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dadProject\"/>
    </mc:Choice>
  </mc:AlternateContent>
  <bookViews>
    <workbookView xWindow="0" yWindow="0" windowWidth="1005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9" i="1" l="1"/>
  <c r="B199" i="1"/>
  <c r="C198" i="1"/>
  <c r="B198" i="1"/>
  <c r="C196" i="1"/>
  <c r="B196" i="1"/>
  <c r="B195" i="1"/>
  <c r="C194" i="1"/>
  <c r="B194" i="1"/>
  <c r="C193" i="1"/>
  <c r="B193" i="1"/>
  <c r="C192" i="1"/>
  <c r="B192" i="1"/>
  <c r="D191" i="1"/>
  <c r="C191" i="1"/>
  <c r="B191" i="1"/>
  <c r="C190" i="1"/>
  <c r="B190" i="1"/>
  <c r="C189" i="1"/>
  <c r="B189" i="1"/>
  <c r="C188" i="1"/>
  <c r="B188" i="1"/>
  <c r="C184" i="1"/>
  <c r="B184" i="1"/>
  <c r="C183" i="1"/>
  <c r="B183" i="1"/>
  <c r="C181" i="1"/>
  <c r="B181" i="1"/>
  <c r="C180" i="1"/>
  <c r="B180" i="1"/>
  <c r="C179" i="1"/>
  <c r="B179" i="1"/>
  <c r="D178" i="1"/>
  <c r="C178" i="1"/>
  <c r="B178" i="1"/>
  <c r="C177" i="1"/>
  <c r="B177" i="1"/>
  <c r="C176" i="1"/>
  <c r="B176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40" i="1" l="1"/>
  <c r="B140" i="1"/>
  <c r="C139" i="1"/>
  <c r="B139" i="1"/>
  <c r="B138" i="1"/>
  <c r="C137" i="1"/>
  <c r="B137" i="1"/>
  <c r="C134" i="1"/>
  <c r="B134" i="1"/>
  <c r="C133" i="1"/>
  <c r="B133" i="1"/>
  <c r="C132" i="1"/>
  <c r="B132" i="1"/>
  <c r="C130" i="1"/>
  <c r="B130" i="1"/>
  <c r="C128" i="1"/>
  <c r="B128" i="1"/>
  <c r="B127" i="1"/>
  <c r="B126" i="1"/>
  <c r="D125" i="1"/>
  <c r="C125" i="1"/>
  <c r="B125" i="1"/>
  <c r="C124" i="1"/>
  <c r="B124" i="1"/>
  <c r="B123" i="1"/>
  <c r="C122" i="1"/>
  <c r="B122" i="1"/>
  <c r="B120" i="1"/>
  <c r="C119" i="1"/>
  <c r="B119" i="1"/>
  <c r="C117" i="1"/>
  <c r="B117" i="1"/>
  <c r="C115" i="1"/>
  <c r="B115" i="1"/>
  <c r="D114" i="1"/>
  <c r="C114" i="1"/>
  <c r="B114" i="1"/>
  <c r="D113" i="1"/>
  <c r="C113" i="1"/>
  <c r="B113" i="1"/>
  <c r="C112" i="1"/>
  <c r="B112" i="1"/>
  <c r="B111" i="1"/>
  <c r="C110" i="1"/>
  <c r="B110" i="1"/>
  <c r="C109" i="1"/>
  <c r="B109" i="1"/>
  <c r="C108" i="1"/>
  <c r="B108" i="1"/>
  <c r="D107" i="1"/>
  <c r="C107" i="1"/>
  <c r="B107" i="1"/>
  <c r="C106" i="1"/>
  <c r="B106" i="1"/>
  <c r="C105" i="1"/>
  <c r="B105" i="1"/>
  <c r="C104" i="1"/>
  <c r="B104" i="1"/>
  <c r="C103" i="1"/>
  <c r="B103" i="1"/>
  <c r="C101" i="1"/>
  <c r="B101" i="1"/>
  <c r="B100" i="1"/>
  <c r="D99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88" i="1"/>
  <c r="B88" i="1"/>
  <c r="C87" i="1"/>
  <c r="B87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B2" i="1" l="1"/>
  <c r="C2" i="1"/>
  <c r="B3" i="1"/>
  <c r="C3" i="1"/>
  <c r="B4" i="1"/>
  <c r="C4" i="1"/>
  <c r="B5" i="1"/>
  <c r="C5" i="1"/>
  <c r="B6" i="1"/>
  <c r="C6" i="1"/>
  <c r="D6" i="1"/>
  <c r="B7" i="1"/>
  <c r="C7" i="1"/>
  <c r="D7" i="1"/>
  <c r="B8" i="1"/>
  <c r="C8" i="1"/>
  <c r="D8" i="1"/>
  <c r="B9" i="1"/>
  <c r="C9" i="1"/>
  <c r="B10" i="1"/>
  <c r="C10" i="1"/>
  <c r="B11" i="1"/>
  <c r="C11" i="1"/>
  <c r="D11" i="1"/>
  <c r="B12" i="1"/>
  <c r="C12" i="1"/>
  <c r="B13" i="1"/>
  <c r="B15" i="1"/>
  <c r="B16" i="1"/>
  <c r="B17" i="1"/>
  <c r="C17" i="1"/>
  <c r="B18" i="1"/>
  <c r="B19" i="1"/>
  <c r="B21" i="1"/>
  <c r="C21" i="1"/>
  <c r="B22" i="1"/>
  <c r="C22" i="1"/>
  <c r="B23" i="1"/>
  <c r="C23" i="1"/>
  <c r="B24" i="1"/>
  <c r="C24" i="1"/>
  <c r="D24" i="1"/>
  <c r="B25" i="1"/>
  <c r="C25" i="1"/>
  <c r="B28" i="1"/>
  <c r="C28" i="1"/>
  <c r="B29" i="1"/>
  <c r="C29" i="1"/>
  <c r="D29" i="1"/>
  <c r="B30" i="1"/>
  <c r="C30" i="1"/>
  <c r="B31" i="1"/>
  <c r="C31" i="1"/>
  <c r="B32" i="1"/>
  <c r="C32" i="1"/>
  <c r="B33" i="1"/>
  <c r="B34" i="1"/>
  <c r="C34" i="1"/>
  <c r="B35" i="1"/>
  <c r="B36" i="1"/>
  <c r="C36" i="1"/>
  <c r="B37" i="1"/>
  <c r="C37" i="1"/>
  <c r="B38" i="1"/>
  <c r="C38" i="1"/>
  <c r="B40" i="1"/>
  <c r="C40" i="1"/>
  <c r="B41" i="1"/>
  <c r="C41" i="1"/>
  <c r="B42" i="1"/>
  <c r="C42" i="1"/>
  <c r="B43" i="1"/>
  <c r="B44" i="1"/>
  <c r="B45" i="1"/>
  <c r="B46" i="1"/>
  <c r="C46" i="1"/>
  <c r="B47" i="1"/>
  <c r="B49" i="1"/>
  <c r="C49" i="1"/>
  <c r="B50" i="1"/>
  <c r="B51" i="1"/>
  <c r="C51" i="1"/>
  <c r="D51" i="1"/>
  <c r="B52" i="1"/>
  <c r="C52" i="1"/>
  <c r="B53" i="1"/>
  <c r="C53" i="1"/>
  <c r="B54" i="1"/>
  <c r="B56" i="1"/>
  <c r="B58" i="1"/>
  <c r="C58" i="1"/>
  <c r="B59" i="1"/>
  <c r="D59" i="1"/>
  <c r="B60" i="1"/>
  <c r="C60" i="1"/>
  <c r="D60" i="1"/>
  <c r="B63" i="1"/>
  <c r="C63" i="1"/>
  <c r="D63" i="1"/>
  <c r="B64" i="1"/>
  <c r="B66" i="1"/>
  <c r="C66" i="1"/>
  <c r="B67" i="1"/>
  <c r="C67" i="1"/>
  <c r="D67" i="1"/>
  <c r="B68" i="1"/>
  <c r="C68" i="1"/>
  <c r="B69" i="1"/>
  <c r="B70" i="1"/>
  <c r="C70" i="1"/>
  <c r="D70" i="1"/>
  <c r="B71" i="1"/>
  <c r="C71" i="1"/>
  <c r="B72" i="1"/>
  <c r="C72" i="1"/>
  <c r="B73" i="1"/>
  <c r="C73" i="1"/>
  <c r="B74" i="1"/>
  <c r="C74" i="1"/>
  <c r="B75" i="1"/>
</calcChain>
</file>

<file path=xl/sharedStrings.xml><?xml version="1.0" encoding="utf-8"?>
<sst xmlns="http://schemas.openxmlformats.org/spreadsheetml/2006/main" count="5" uniqueCount="5">
  <si>
    <t>ot</t>
  </si>
  <si>
    <t>5,6,7,8,2</t>
  </si>
  <si>
    <t>salary</t>
  </si>
  <si>
    <t>work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</si>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</sst>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charset val="222"/>
      <scheme val="minor"/>
    </font>
    <font>
      <sz val="8"/>
      <name val="Arial"/>
      <family val="2"/>
    </font>
    <font>
      <sz val="12"/>
      <color indexed="8"/>
      <name val="Tahoma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1" fontId="1" fillId="0" borderId="0" xfId="0" applyNumberFormat="1" applyFont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1" fillId="2" borderId="0" xfId="0" applyFont="1" applyFill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331"/>
  <sheetViews>
    <sheetView tabSelected="1" workbookViewId="0">
      <selection activeCell="G4" sqref="G4"/>
    </sheetView>
  </sheetViews>
  <sheetFormatPr defaultRowHeight="15.75"/>
  <cols>
    <col min="1" max="1" width="7.42578125" style="4" customWidth="1"/>
    <col min="2" max="2" width="6.85546875" style="4" customWidth="1"/>
    <col min="3" max="3" width="5.5703125" style="8" customWidth="1"/>
    <col min="4" max="4" width="8.42578125" style="4" bestFit="1" customWidth="1"/>
    <col min="5" max="6" width="9.140625" style="3"/>
    <col min="7" max="7" width="9.85546875" style="4" customWidth="1"/>
    <col min="8" max="8" width="11.85546875" style="4" customWidth="1"/>
    <col min="9" max="16384" width="9.140625" style="3"/>
  </cols>
  <sheetData>
    <row r="1" spans="1:8">
      <c r="A1" s="2" t="s">
        <v>2</v>
      </c>
      <c r="B1" s="1" t="s">
        <v>3</v>
      </c>
      <c r="C1" s="1" t="s">
        <v>0</v>
      </c>
      <c r="D1" s="1" t="s">
        <v>4</v>
      </c>
    </row>
    <row r="2" spans="1:8">
      <c r="A2" s="2">
        <v>650</v>
      </c>
      <c r="B2" s="2">
        <f>14+14</f>
        <v>28</v>
      </c>
      <c r="C2" s="1">
        <f>10+25</f>
        <v>35</v>
      </c>
      <c r="D2" s="2">
        <v>0</v>
      </c>
      <c r="G2" s="5"/>
      <c r="H2" s="1"/>
    </row>
    <row r="3" spans="1:8">
      <c r="A3" s="2">
        <v>290</v>
      </c>
      <c r="B3" s="2">
        <f>15+15</f>
        <v>30</v>
      </c>
      <c r="C3" s="1">
        <f>27+42</f>
        <v>69</v>
      </c>
      <c r="D3" s="2">
        <v>0</v>
      </c>
      <c r="G3" s="5"/>
      <c r="H3" s="2"/>
    </row>
    <row r="4" spans="1:8">
      <c r="A4" s="2">
        <v>400</v>
      </c>
      <c r="B4" s="2">
        <f>15+14</f>
        <v>29</v>
      </c>
      <c r="C4" s="1">
        <f>13+20</f>
        <v>33</v>
      </c>
      <c r="D4" s="2">
        <v>7000</v>
      </c>
      <c r="G4" s="5"/>
      <c r="H4" s="2"/>
    </row>
    <row r="5" spans="1:8">
      <c r="A5" s="2">
        <v>290</v>
      </c>
      <c r="B5" s="2">
        <f>13.5+10.5</f>
        <v>24</v>
      </c>
      <c r="C5" s="1">
        <f>12+8</f>
        <v>20</v>
      </c>
      <c r="D5" s="2">
        <v>0</v>
      </c>
      <c r="G5" s="5"/>
      <c r="H5" s="2"/>
    </row>
    <row r="6" spans="1:8">
      <c r="A6" s="2">
        <v>400</v>
      </c>
      <c r="B6" s="2">
        <f>14+14</f>
        <v>28</v>
      </c>
      <c r="C6" s="1">
        <f>7+30</f>
        <v>37</v>
      </c>
      <c r="D6" s="2">
        <f>4000+5000</f>
        <v>9000</v>
      </c>
    </row>
    <row r="7" spans="1:8">
      <c r="A7" s="2">
        <v>290</v>
      </c>
      <c r="B7" s="2">
        <f>3.5+11.5</f>
        <v>15</v>
      </c>
      <c r="C7" s="1">
        <f>3+14</f>
        <v>17</v>
      </c>
      <c r="D7" s="2">
        <f>3000</f>
        <v>3000</v>
      </c>
      <c r="G7" s="5"/>
      <c r="H7" s="1"/>
    </row>
    <row r="8" spans="1:8">
      <c r="A8" s="2">
        <v>340</v>
      </c>
      <c r="B8" s="2">
        <f>14+14</f>
        <v>28</v>
      </c>
      <c r="C8" s="1">
        <f>36+29</f>
        <v>65</v>
      </c>
      <c r="D8" s="2">
        <f>3500</f>
        <v>3500</v>
      </c>
      <c r="G8" s="5"/>
      <c r="H8" s="2"/>
    </row>
    <row r="9" spans="1:8">
      <c r="A9" s="2">
        <v>345</v>
      </c>
      <c r="B9" s="2">
        <f>14+12</f>
        <v>26</v>
      </c>
      <c r="C9" s="1">
        <f>15+7</f>
        <v>22</v>
      </c>
      <c r="D9" s="2">
        <v>2000</v>
      </c>
      <c r="G9" s="5"/>
      <c r="H9" s="2"/>
    </row>
    <row r="10" spans="1:8">
      <c r="A10" s="2">
        <v>290</v>
      </c>
      <c r="B10" s="2">
        <f>15+13.5</f>
        <v>28.5</v>
      </c>
      <c r="C10" s="1">
        <f>21+25</f>
        <v>46</v>
      </c>
      <c r="D10" s="2">
        <v>300</v>
      </c>
      <c r="G10" s="6"/>
      <c r="H10" s="2"/>
    </row>
    <row r="11" spans="1:8">
      <c r="A11" s="2">
        <v>340</v>
      </c>
      <c r="B11" s="2">
        <f>13.5+11.5</f>
        <v>25</v>
      </c>
      <c r="C11" s="1">
        <f>17+5</f>
        <v>22</v>
      </c>
      <c r="D11" s="2">
        <f>500</f>
        <v>500</v>
      </c>
      <c r="G11" s="5"/>
      <c r="H11" s="2"/>
    </row>
    <row r="12" spans="1:8">
      <c r="A12" s="2">
        <v>290</v>
      </c>
      <c r="B12" s="2">
        <f>1.5+4.5</f>
        <v>6</v>
      </c>
      <c r="C12" s="1">
        <f>7</f>
        <v>7</v>
      </c>
      <c r="D12" s="2">
        <v>2000</v>
      </c>
      <c r="G12" s="5"/>
      <c r="H12" s="2"/>
    </row>
    <row r="13" spans="1:8">
      <c r="A13" s="2">
        <v>340</v>
      </c>
      <c r="B13" s="2">
        <f>8+10</f>
        <v>18</v>
      </c>
      <c r="C13" s="1">
        <v>9</v>
      </c>
      <c r="D13" s="2">
        <v>0</v>
      </c>
      <c r="G13" s="5"/>
      <c r="H13" s="2"/>
    </row>
    <row r="14" spans="1:8">
      <c r="A14" s="2">
        <v>290</v>
      </c>
      <c r="B14" s="2">
        <v>4.5</v>
      </c>
      <c r="C14" s="1">
        <v>7</v>
      </c>
      <c r="D14" s="2">
        <v>0</v>
      </c>
      <c r="G14" s="5"/>
      <c r="H14" s="2"/>
    </row>
    <row r="15" spans="1:8">
      <c r="A15" s="2">
        <v>360</v>
      </c>
      <c r="B15" s="2">
        <f>9.5+12.5</f>
        <v>22</v>
      </c>
      <c r="C15" s="1">
        <v>7</v>
      </c>
      <c r="D15" s="2">
        <v>0</v>
      </c>
      <c r="G15" s="3"/>
      <c r="H15" s="3"/>
    </row>
    <row r="16" spans="1:8">
      <c r="A16" s="2">
        <v>290</v>
      </c>
      <c r="B16" s="2">
        <f>2.5+1.5</f>
        <v>4</v>
      </c>
      <c r="C16" s="1">
        <v>0</v>
      </c>
      <c r="D16" s="2">
        <v>0</v>
      </c>
      <c r="G16" s="3"/>
      <c r="H16" s="3"/>
    </row>
    <row r="17" spans="1:8">
      <c r="A17" s="2">
        <v>360</v>
      </c>
      <c r="B17" s="2">
        <f>2.5+7.5</f>
        <v>10</v>
      </c>
      <c r="C17" s="1">
        <f>2+13</f>
        <v>15</v>
      </c>
      <c r="D17" s="2">
        <v>2500</v>
      </c>
      <c r="G17" s="3"/>
      <c r="H17" s="3"/>
    </row>
    <row r="18" spans="1:8">
      <c r="A18" s="2">
        <v>300</v>
      </c>
      <c r="B18" s="2">
        <f>11</f>
        <v>11</v>
      </c>
      <c r="C18" s="1">
        <v>17</v>
      </c>
      <c r="D18" s="2">
        <v>2000</v>
      </c>
      <c r="G18" s="3"/>
      <c r="H18" s="3"/>
    </row>
    <row r="19" spans="1:8">
      <c r="A19" s="2">
        <v>360</v>
      </c>
      <c r="B19" s="2">
        <f>3+6</f>
        <v>9</v>
      </c>
      <c r="C19" s="1">
        <v>1</v>
      </c>
      <c r="D19" s="2">
        <v>5000</v>
      </c>
      <c r="G19" s="3"/>
      <c r="H19" s="3"/>
    </row>
    <row r="20" spans="1:8" hidden="1">
      <c r="A20" s="2">
        <v>300</v>
      </c>
      <c r="B20" s="2">
        <v>2.5</v>
      </c>
      <c r="C20" s="1">
        <v>0</v>
      </c>
      <c r="D20" s="2">
        <v>0</v>
      </c>
      <c r="G20" s="3"/>
      <c r="H20" s="3"/>
    </row>
    <row r="21" spans="1:8">
      <c r="A21" s="2">
        <v>345</v>
      </c>
      <c r="B21" s="2">
        <f>14.5+14</f>
        <v>28.5</v>
      </c>
      <c r="C21" s="1">
        <f>31+34</f>
        <v>65</v>
      </c>
      <c r="D21" s="2">
        <v>2200</v>
      </c>
      <c r="G21" s="3"/>
      <c r="H21" s="3"/>
    </row>
    <row r="22" spans="1:8">
      <c r="A22" s="2">
        <v>290</v>
      </c>
      <c r="B22" s="2">
        <f>14+13</f>
        <v>27</v>
      </c>
      <c r="C22" s="1">
        <f>32+17</f>
        <v>49</v>
      </c>
      <c r="D22" s="2">
        <v>0</v>
      </c>
      <c r="G22" s="3"/>
      <c r="H22" s="3"/>
    </row>
    <row r="23" spans="1:8">
      <c r="A23" s="2">
        <v>340</v>
      </c>
      <c r="B23" s="2">
        <f>5+1</f>
        <v>6</v>
      </c>
      <c r="C23" s="1">
        <f>1</f>
        <v>1</v>
      </c>
      <c r="D23" s="2">
        <v>21000</v>
      </c>
      <c r="G23" s="3"/>
      <c r="H23" s="3"/>
    </row>
    <row r="24" spans="1:8">
      <c r="A24" s="2">
        <v>340</v>
      </c>
      <c r="B24" s="2">
        <f>14+13.5</f>
        <v>27.5</v>
      </c>
      <c r="C24" s="1">
        <f>11+17</f>
        <v>28</v>
      </c>
      <c r="D24" s="2">
        <f>190+4000+100+2000</f>
        <v>6290</v>
      </c>
      <c r="G24" s="3"/>
      <c r="H24" s="3"/>
    </row>
    <row r="25" spans="1:8">
      <c r="A25" s="2">
        <v>340</v>
      </c>
      <c r="B25" s="2">
        <f>14+14</f>
        <v>28</v>
      </c>
      <c r="C25" s="1">
        <f>11+13</f>
        <v>24</v>
      </c>
      <c r="D25" s="2">
        <v>7600</v>
      </c>
      <c r="G25" s="3"/>
      <c r="H25" s="3"/>
    </row>
    <row r="26" spans="1:8" hidden="1">
      <c r="A26" s="2"/>
      <c r="B26" s="2"/>
      <c r="C26" s="1"/>
      <c r="D26" s="7" t="s">
        <v>1</v>
      </c>
      <c r="G26" s="3"/>
      <c r="H26" s="3"/>
    </row>
    <row r="27" spans="1:8" hidden="1">
      <c r="A27" s="2"/>
      <c r="B27" s="2"/>
      <c r="C27" s="1"/>
      <c r="D27" s="2"/>
      <c r="G27" s="3"/>
      <c r="H27" s="3"/>
    </row>
    <row r="28" spans="1:8">
      <c r="A28" s="2">
        <v>370</v>
      </c>
      <c r="B28" s="2">
        <f>15+15</f>
        <v>30</v>
      </c>
      <c r="C28" s="1">
        <f>43+41</f>
        <v>84</v>
      </c>
      <c r="D28" s="2">
        <v>0</v>
      </c>
      <c r="G28" s="3"/>
      <c r="H28" s="3"/>
    </row>
    <row r="29" spans="1:8">
      <c r="A29" s="4">
        <v>320</v>
      </c>
      <c r="B29" s="4">
        <f>15+15</f>
        <v>30</v>
      </c>
      <c r="C29" s="8">
        <f>43</f>
        <v>43</v>
      </c>
      <c r="D29" s="4">
        <f>1500</f>
        <v>1500</v>
      </c>
      <c r="G29" s="3"/>
      <c r="H29" s="3"/>
    </row>
    <row r="30" spans="1:8">
      <c r="A30" s="2">
        <v>330</v>
      </c>
      <c r="B30" s="2">
        <f>14+15</f>
        <v>29</v>
      </c>
      <c r="C30" s="1">
        <f>33+41</f>
        <v>74</v>
      </c>
      <c r="D30" s="2">
        <v>2200</v>
      </c>
      <c r="G30" s="3"/>
      <c r="H30" s="3"/>
    </row>
    <row r="31" spans="1:8">
      <c r="A31" s="2">
        <v>340</v>
      </c>
      <c r="B31" s="2">
        <f>15+11</f>
        <v>26</v>
      </c>
      <c r="C31" s="1">
        <f>6</f>
        <v>6</v>
      </c>
      <c r="D31" s="2">
        <v>3000</v>
      </c>
      <c r="G31" s="3"/>
      <c r="H31" s="3"/>
    </row>
    <row r="32" spans="1:8">
      <c r="A32" s="2">
        <v>290</v>
      </c>
      <c r="B32" s="2">
        <f>1.5+3.5</f>
        <v>5</v>
      </c>
      <c r="C32" s="1">
        <f>5</f>
        <v>5</v>
      </c>
      <c r="D32" s="2">
        <v>0</v>
      </c>
      <c r="G32" s="3"/>
      <c r="H32" s="3"/>
    </row>
    <row r="33" spans="1:8">
      <c r="A33" s="2">
        <v>360</v>
      </c>
      <c r="B33" s="2">
        <f>14+12</f>
        <v>26</v>
      </c>
      <c r="C33" s="1">
        <v>0</v>
      </c>
      <c r="D33" s="2">
        <v>0</v>
      </c>
      <c r="G33" s="3"/>
      <c r="H33" s="3"/>
    </row>
    <row r="34" spans="1:8">
      <c r="A34" s="2">
        <v>290</v>
      </c>
      <c r="B34" s="2">
        <f>11+9.5</f>
        <v>20.5</v>
      </c>
      <c r="C34" s="1">
        <f>11+7</f>
        <v>18</v>
      </c>
      <c r="D34" s="2">
        <v>4190</v>
      </c>
      <c r="G34" s="3"/>
      <c r="H34" s="3"/>
    </row>
    <row r="35" spans="1:8">
      <c r="A35" s="2">
        <v>360</v>
      </c>
      <c r="B35" s="2">
        <f>14.5+14</f>
        <v>28.5</v>
      </c>
      <c r="C35" s="1">
        <v>33</v>
      </c>
      <c r="D35" s="9">
        <v>10100</v>
      </c>
      <c r="G35" s="3"/>
      <c r="H35" s="3"/>
    </row>
    <row r="36" spans="1:8">
      <c r="A36" s="2">
        <v>340</v>
      </c>
      <c r="B36" s="10">
        <f>14+11.5</f>
        <v>25.5</v>
      </c>
      <c r="C36" s="1">
        <f>17+5</f>
        <v>22</v>
      </c>
      <c r="D36" s="10">
        <v>2600</v>
      </c>
      <c r="G36" s="3"/>
      <c r="H36" s="3"/>
    </row>
    <row r="37" spans="1:8">
      <c r="A37" s="2">
        <v>290</v>
      </c>
      <c r="B37" s="10">
        <f>12.5+10.5</f>
        <v>23</v>
      </c>
      <c r="C37" s="1">
        <f>13+8</f>
        <v>21</v>
      </c>
      <c r="D37" s="10">
        <v>2095</v>
      </c>
      <c r="G37" s="3"/>
      <c r="H37" s="3"/>
    </row>
    <row r="38" spans="1:8">
      <c r="A38" s="2">
        <v>340</v>
      </c>
      <c r="B38" s="2">
        <f>12.5+11</f>
        <v>23.5</v>
      </c>
      <c r="C38" s="1">
        <f>17+7</f>
        <v>24</v>
      </c>
      <c r="D38" s="2">
        <v>4190</v>
      </c>
      <c r="G38" s="5"/>
      <c r="H38" s="2"/>
    </row>
    <row r="39" spans="1:8">
      <c r="A39" s="2">
        <v>290</v>
      </c>
      <c r="B39" s="2">
        <v>2.5</v>
      </c>
      <c r="C39" s="1">
        <v>0</v>
      </c>
      <c r="D39" s="2">
        <v>0</v>
      </c>
    </row>
    <row r="40" spans="1:8">
      <c r="A40" s="11">
        <v>360</v>
      </c>
      <c r="B40" s="11">
        <f>13+7.5</f>
        <v>20.5</v>
      </c>
      <c r="C40" s="12">
        <f>17+8</f>
        <v>25</v>
      </c>
      <c r="D40" s="11">
        <v>1190</v>
      </c>
      <c r="G40" s="3"/>
      <c r="H40" s="3"/>
    </row>
    <row r="41" spans="1:8" ht="16.5" customHeight="1">
      <c r="A41" s="11">
        <v>310</v>
      </c>
      <c r="B41" s="11">
        <f>12.5+3</f>
        <v>15.5</v>
      </c>
      <c r="C41" s="12">
        <f>13+2</f>
        <v>15</v>
      </c>
      <c r="D41" s="11">
        <v>6000</v>
      </c>
      <c r="G41" s="3"/>
      <c r="H41" s="3"/>
    </row>
    <row r="42" spans="1:8">
      <c r="A42" s="2">
        <v>360</v>
      </c>
      <c r="B42" s="2">
        <f>5.5+8</f>
        <v>13.5</v>
      </c>
      <c r="C42" s="1">
        <f>3+5</f>
        <v>8</v>
      </c>
      <c r="D42" s="2">
        <v>3190</v>
      </c>
      <c r="G42" s="3"/>
      <c r="H42" s="3"/>
    </row>
    <row r="43" spans="1:8">
      <c r="A43" s="2">
        <v>310</v>
      </c>
      <c r="B43" s="2">
        <f>5+5.5</f>
        <v>10.5</v>
      </c>
      <c r="C43" s="1">
        <v>11</v>
      </c>
      <c r="D43" s="2">
        <v>2000</v>
      </c>
      <c r="G43" s="3"/>
      <c r="H43" s="3"/>
    </row>
    <row r="44" spans="1:8">
      <c r="A44" s="2">
        <v>370</v>
      </c>
      <c r="B44" s="2">
        <f>13+10</f>
        <v>23</v>
      </c>
      <c r="C44" s="1">
        <v>18</v>
      </c>
      <c r="D44" s="2">
        <v>6500</v>
      </c>
      <c r="G44" s="3"/>
      <c r="H44" s="3"/>
    </row>
    <row r="45" spans="1:8">
      <c r="A45" s="2">
        <v>340</v>
      </c>
      <c r="B45" s="2">
        <f>14+11</f>
        <v>25</v>
      </c>
      <c r="C45" s="1">
        <v>18</v>
      </c>
      <c r="D45" s="2">
        <v>6195</v>
      </c>
      <c r="G45" s="3"/>
      <c r="H45" s="3"/>
    </row>
    <row r="46" spans="1:8">
      <c r="A46" s="2">
        <v>340</v>
      </c>
      <c r="B46" s="2">
        <f>12.5+10.5</f>
        <v>23</v>
      </c>
      <c r="C46" s="1">
        <f>16+9</f>
        <v>25</v>
      </c>
      <c r="D46" s="2">
        <v>2000</v>
      </c>
      <c r="G46" s="3"/>
      <c r="H46" s="3"/>
    </row>
    <row r="47" spans="1:8">
      <c r="A47" s="2">
        <v>360</v>
      </c>
      <c r="B47" s="2">
        <f>2+5</f>
        <v>7</v>
      </c>
      <c r="C47" s="1">
        <v>1</v>
      </c>
      <c r="D47" s="2">
        <v>5000</v>
      </c>
      <c r="G47" s="3"/>
      <c r="H47" s="3"/>
    </row>
    <row r="48" spans="1:8" ht="16.5" customHeight="1">
      <c r="A48" s="2">
        <v>290</v>
      </c>
      <c r="B48" s="2">
        <v>4.5</v>
      </c>
      <c r="C48" s="1">
        <v>5</v>
      </c>
      <c r="D48" s="2">
        <v>0</v>
      </c>
      <c r="G48" s="3"/>
      <c r="H48" s="3"/>
    </row>
    <row r="49" spans="1:8" ht="16.5" customHeight="1">
      <c r="A49" s="2">
        <v>340</v>
      </c>
      <c r="B49" s="2">
        <f>14+11.5</f>
        <v>25.5</v>
      </c>
      <c r="C49" s="1">
        <f>17+5</f>
        <v>22</v>
      </c>
      <c r="D49" s="2">
        <v>3000</v>
      </c>
      <c r="G49" s="3"/>
      <c r="H49" s="3"/>
    </row>
    <row r="50" spans="1:8" ht="16.5" customHeight="1">
      <c r="A50" s="2">
        <v>290</v>
      </c>
      <c r="B50" s="2">
        <f>2.5+1</f>
        <v>3.5</v>
      </c>
      <c r="C50" s="1">
        <v>0</v>
      </c>
      <c r="D50" s="2">
        <v>2000</v>
      </c>
      <c r="G50" s="3"/>
      <c r="H50" s="3"/>
    </row>
    <row r="51" spans="1:8" ht="16.5" customHeight="1">
      <c r="A51" s="2">
        <v>340</v>
      </c>
      <c r="B51" s="2">
        <f>14+5</f>
        <v>19</v>
      </c>
      <c r="C51" s="1">
        <f>35+16</f>
        <v>51</v>
      </c>
      <c r="D51" s="2">
        <f>6000</f>
        <v>6000</v>
      </c>
      <c r="G51" s="3"/>
      <c r="H51" s="3"/>
    </row>
    <row r="52" spans="1:8" ht="16.5" customHeight="1">
      <c r="A52" s="2">
        <v>290</v>
      </c>
      <c r="B52" s="2">
        <f>14.5+6</f>
        <v>20.5</v>
      </c>
      <c r="C52" s="1">
        <f>40+16</f>
        <v>56</v>
      </c>
      <c r="D52" s="2">
        <v>0</v>
      </c>
      <c r="G52" s="3"/>
      <c r="H52" s="3"/>
    </row>
    <row r="53" spans="1:8">
      <c r="A53" s="2">
        <v>360</v>
      </c>
      <c r="B53" s="2">
        <f>11.5+13</f>
        <v>24.5</v>
      </c>
      <c r="C53" s="1">
        <f>11+16</f>
        <v>27</v>
      </c>
      <c r="D53" s="2">
        <v>7500</v>
      </c>
      <c r="G53" s="3"/>
      <c r="H53" s="3"/>
    </row>
    <row r="54" spans="1:8">
      <c r="A54" s="11">
        <v>290</v>
      </c>
      <c r="B54" s="11">
        <f>13</f>
        <v>13</v>
      </c>
      <c r="C54" s="12">
        <v>2</v>
      </c>
      <c r="D54" s="11">
        <v>0</v>
      </c>
      <c r="G54" s="3"/>
      <c r="H54" s="3"/>
    </row>
    <row r="55" spans="1:8">
      <c r="A55" s="2">
        <v>340</v>
      </c>
      <c r="B55" s="2">
        <v>25</v>
      </c>
      <c r="C55" s="1">
        <v>22</v>
      </c>
      <c r="D55" s="2">
        <v>2000</v>
      </c>
      <c r="G55" s="3"/>
      <c r="H55" s="3"/>
    </row>
    <row r="56" spans="1:8">
      <c r="A56" s="2">
        <v>340</v>
      </c>
      <c r="B56" s="2">
        <f>8+10.5</f>
        <v>18.5</v>
      </c>
      <c r="C56" s="1">
        <v>13</v>
      </c>
      <c r="D56" s="2">
        <v>4000</v>
      </c>
      <c r="G56" s="3"/>
      <c r="H56" s="3"/>
    </row>
    <row r="57" spans="1:8" ht="16.5" customHeight="1">
      <c r="A57" s="2">
        <v>290</v>
      </c>
      <c r="B57" s="2">
        <v>5</v>
      </c>
      <c r="C57" s="1">
        <v>7</v>
      </c>
      <c r="D57" s="2">
        <v>0</v>
      </c>
      <c r="G57" s="3"/>
      <c r="H57" s="3"/>
    </row>
    <row r="58" spans="1:8" ht="16.5" customHeight="1">
      <c r="A58" s="2">
        <v>340</v>
      </c>
      <c r="B58" s="2">
        <f>14+10.5</f>
        <v>24.5</v>
      </c>
      <c r="C58" s="1">
        <f>17+5</f>
        <v>22</v>
      </c>
      <c r="D58" s="2">
        <v>2500</v>
      </c>
      <c r="G58" s="3"/>
      <c r="H58" s="3"/>
    </row>
    <row r="59" spans="1:8">
      <c r="A59" s="2">
        <v>330</v>
      </c>
      <c r="B59" s="2">
        <f>5+8.5</f>
        <v>13.5</v>
      </c>
      <c r="C59" s="1">
        <v>0</v>
      </c>
      <c r="D59" s="2">
        <f>570+2000+2000+1000</f>
        <v>5570</v>
      </c>
      <c r="G59" s="3"/>
      <c r="H59" s="3"/>
    </row>
    <row r="60" spans="1:8">
      <c r="A60" s="2">
        <v>330</v>
      </c>
      <c r="B60" s="2">
        <f>13+12.5</f>
        <v>25.5</v>
      </c>
      <c r="C60" s="1">
        <f>9+10</f>
        <v>19</v>
      </c>
      <c r="D60" s="2">
        <f>285+1500+300</f>
        <v>2085</v>
      </c>
      <c r="G60" s="3"/>
      <c r="H60" s="3"/>
    </row>
    <row r="61" spans="1:8">
      <c r="A61" s="2">
        <v>330</v>
      </c>
      <c r="B61" s="2">
        <v>2.5</v>
      </c>
      <c r="C61" s="1">
        <v>0</v>
      </c>
      <c r="D61" s="2">
        <v>9000</v>
      </c>
      <c r="G61" s="3"/>
      <c r="H61" s="3"/>
    </row>
    <row r="62" spans="1:8">
      <c r="A62" s="2">
        <v>340</v>
      </c>
      <c r="B62" s="2">
        <v>3</v>
      </c>
      <c r="C62" s="1">
        <v>1</v>
      </c>
      <c r="D62" s="2">
        <v>6000</v>
      </c>
      <c r="G62" s="3"/>
      <c r="H62" s="3"/>
    </row>
    <row r="63" spans="1:8">
      <c r="A63" s="2">
        <v>360</v>
      </c>
      <c r="B63" s="2">
        <f>13.5+11</f>
        <v>24.5</v>
      </c>
      <c r="C63" s="1">
        <f>11+16</f>
        <v>27</v>
      </c>
      <c r="D63" s="2">
        <f>1500+1000+400</f>
        <v>2900</v>
      </c>
      <c r="G63" s="3"/>
      <c r="H63" s="3"/>
    </row>
    <row r="64" spans="1:8">
      <c r="A64" s="2">
        <v>360</v>
      </c>
      <c r="B64" s="2">
        <f>13+5</f>
        <v>18</v>
      </c>
      <c r="C64" s="1">
        <v>14</v>
      </c>
      <c r="D64" s="2">
        <v>4000</v>
      </c>
      <c r="G64" s="3"/>
      <c r="H64" s="3"/>
    </row>
    <row r="65" spans="1:8">
      <c r="A65" s="2">
        <v>290</v>
      </c>
      <c r="B65" s="2">
        <v>2.5</v>
      </c>
      <c r="C65" s="1">
        <v>0</v>
      </c>
      <c r="D65" s="2">
        <v>0</v>
      </c>
      <c r="G65" s="3"/>
      <c r="H65" s="3"/>
    </row>
    <row r="66" spans="1:8">
      <c r="A66" s="2">
        <v>330</v>
      </c>
      <c r="B66" s="2">
        <f>15+14</f>
        <v>29</v>
      </c>
      <c r="C66" s="1">
        <f>41+33</f>
        <v>74</v>
      </c>
      <c r="D66" s="2">
        <v>2700</v>
      </c>
      <c r="G66" s="3"/>
      <c r="H66" s="3"/>
    </row>
    <row r="67" spans="1:8">
      <c r="A67" s="2">
        <v>330</v>
      </c>
      <c r="B67" s="2">
        <f>14.5+14</f>
        <v>28.5</v>
      </c>
      <c r="C67" s="1">
        <f>31+32</f>
        <v>63</v>
      </c>
      <c r="D67" s="2">
        <f>4200+2000</f>
        <v>6200</v>
      </c>
      <c r="G67" s="3"/>
      <c r="H67" s="3"/>
    </row>
    <row r="68" spans="1:8">
      <c r="A68" s="2">
        <v>290</v>
      </c>
      <c r="B68" s="2">
        <f>15+14</f>
        <v>29</v>
      </c>
      <c r="C68" s="1">
        <f>34+31</f>
        <v>65</v>
      </c>
      <c r="D68" s="2">
        <v>0</v>
      </c>
      <c r="G68" s="3"/>
      <c r="H68" s="3"/>
    </row>
    <row r="69" spans="1:8">
      <c r="A69" s="11">
        <v>350</v>
      </c>
      <c r="B69" s="11">
        <f>4.5+8.5</f>
        <v>13</v>
      </c>
      <c r="C69" s="12">
        <v>2</v>
      </c>
      <c r="D69" s="11">
        <v>1000</v>
      </c>
      <c r="G69" s="3"/>
      <c r="H69" s="3"/>
    </row>
    <row r="70" spans="1:8">
      <c r="A70" s="11">
        <v>290</v>
      </c>
      <c r="B70" s="11">
        <f>1.5+5.5</f>
        <v>7</v>
      </c>
      <c r="C70" s="12">
        <f>10</f>
        <v>10</v>
      </c>
      <c r="D70" s="11">
        <f>2000</f>
        <v>2000</v>
      </c>
      <c r="G70" s="3"/>
      <c r="H70" s="3"/>
    </row>
    <row r="71" spans="1:8" ht="16.5" customHeight="1">
      <c r="A71" s="11">
        <v>330</v>
      </c>
      <c r="B71" s="11">
        <f>14+13</f>
        <v>27</v>
      </c>
      <c r="C71" s="12">
        <f>17+12</f>
        <v>29</v>
      </c>
      <c r="D71" s="11">
        <v>4190</v>
      </c>
      <c r="G71" s="3"/>
      <c r="H71" s="3"/>
    </row>
    <row r="72" spans="1:8" ht="16.5" customHeight="1">
      <c r="A72" s="11">
        <v>290</v>
      </c>
      <c r="B72" s="11">
        <f>1.5+9.5</f>
        <v>11</v>
      </c>
      <c r="C72" s="12">
        <f>10</f>
        <v>10</v>
      </c>
      <c r="D72" s="11">
        <v>2300</v>
      </c>
      <c r="G72" s="5"/>
      <c r="H72" s="2"/>
    </row>
    <row r="73" spans="1:8">
      <c r="A73" s="11">
        <v>330</v>
      </c>
      <c r="B73" s="11">
        <f>12.5+14</f>
        <v>26.5</v>
      </c>
      <c r="C73" s="12">
        <f>10+31</f>
        <v>41</v>
      </c>
      <c r="D73" s="11">
        <v>5190</v>
      </c>
      <c r="G73" s="3"/>
      <c r="H73" s="3"/>
    </row>
    <row r="74" spans="1:8">
      <c r="A74" s="11">
        <v>330</v>
      </c>
      <c r="B74" s="11">
        <f>7+14</f>
        <v>21</v>
      </c>
      <c r="C74" s="12">
        <f>18+40</f>
        <v>58</v>
      </c>
      <c r="D74" s="11">
        <v>8000</v>
      </c>
      <c r="G74" s="3"/>
      <c r="H74" s="3"/>
    </row>
    <row r="75" spans="1:8">
      <c r="A75" s="11">
        <v>330</v>
      </c>
      <c r="B75" s="11">
        <f>14+11</f>
        <v>25</v>
      </c>
      <c r="C75" s="12">
        <v>10</v>
      </c>
      <c r="D75" s="11">
        <v>2000</v>
      </c>
      <c r="G75" s="3"/>
      <c r="H75" s="3"/>
    </row>
    <row r="76" spans="1:8">
      <c r="A76" s="2">
        <v>650</v>
      </c>
      <c r="B76" s="2">
        <f>14+13</f>
        <v>27</v>
      </c>
      <c r="C76" s="1">
        <f>29+31</f>
        <v>60</v>
      </c>
      <c r="D76" s="2">
        <v>0</v>
      </c>
      <c r="G76" s="3"/>
      <c r="H76" s="3"/>
    </row>
    <row r="77" spans="1:8">
      <c r="A77" s="2">
        <v>290</v>
      </c>
      <c r="B77" s="2">
        <f>17+22.5</f>
        <v>39.5</v>
      </c>
      <c r="C77" s="1">
        <f>14+14</f>
        <v>28</v>
      </c>
      <c r="D77" s="2">
        <v>0</v>
      </c>
      <c r="G77" s="3"/>
      <c r="H77" s="3"/>
    </row>
    <row r="78" spans="1:8">
      <c r="A78" s="2">
        <v>400</v>
      </c>
      <c r="B78" s="2">
        <f>12+1.5</f>
        <v>13.5</v>
      </c>
      <c r="C78" s="1">
        <f>5+1</f>
        <v>6</v>
      </c>
      <c r="D78" s="2">
        <v>10000</v>
      </c>
      <c r="G78" s="3"/>
      <c r="H78" s="3"/>
    </row>
    <row r="79" spans="1:8" ht="15" customHeight="1">
      <c r="A79" s="2">
        <v>290</v>
      </c>
      <c r="B79" s="2">
        <f>14.5+15.5</f>
        <v>30</v>
      </c>
      <c r="C79" s="1">
        <f>9+7</f>
        <v>16</v>
      </c>
      <c r="D79" s="2">
        <v>2000</v>
      </c>
      <c r="G79" s="3"/>
      <c r="H79" s="3"/>
    </row>
    <row r="80" spans="1:8">
      <c r="A80" s="2">
        <v>400</v>
      </c>
      <c r="B80" s="2">
        <f>17.5+22</f>
        <v>39.5</v>
      </c>
      <c r="C80" s="1">
        <f>5+14</f>
        <v>19</v>
      </c>
      <c r="D80" s="2">
        <v>4000</v>
      </c>
      <c r="G80" s="3"/>
      <c r="H80" s="3"/>
    </row>
    <row r="81" spans="1:12">
      <c r="A81" s="2">
        <v>290</v>
      </c>
      <c r="B81" s="2">
        <f>14+21</f>
        <v>35</v>
      </c>
      <c r="C81" s="1">
        <f>5+13</f>
        <v>18</v>
      </c>
      <c r="D81" s="2">
        <v>6000</v>
      </c>
      <c r="G81" s="3"/>
      <c r="H81" s="3"/>
    </row>
    <row r="82" spans="1:12">
      <c r="A82" s="2">
        <v>340</v>
      </c>
      <c r="B82" s="2">
        <f>13+15.5</f>
        <v>28.5</v>
      </c>
      <c r="C82" s="1">
        <f>5+5</f>
        <v>10</v>
      </c>
      <c r="D82" s="2">
        <v>4000</v>
      </c>
      <c r="G82" s="3"/>
      <c r="H82" s="3"/>
    </row>
    <row r="83" spans="1:12">
      <c r="A83" s="2">
        <v>345</v>
      </c>
      <c r="B83" s="2">
        <f>14.5+20</f>
        <v>34.5</v>
      </c>
      <c r="C83" s="1">
        <f>5+9</f>
        <v>14</v>
      </c>
      <c r="D83" s="2">
        <v>2000</v>
      </c>
      <c r="G83" s="3"/>
      <c r="H83" s="3"/>
    </row>
    <row r="84" spans="1:12">
      <c r="A84" s="2">
        <v>290</v>
      </c>
      <c r="B84" s="2">
        <f>17.5+21</f>
        <v>38.5</v>
      </c>
      <c r="C84" s="1">
        <f>16+10</f>
        <v>26</v>
      </c>
      <c r="D84" s="2">
        <v>2000</v>
      </c>
      <c r="G84" s="3"/>
      <c r="H84" s="3"/>
    </row>
    <row r="85" spans="1:12">
      <c r="A85" s="2">
        <v>340</v>
      </c>
      <c r="B85" s="2">
        <f>16+22</f>
        <v>38</v>
      </c>
      <c r="C85" s="1">
        <f>11+17</f>
        <v>28</v>
      </c>
      <c r="D85" s="2">
        <v>4000</v>
      </c>
      <c r="G85" s="3"/>
      <c r="H85" s="3"/>
    </row>
    <row r="86" spans="1:12">
      <c r="A86" s="2">
        <v>290</v>
      </c>
      <c r="B86" s="2">
        <f>2+0.5</f>
        <v>2.5</v>
      </c>
      <c r="C86" s="1">
        <v>2</v>
      </c>
      <c r="D86" s="2">
        <v>0</v>
      </c>
      <c r="G86" s="3"/>
      <c r="H86" s="3"/>
    </row>
    <row r="87" spans="1:12">
      <c r="A87" s="2">
        <v>340</v>
      </c>
      <c r="B87" s="2">
        <f>12+19.5</f>
        <v>31.5</v>
      </c>
      <c r="C87" s="1">
        <f>7+15</f>
        <v>22</v>
      </c>
      <c r="D87" s="2">
        <v>0</v>
      </c>
      <c r="G87" s="3"/>
      <c r="H87" s="3"/>
    </row>
    <row r="88" spans="1:12">
      <c r="A88" s="2">
        <v>360</v>
      </c>
      <c r="B88" s="2">
        <f>16+22</f>
        <v>38</v>
      </c>
      <c r="C88" s="1">
        <f>13+18</f>
        <v>31</v>
      </c>
      <c r="D88" s="2">
        <v>0</v>
      </c>
      <c r="G88" s="3"/>
      <c r="H88" s="3"/>
    </row>
    <row r="89" spans="1:12">
      <c r="A89" s="2">
        <v>290</v>
      </c>
      <c r="B89" s="2">
        <v>2</v>
      </c>
      <c r="C89" s="1">
        <v>0</v>
      </c>
      <c r="D89" s="2">
        <v>0</v>
      </c>
      <c r="G89" s="3"/>
      <c r="H89" s="3"/>
    </row>
    <row r="90" spans="1:12">
      <c r="A90" s="2">
        <v>360</v>
      </c>
      <c r="B90" s="2">
        <v>0</v>
      </c>
      <c r="C90" s="1">
        <v>0</v>
      </c>
      <c r="D90" s="2">
        <v>9000</v>
      </c>
      <c r="G90" s="3"/>
      <c r="H90" s="3"/>
    </row>
    <row r="91" spans="1:12">
      <c r="A91" s="2">
        <v>300</v>
      </c>
      <c r="B91" s="2">
        <v>0</v>
      </c>
      <c r="C91" s="1">
        <v>0</v>
      </c>
      <c r="D91" s="2">
        <v>10000</v>
      </c>
    </row>
    <row r="92" spans="1:12">
      <c r="A92" s="2">
        <v>345</v>
      </c>
      <c r="B92" s="2">
        <f>19.5+20</f>
        <v>39.5</v>
      </c>
      <c r="C92" s="1">
        <f>14+8</f>
        <v>22</v>
      </c>
      <c r="D92" s="2">
        <v>0</v>
      </c>
      <c r="K92" s="4"/>
      <c r="L92" s="4"/>
    </row>
    <row r="93" spans="1:12">
      <c r="A93" s="2">
        <v>290</v>
      </c>
      <c r="B93" s="2">
        <f>18.5+20</f>
        <v>38.5</v>
      </c>
      <c r="C93" s="1">
        <f>16+9</f>
        <v>25</v>
      </c>
      <c r="D93" s="2">
        <v>2000</v>
      </c>
    </row>
    <row r="94" spans="1:12">
      <c r="A94" s="2">
        <v>340</v>
      </c>
      <c r="B94" s="2">
        <f>18.5+20.5</f>
        <v>39</v>
      </c>
      <c r="C94" s="1">
        <f>10+9</f>
        <v>19</v>
      </c>
      <c r="D94" s="2">
        <v>7000</v>
      </c>
    </row>
    <row r="95" spans="1:12">
      <c r="A95" s="2">
        <v>340</v>
      </c>
      <c r="B95" s="2">
        <f>18+21.5</f>
        <v>39.5</v>
      </c>
      <c r="C95" s="1">
        <f>6+11</f>
        <v>17</v>
      </c>
      <c r="D95" s="2">
        <v>6300</v>
      </c>
    </row>
    <row r="96" spans="1:12">
      <c r="A96" s="2">
        <v>370</v>
      </c>
      <c r="B96" s="2">
        <f>15+14</f>
        <v>29</v>
      </c>
      <c r="C96" s="1">
        <f>40+38</f>
        <v>78</v>
      </c>
      <c r="D96" s="2">
        <v>9000</v>
      </c>
    </row>
    <row r="97" spans="1:12">
      <c r="A97" s="4">
        <v>320</v>
      </c>
      <c r="B97" s="4">
        <f>21.5+23.5</f>
        <v>45</v>
      </c>
      <c r="C97" s="8">
        <f>32+40</f>
        <v>72</v>
      </c>
      <c r="D97" s="4">
        <v>0</v>
      </c>
    </row>
    <row r="98" spans="1:12">
      <c r="A98" s="2">
        <v>330</v>
      </c>
      <c r="B98" s="2">
        <f>14.5+15.5</f>
        <v>30</v>
      </c>
      <c r="C98" s="1">
        <f>22+24</f>
        <v>46</v>
      </c>
      <c r="D98" s="2">
        <v>1500</v>
      </c>
      <c r="K98" s="4"/>
      <c r="L98" s="4"/>
    </row>
    <row r="99" spans="1:12">
      <c r="A99" s="2">
        <v>340</v>
      </c>
      <c r="B99" s="2">
        <f>13+14</f>
        <v>27</v>
      </c>
      <c r="C99" s="1">
        <f>17+14</f>
        <v>31</v>
      </c>
      <c r="D99" s="2">
        <f>5000</f>
        <v>5000</v>
      </c>
    </row>
    <row r="100" spans="1:12">
      <c r="A100" s="2">
        <v>290</v>
      </c>
      <c r="B100" s="2">
        <f>1+1</f>
        <v>2</v>
      </c>
      <c r="C100" s="1">
        <v>2</v>
      </c>
      <c r="D100" s="2">
        <v>0</v>
      </c>
    </row>
    <row r="101" spans="1:12">
      <c r="A101" s="2">
        <v>360</v>
      </c>
      <c r="B101" s="2">
        <f>2+1.5</f>
        <v>3.5</v>
      </c>
      <c r="C101" s="1">
        <f>0</f>
        <v>0</v>
      </c>
      <c r="D101" s="2">
        <v>1000</v>
      </c>
    </row>
    <row r="102" spans="1:12">
      <c r="A102" s="2">
        <v>290</v>
      </c>
      <c r="B102" s="2">
        <v>0</v>
      </c>
      <c r="C102" s="1">
        <v>0</v>
      </c>
      <c r="D102" s="2">
        <v>0</v>
      </c>
    </row>
    <row r="103" spans="1:12">
      <c r="A103" s="2">
        <v>360</v>
      </c>
      <c r="B103" s="2">
        <f>19+21.5</f>
        <v>40.5</v>
      </c>
      <c r="C103" s="1">
        <f>22+33</f>
        <v>55</v>
      </c>
      <c r="D103" s="9">
        <v>3000</v>
      </c>
    </row>
    <row r="104" spans="1:12">
      <c r="A104" s="2">
        <v>340</v>
      </c>
      <c r="B104" s="10">
        <f>16+22.5</f>
        <v>38.5</v>
      </c>
      <c r="C104" s="1">
        <f>12+12</f>
        <v>24</v>
      </c>
      <c r="D104" s="10">
        <v>0</v>
      </c>
    </row>
    <row r="105" spans="1:12">
      <c r="A105" s="2">
        <v>290</v>
      </c>
      <c r="B105" s="10">
        <f>16.5+23</f>
        <v>39.5</v>
      </c>
      <c r="C105" s="1">
        <f>11+11</f>
        <v>22</v>
      </c>
      <c r="D105" s="10">
        <v>3000</v>
      </c>
    </row>
    <row r="106" spans="1:12">
      <c r="A106" s="2">
        <v>340</v>
      </c>
      <c r="B106" s="2">
        <f>16.5+19.5</f>
        <v>36</v>
      </c>
      <c r="C106" s="1">
        <f>9+8</f>
        <v>17</v>
      </c>
      <c r="D106" s="2">
        <v>3000</v>
      </c>
    </row>
    <row r="107" spans="1:12">
      <c r="A107" s="2">
        <v>290</v>
      </c>
      <c r="B107" s="2">
        <f>17+21</f>
        <v>38</v>
      </c>
      <c r="C107" s="1">
        <f>11+8</f>
        <v>19</v>
      </c>
      <c r="D107" s="2">
        <f>2000</f>
        <v>2000</v>
      </c>
    </row>
    <row r="108" spans="1:12">
      <c r="A108" s="11">
        <v>360</v>
      </c>
      <c r="B108" s="11">
        <f>20.5+24</f>
        <v>44.5</v>
      </c>
      <c r="C108" s="12">
        <f>13+18.5</f>
        <v>31.5</v>
      </c>
      <c r="D108" s="11">
        <v>8000</v>
      </c>
    </row>
    <row r="109" spans="1:12">
      <c r="A109" s="11">
        <v>310</v>
      </c>
      <c r="B109" s="11">
        <f>16+21.5</f>
        <v>37.5</v>
      </c>
      <c r="C109" s="12">
        <f>6+8</f>
        <v>14</v>
      </c>
      <c r="D109" s="11">
        <v>600</v>
      </c>
    </row>
    <row r="110" spans="1:12" hidden="1">
      <c r="A110" s="2">
        <v>360</v>
      </c>
      <c r="B110" s="2">
        <f>16.5+19.5</f>
        <v>36</v>
      </c>
      <c r="C110" s="1">
        <f>11+14</f>
        <v>25</v>
      </c>
      <c r="D110" s="2">
        <v>0</v>
      </c>
    </row>
    <row r="111" spans="1:12" hidden="1">
      <c r="A111" s="2">
        <v>310</v>
      </c>
      <c r="B111" s="2">
        <f>1+1.5</f>
        <v>2.5</v>
      </c>
      <c r="C111" s="1">
        <v>0</v>
      </c>
      <c r="D111" s="2">
        <v>0</v>
      </c>
    </row>
    <row r="112" spans="1:12" hidden="1">
      <c r="A112" s="2">
        <v>370</v>
      </c>
      <c r="B112" s="2">
        <f>15.5+21.5</f>
        <v>37</v>
      </c>
      <c r="C112" s="1">
        <f>7+8</f>
        <v>15</v>
      </c>
      <c r="D112" s="2">
        <v>8300</v>
      </c>
    </row>
    <row r="113" spans="1:16382" hidden="1">
      <c r="A113" s="2">
        <v>340</v>
      </c>
      <c r="B113" s="2">
        <f>16+19.5</f>
        <v>35.5</v>
      </c>
      <c r="C113" s="1">
        <f>13+8</f>
        <v>21</v>
      </c>
      <c r="D113" s="2">
        <f>6000</f>
        <v>6000</v>
      </c>
    </row>
    <row r="114" spans="1:16382" hidden="1">
      <c r="A114" s="2">
        <v>340</v>
      </c>
      <c r="B114" s="2">
        <f>16.5+20</f>
        <v>36.5</v>
      </c>
      <c r="C114" s="1">
        <f>13+9</f>
        <v>22</v>
      </c>
      <c r="D114" s="2">
        <f>4500</f>
        <v>4500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4"/>
      <c r="TH114" s="4"/>
      <c r="TI114" s="4"/>
      <c r="TJ114" s="4"/>
      <c r="TK114" s="4"/>
      <c r="TL114" s="4"/>
      <c r="TM114" s="4"/>
      <c r="TN114" s="4"/>
      <c r="TO114" s="4"/>
      <c r="TP114" s="4"/>
      <c r="TQ114" s="4"/>
      <c r="TR114" s="4"/>
      <c r="TS114" s="4"/>
      <c r="TT114" s="4"/>
      <c r="TU114" s="4"/>
      <c r="TV114" s="4"/>
      <c r="TW114" s="4"/>
      <c r="TX114" s="4"/>
      <c r="TY114" s="4"/>
      <c r="TZ114" s="4"/>
      <c r="UA114" s="4"/>
      <c r="UB114" s="4"/>
      <c r="UC114" s="4"/>
      <c r="UD114" s="4"/>
      <c r="UE114" s="4"/>
      <c r="UF114" s="4"/>
      <c r="UG114" s="4"/>
      <c r="UH114" s="4"/>
      <c r="UI114" s="4"/>
      <c r="UJ114" s="4"/>
      <c r="UK114" s="4"/>
      <c r="UL114" s="4"/>
      <c r="UM114" s="4"/>
      <c r="UN114" s="4"/>
      <c r="UO114" s="4"/>
      <c r="UP114" s="4"/>
      <c r="UQ114" s="4"/>
      <c r="UR114" s="4"/>
      <c r="US114" s="4"/>
      <c r="UT114" s="4"/>
      <c r="UU114" s="4"/>
      <c r="UV114" s="4"/>
      <c r="UW114" s="4"/>
      <c r="UX114" s="4"/>
      <c r="UY114" s="4"/>
      <c r="UZ114" s="4"/>
      <c r="VA114" s="4"/>
      <c r="VB114" s="4"/>
      <c r="VC114" s="4"/>
      <c r="VD114" s="4"/>
      <c r="VE114" s="4"/>
      <c r="VF114" s="4"/>
      <c r="VG114" s="4"/>
      <c r="VH114" s="4"/>
      <c r="VI114" s="4"/>
      <c r="VJ114" s="4"/>
      <c r="VK114" s="4"/>
      <c r="VL114" s="4"/>
      <c r="VM114" s="4"/>
      <c r="VN114" s="4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  <c r="WH114" s="4"/>
      <c r="WI114" s="4"/>
      <c r="WJ114" s="4"/>
      <c r="WK114" s="4"/>
      <c r="WL114" s="4"/>
      <c r="WM114" s="4"/>
      <c r="WN114" s="4"/>
      <c r="WO114" s="4"/>
      <c r="WP114" s="4"/>
      <c r="WQ114" s="4"/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  <c r="XZ114" s="4"/>
      <c r="YA114" s="4"/>
      <c r="YB114" s="4"/>
      <c r="YC114" s="4"/>
      <c r="YD114" s="4"/>
      <c r="YE114" s="4"/>
      <c r="YF114" s="4"/>
      <c r="YG114" s="4"/>
      <c r="YH114" s="4"/>
      <c r="YI114" s="4"/>
      <c r="YJ114" s="4"/>
      <c r="YK114" s="4"/>
      <c r="YL114" s="4"/>
      <c r="YM114" s="4"/>
      <c r="YN114" s="4"/>
      <c r="YO114" s="4"/>
      <c r="YP114" s="4"/>
      <c r="YQ114" s="4"/>
      <c r="YR114" s="4"/>
      <c r="YS114" s="4"/>
      <c r="YT114" s="4"/>
      <c r="YU114" s="4"/>
      <c r="YV114" s="4"/>
      <c r="YW114" s="4"/>
      <c r="YX114" s="4"/>
      <c r="YY114" s="4"/>
      <c r="YZ114" s="4"/>
      <c r="ZA114" s="4"/>
      <c r="ZB114" s="4"/>
      <c r="ZC114" s="4"/>
      <c r="ZD114" s="4"/>
      <c r="ZE114" s="4"/>
      <c r="ZF114" s="4"/>
      <c r="ZG114" s="4"/>
      <c r="ZH114" s="4"/>
      <c r="ZI114" s="4"/>
      <c r="ZJ114" s="4"/>
      <c r="ZK114" s="4"/>
      <c r="ZL114" s="4"/>
      <c r="ZM114" s="4"/>
      <c r="ZN114" s="4"/>
      <c r="ZO114" s="4"/>
      <c r="ZP114" s="4"/>
      <c r="ZQ114" s="4"/>
      <c r="ZR114" s="4"/>
      <c r="ZS114" s="4"/>
      <c r="ZT114" s="4"/>
      <c r="ZU114" s="4"/>
      <c r="ZV114" s="4"/>
      <c r="ZW114" s="4"/>
      <c r="ZX114" s="4"/>
      <c r="ZY114" s="4"/>
      <c r="ZZ114" s="4"/>
      <c r="AAA114" s="4"/>
      <c r="AAB114" s="4"/>
      <c r="AAC114" s="4"/>
      <c r="AAD114" s="4"/>
      <c r="AAE114" s="4"/>
      <c r="AAF114" s="4"/>
      <c r="AAG114" s="4"/>
      <c r="AAH114" s="4"/>
      <c r="AAI114" s="4"/>
      <c r="AAJ114" s="4"/>
      <c r="AAK114" s="4"/>
      <c r="AAL114" s="4"/>
      <c r="AAM114" s="4"/>
      <c r="AAN114" s="4"/>
      <c r="AAO114" s="4"/>
      <c r="AAP114" s="4"/>
      <c r="AAQ114" s="4"/>
      <c r="AAR114" s="4"/>
      <c r="AAS114" s="4"/>
      <c r="AAT114" s="4"/>
      <c r="AAU114" s="4"/>
      <c r="AAV114" s="4"/>
      <c r="AAW114" s="4"/>
      <c r="AAX114" s="4"/>
      <c r="AAY114" s="4"/>
      <c r="AAZ114" s="4"/>
      <c r="ABA114" s="4"/>
      <c r="ABB114" s="4"/>
      <c r="ABC114" s="4"/>
      <c r="ABD114" s="4"/>
      <c r="ABE114" s="4"/>
      <c r="ABF114" s="4"/>
      <c r="ABG114" s="4"/>
      <c r="ABH114" s="4"/>
      <c r="ABI114" s="4"/>
      <c r="ABJ114" s="4"/>
      <c r="ABK114" s="4"/>
      <c r="ABL114" s="4"/>
      <c r="ABM114" s="4"/>
      <c r="ABN114" s="4"/>
      <c r="ABO114" s="4"/>
      <c r="ABP114" s="4"/>
      <c r="ABQ114" s="4"/>
      <c r="ABR114" s="4"/>
      <c r="ABS114" s="4"/>
      <c r="ABT114" s="4"/>
      <c r="ABU114" s="4"/>
      <c r="ABV114" s="4"/>
      <c r="ABW114" s="4"/>
      <c r="ABX114" s="4"/>
      <c r="ABY114" s="4"/>
      <c r="ABZ114" s="4"/>
      <c r="ACA114" s="4"/>
      <c r="ACB114" s="4"/>
      <c r="ACC114" s="4"/>
      <c r="ACD114" s="4"/>
      <c r="ACE114" s="4"/>
      <c r="ACF114" s="4"/>
      <c r="ACG114" s="4"/>
      <c r="ACH114" s="4"/>
      <c r="ACI114" s="4"/>
      <c r="ACJ114" s="4"/>
      <c r="ACK114" s="4"/>
      <c r="ACL114" s="4"/>
      <c r="ACM114" s="4"/>
      <c r="ACN114" s="4"/>
      <c r="ACO114" s="4"/>
      <c r="ACP114" s="4"/>
      <c r="ACQ114" s="4"/>
      <c r="ACR114" s="4"/>
      <c r="ACS114" s="4"/>
      <c r="ACT114" s="4"/>
      <c r="ACU114" s="4"/>
      <c r="ACV114" s="4"/>
      <c r="ACW114" s="4"/>
      <c r="ACX114" s="4"/>
      <c r="ACY114" s="4"/>
      <c r="ACZ114" s="4"/>
      <c r="ADA114" s="4"/>
      <c r="ADB114" s="4"/>
      <c r="ADC114" s="4"/>
      <c r="ADD114" s="4"/>
      <c r="ADE114" s="4"/>
      <c r="ADF114" s="4"/>
      <c r="ADG114" s="4"/>
      <c r="ADH114" s="4"/>
      <c r="ADI114" s="4"/>
      <c r="ADJ114" s="4"/>
      <c r="ADK114" s="4"/>
      <c r="ADL114" s="4"/>
      <c r="ADM114" s="4"/>
      <c r="ADN114" s="4"/>
      <c r="ADO114" s="4"/>
      <c r="ADP114" s="4"/>
      <c r="ADQ114" s="4"/>
      <c r="ADR114" s="4"/>
      <c r="ADS114" s="4"/>
      <c r="ADT114" s="4"/>
      <c r="ADU114" s="4"/>
      <c r="ADV114" s="4"/>
      <c r="ADW114" s="4"/>
      <c r="ADX114" s="4"/>
      <c r="ADY114" s="4"/>
      <c r="ADZ114" s="4"/>
      <c r="AEA114" s="4"/>
      <c r="AEB114" s="4"/>
      <c r="AEC114" s="4"/>
      <c r="AED114" s="4"/>
      <c r="AEE114" s="4"/>
      <c r="AEF114" s="4"/>
      <c r="AEG114" s="4"/>
      <c r="AEH114" s="4"/>
      <c r="AEI114" s="4"/>
      <c r="AEJ114" s="4"/>
      <c r="AEK114" s="4"/>
      <c r="AEL114" s="4"/>
      <c r="AEM114" s="4"/>
      <c r="AEN114" s="4"/>
      <c r="AEO114" s="4"/>
      <c r="AEP114" s="4"/>
      <c r="AEQ114" s="4"/>
      <c r="AER114" s="4"/>
      <c r="AES114" s="4"/>
      <c r="AET114" s="4"/>
      <c r="AEU114" s="4"/>
      <c r="AEV114" s="4"/>
      <c r="AEW114" s="4"/>
      <c r="AEX114" s="4"/>
      <c r="AEY114" s="4"/>
      <c r="AEZ114" s="4"/>
      <c r="AFA114" s="4"/>
      <c r="AFB114" s="4"/>
      <c r="AFC114" s="4"/>
      <c r="AFD114" s="4"/>
      <c r="AFE114" s="4"/>
      <c r="AFF114" s="4"/>
      <c r="AFG114" s="4"/>
      <c r="AFH114" s="4"/>
      <c r="AFI114" s="4"/>
      <c r="AFJ114" s="4"/>
      <c r="AFK114" s="4"/>
      <c r="AFL114" s="4"/>
      <c r="AFM114" s="4"/>
      <c r="AFN114" s="4"/>
      <c r="AFO114" s="4"/>
      <c r="AFP114" s="4"/>
      <c r="AFQ114" s="4"/>
      <c r="AFR114" s="4"/>
      <c r="AFS114" s="4"/>
      <c r="AFT114" s="4"/>
      <c r="AFU114" s="4"/>
      <c r="AFV114" s="4"/>
      <c r="AFW114" s="4"/>
      <c r="AFX114" s="4"/>
      <c r="AFY114" s="4"/>
      <c r="AFZ114" s="4"/>
      <c r="AGA114" s="4"/>
      <c r="AGB114" s="4"/>
      <c r="AGC114" s="4"/>
      <c r="AGD114" s="4"/>
      <c r="AGE114" s="4"/>
      <c r="AGF114" s="4"/>
      <c r="AGG114" s="4"/>
      <c r="AGH114" s="4"/>
      <c r="AGI114" s="4"/>
      <c r="AGJ114" s="4"/>
      <c r="AGK114" s="4"/>
      <c r="AGL114" s="4"/>
      <c r="AGM114" s="4"/>
      <c r="AGN114" s="4"/>
      <c r="AGO114" s="4"/>
      <c r="AGP114" s="4"/>
      <c r="AGQ114" s="4"/>
      <c r="AGR114" s="4"/>
      <c r="AGS114" s="4"/>
      <c r="AGT114" s="4"/>
      <c r="AGU114" s="4"/>
      <c r="AGV114" s="4"/>
      <c r="AGW114" s="4"/>
      <c r="AGX114" s="4"/>
      <c r="AGY114" s="4"/>
      <c r="AGZ114" s="4"/>
      <c r="AHA114" s="4"/>
      <c r="AHB114" s="4"/>
      <c r="AHC114" s="4"/>
      <c r="AHD114" s="4"/>
      <c r="AHE114" s="4"/>
      <c r="AHF114" s="4"/>
      <c r="AHG114" s="4"/>
      <c r="AHH114" s="4"/>
      <c r="AHI114" s="4"/>
      <c r="AHJ114" s="4"/>
      <c r="AHK114" s="4"/>
      <c r="AHL114" s="4"/>
      <c r="AHM114" s="4"/>
      <c r="AHN114" s="4"/>
      <c r="AHO114" s="4"/>
      <c r="AHP114" s="4"/>
      <c r="AHQ114" s="4"/>
      <c r="AHR114" s="4"/>
      <c r="AHS114" s="4"/>
      <c r="AHT114" s="4"/>
      <c r="AHU114" s="4"/>
      <c r="AHV114" s="4"/>
      <c r="AHW114" s="4"/>
      <c r="AHX114" s="4"/>
      <c r="AHY114" s="4"/>
      <c r="AHZ114" s="4"/>
      <c r="AIA114" s="4"/>
      <c r="AIB114" s="4"/>
      <c r="AIC114" s="4"/>
      <c r="AID114" s="4"/>
      <c r="AIE114" s="4"/>
      <c r="AIF114" s="4"/>
      <c r="AIG114" s="4"/>
      <c r="AIH114" s="4"/>
      <c r="AII114" s="4"/>
      <c r="AIJ114" s="4"/>
      <c r="AIK114" s="4"/>
      <c r="AIL114" s="4"/>
      <c r="AIM114" s="4"/>
      <c r="AIN114" s="4"/>
      <c r="AIO114" s="4"/>
      <c r="AIP114" s="4"/>
      <c r="AIQ114" s="4"/>
      <c r="AIR114" s="4"/>
      <c r="AIS114" s="4"/>
      <c r="AIT114" s="4"/>
      <c r="AIU114" s="4"/>
      <c r="AIV114" s="4"/>
      <c r="AIW114" s="4"/>
      <c r="AIX114" s="4"/>
      <c r="AIY114" s="4"/>
      <c r="AIZ114" s="4"/>
      <c r="AJA114" s="4"/>
      <c r="AJB114" s="4"/>
      <c r="AJC114" s="4"/>
      <c r="AJD114" s="4"/>
      <c r="AJE114" s="4"/>
      <c r="AJF114" s="4"/>
      <c r="AJG114" s="4"/>
      <c r="AJH114" s="4"/>
      <c r="AJI114" s="4"/>
      <c r="AJJ114" s="4"/>
      <c r="AJK114" s="4"/>
      <c r="AJL114" s="4"/>
      <c r="AJM114" s="4"/>
      <c r="AJN114" s="4"/>
      <c r="AJO114" s="4"/>
      <c r="AJP114" s="4"/>
      <c r="AJQ114" s="4"/>
      <c r="AJR114" s="4"/>
      <c r="AJS114" s="4"/>
      <c r="AJT114" s="4"/>
      <c r="AJU114" s="4"/>
      <c r="AJV114" s="4"/>
      <c r="AJW114" s="4"/>
      <c r="AJX114" s="4"/>
      <c r="AJY114" s="4"/>
      <c r="AJZ114" s="4"/>
      <c r="AKA114" s="4"/>
      <c r="AKB114" s="4"/>
      <c r="AKC114" s="4"/>
      <c r="AKD114" s="4"/>
      <c r="AKE114" s="4"/>
      <c r="AKF114" s="4"/>
      <c r="AKG114" s="4"/>
      <c r="AKH114" s="4"/>
      <c r="AKI114" s="4"/>
      <c r="AKJ114" s="4"/>
      <c r="AKK114" s="4"/>
      <c r="AKL114" s="4"/>
      <c r="AKM114" s="4"/>
      <c r="AKN114" s="4"/>
      <c r="AKO114" s="4"/>
      <c r="AKP114" s="4"/>
      <c r="AKQ114" s="4"/>
      <c r="AKR114" s="4"/>
      <c r="AKS114" s="4"/>
      <c r="AKT114" s="4"/>
      <c r="AKU114" s="4"/>
      <c r="AKV114" s="4"/>
      <c r="AKW114" s="4"/>
      <c r="AKX114" s="4"/>
      <c r="AKY114" s="4"/>
      <c r="AKZ114" s="4"/>
      <c r="ALA114" s="4"/>
      <c r="ALB114" s="4"/>
      <c r="ALC114" s="4"/>
      <c r="ALD114" s="4"/>
      <c r="ALE114" s="4"/>
      <c r="ALF114" s="4"/>
      <c r="ALG114" s="4"/>
      <c r="ALH114" s="4"/>
      <c r="ALI114" s="4"/>
      <c r="ALJ114" s="4"/>
      <c r="ALK114" s="4"/>
      <c r="ALL114" s="4"/>
      <c r="ALM114" s="4"/>
      <c r="ALN114" s="4"/>
      <c r="ALO114" s="4"/>
      <c r="ALP114" s="4"/>
      <c r="ALQ114" s="4"/>
      <c r="ALR114" s="4"/>
      <c r="ALS114" s="4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  <c r="AMG114" s="4"/>
      <c r="AMH114" s="4"/>
      <c r="AMI114" s="4"/>
      <c r="AMJ114" s="4"/>
      <c r="AMK114" s="4"/>
      <c r="AML114" s="4"/>
      <c r="AMM114" s="4"/>
      <c r="AMN114" s="4"/>
      <c r="AMO114" s="4"/>
      <c r="AMP114" s="4"/>
      <c r="AMQ114" s="4"/>
      <c r="AMR114" s="4"/>
      <c r="AMS114" s="4"/>
      <c r="AMT114" s="4"/>
      <c r="AMU114" s="4"/>
      <c r="AMV114" s="4"/>
      <c r="AMW114" s="4"/>
      <c r="AMX114" s="4"/>
      <c r="AMY114" s="4"/>
      <c r="AMZ114" s="4"/>
      <c r="ANA114" s="4"/>
      <c r="ANB114" s="4"/>
      <c r="ANC114" s="4"/>
      <c r="AND114" s="4"/>
      <c r="ANE114" s="4"/>
      <c r="ANF114" s="4"/>
      <c r="ANG114" s="4"/>
      <c r="ANH114" s="4"/>
      <c r="ANI114" s="4"/>
      <c r="ANJ114" s="4"/>
      <c r="ANK114" s="4"/>
      <c r="ANL114" s="4"/>
      <c r="ANM114" s="4"/>
      <c r="ANN114" s="4"/>
      <c r="ANO114" s="4"/>
      <c r="ANP114" s="4"/>
      <c r="ANQ114" s="4"/>
      <c r="ANR114" s="4"/>
      <c r="ANS114" s="4"/>
      <c r="ANT114" s="4"/>
      <c r="ANU114" s="4"/>
      <c r="ANV114" s="4"/>
      <c r="ANW114" s="4"/>
      <c r="ANX114" s="4"/>
      <c r="ANY114" s="4"/>
      <c r="ANZ114" s="4"/>
      <c r="AOA114" s="4"/>
      <c r="AOB114" s="4"/>
      <c r="AOC114" s="4"/>
      <c r="AOD114" s="4"/>
      <c r="AOE114" s="4"/>
      <c r="AOF114" s="4"/>
      <c r="AOG114" s="4"/>
      <c r="AOH114" s="4"/>
      <c r="AOI114" s="4"/>
      <c r="AOJ114" s="4"/>
      <c r="AOK114" s="4"/>
      <c r="AOL114" s="4"/>
      <c r="AOM114" s="4"/>
      <c r="AON114" s="4"/>
      <c r="AOO114" s="4"/>
      <c r="AOP114" s="4"/>
      <c r="AOQ114" s="4"/>
      <c r="AOR114" s="4"/>
      <c r="AOS114" s="4"/>
      <c r="AOT114" s="4"/>
      <c r="AOU114" s="4"/>
      <c r="AOV114" s="4"/>
      <c r="AOW114" s="4"/>
      <c r="AOX114" s="4"/>
      <c r="AOY114" s="4"/>
      <c r="AOZ114" s="4"/>
      <c r="APA114" s="4"/>
      <c r="APB114" s="4"/>
      <c r="APC114" s="4"/>
      <c r="APD114" s="4"/>
      <c r="APE114" s="4"/>
      <c r="APF114" s="4"/>
      <c r="APG114" s="4"/>
      <c r="APH114" s="4"/>
      <c r="API114" s="4"/>
      <c r="APJ114" s="4"/>
      <c r="APK114" s="4"/>
      <c r="APL114" s="4"/>
      <c r="APM114" s="4"/>
      <c r="APN114" s="4"/>
      <c r="APO114" s="4"/>
      <c r="APP114" s="4"/>
      <c r="APQ114" s="4"/>
      <c r="APR114" s="4"/>
      <c r="APS114" s="4"/>
      <c r="APT114" s="4"/>
      <c r="APU114" s="4"/>
      <c r="APV114" s="4"/>
      <c r="APW114" s="4"/>
      <c r="APX114" s="4"/>
      <c r="APY114" s="4"/>
      <c r="APZ114" s="4"/>
      <c r="AQA114" s="4"/>
      <c r="AQB114" s="4"/>
      <c r="AQC114" s="4"/>
      <c r="AQD114" s="4"/>
      <c r="AQE114" s="4"/>
      <c r="AQF114" s="4"/>
      <c r="AQG114" s="4"/>
      <c r="AQH114" s="4"/>
      <c r="AQI114" s="4"/>
      <c r="AQJ114" s="4"/>
      <c r="AQK114" s="4"/>
      <c r="AQL114" s="4"/>
      <c r="AQM114" s="4"/>
      <c r="AQN114" s="4"/>
      <c r="AQO114" s="4"/>
      <c r="AQP114" s="4"/>
      <c r="AQQ114" s="4"/>
      <c r="AQR114" s="4"/>
      <c r="AQS114" s="4"/>
      <c r="AQT114" s="4"/>
      <c r="AQU114" s="4"/>
      <c r="AQV114" s="4"/>
      <c r="AQW114" s="4"/>
      <c r="AQX114" s="4"/>
      <c r="AQY114" s="4"/>
      <c r="AQZ114" s="4"/>
      <c r="ARA114" s="4"/>
      <c r="ARB114" s="4"/>
      <c r="ARC114" s="4"/>
      <c r="ARD114" s="4"/>
      <c r="ARE114" s="4"/>
      <c r="ARF114" s="4"/>
      <c r="ARG114" s="4"/>
      <c r="ARH114" s="4"/>
      <c r="ARI114" s="4"/>
      <c r="ARJ114" s="4"/>
      <c r="ARK114" s="4"/>
      <c r="ARL114" s="4"/>
      <c r="ARM114" s="4"/>
      <c r="ARN114" s="4"/>
      <c r="ARO114" s="4"/>
      <c r="ARP114" s="4"/>
      <c r="ARQ114" s="4"/>
      <c r="ARR114" s="4"/>
      <c r="ARS114" s="4"/>
      <c r="ART114" s="4"/>
      <c r="ARU114" s="4"/>
      <c r="ARV114" s="4"/>
      <c r="ARW114" s="4"/>
      <c r="ARX114" s="4"/>
      <c r="ARY114" s="4"/>
      <c r="ARZ114" s="4"/>
      <c r="ASA114" s="4"/>
      <c r="ASB114" s="4"/>
      <c r="ASC114" s="4"/>
      <c r="ASD114" s="4"/>
      <c r="ASE114" s="4"/>
      <c r="ASF114" s="4"/>
      <c r="ASG114" s="4"/>
      <c r="ASH114" s="4"/>
      <c r="ASI114" s="4"/>
      <c r="ASJ114" s="4"/>
      <c r="ASK114" s="4"/>
      <c r="ASL114" s="4"/>
      <c r="ASM114" s="4"/>
      <c r="ASN114" s="4"/>
      <c r="ASO114" s="4"/>
      <c r="ASP114" s="4"/>
      <c r="ASQ114" s="4"/>
      <c r="ASR114" s="4"/>
      <c r="ASS114" s="4"/>
      <c r="AST114" s="4"/>
      <c r="ASU114" s="4"/>
      <c r="ASV114" s="4"/>
      <c r="ASW114" s="4"/>
      <c r="ASX114" s="4"/>
      <c r="ASY114" s="4"/>
      <c r="ASZ114" s="4"/>
      <c r="ATA114" s="4"/>
      <c r="ATB114" s="4"/>
      <c r="ATC114" s="4"/>
      <c r="ATD114" s="4"/>
      <c r="ATE114" s="4"/>
      <c r="ATF114" s="4"/>
      <c r="ATG114" s="4"/>
      <c r="ATH114" s="4"/>
      <c r="ATI114" s="4"/>
      <c r="ATJ114" s="4"/>
      <c r="ATK114" s="4"/>
      <c r="ATL114" s="4"/>
      <c r="ATM114" s="4"/>
      <c r="ATN114" s="4"/>
      <c r="ATO114" s="4"/>
      <c r="ATP114" s="4"/>
      <c r="ATQ114" s="4"/>
      <c r="ATR114" s="4"/>
      <c r="ATS114" s="4"/>
      <c r="ATT114" s="4"/>
      <c r="ATU114" s="4"/>
      <c r="ATV114" s="4"/>
      <c r="ATW114" s="4"/>
      <c r="ATX114" s="4"/>
      <c r="ATY114" s="4"/>
      <c r="ATZ114" s="4"/>
      <c r="AUA114" s="4"/>
      <c r="AUB114" s="4"/>
      <c r="AUC114" s="4"/>
      <c r="AUD114" s="4"/>
      <c r="AUE114" s="4"/>
      <c r="AUF114" s="4"/>
      <c r="AUG114" s="4"/>
      <c r="AUH114" s="4"/>
      <c r="AUI114" s="4"/>
      <c r="AUJ114" s="4"/>
      <c r="AUK114" s="4"/>
      <c r="AUL114" s="4"/>
      <c r="AUM114" s="4"/>
      <c r="AUN114" s="4"/>
      <c r="AUO114" s="4"/>
      <c r="AUP114" s="4"/>
      <c r="AUQ114" s="4"/>
      <c r="AUR114" s="4"/>
      <c r="AUS114" s="4"/>
      <c r="AUT114" s="4"/>
      <c r="AUU114" s="4"/>
      <c r="AUV114" s="4"/>
      <c r="AUW114" s="4"/>
      <c r="AUX114" s="4"/>
      <c r="AUY114" s="4"/>
      <c r="AUZ114" s="4"/>
      <c r="AVA114" s="4"/>
      <c r="AVB114" s="4"/>
      <c r="AVC114" s="4"/>
      <c r="AVD114" s="4"/>
      <c r="AVE114" s="4"/>
      <c r="AVF114" s="4"/>
      <c r="AVG114" s="4"/>
      <c r="AVH114" s="4"/>
      <c r="AVI114" s="4"/>
      <c r="AVJ114" s="4"/>
      <c r="AVK114" s="4"/>
      <c r="AVL114" s="4"/>
      <c r="AVM114" s="4"/>
      <c r="AVN114" s="4"/>
      <c r="AVO114" s="4"/>
      <c r="AVP114" s="4"/>
      <c r="AVQ114" s="4"/>
      <c r="AVR114" s="4"/>
      <c r="AVS114" s="4"/>
      <c r="AVT114" s="4"/>
      <c r="AVU114" s="4"/>
      <c r="AVV114" s="4"/>
      <c r="AVW114" s="4"/>
      <c r="AVX114" s="4"/>
      <c r="AVY114" s="4"/>
      <c r="AVZ114" s="4"/>
      <c r="AWA114" s="4"/>
      <c r="AWB114" s="4"/>
      <c r="AWC114" s="4"/>
      <c r="AWD114" s="4"/>
      <c r="AWE114" s="4"/>
      <c r="AWF114" s="4"/>
      <c r="AWG114" s="4"/>
      <c r="AWH114" s="4"/>
      <c r="AWI114" s="4"/>
      <c r="AWJ114" s="4"/>
      <c r="AWK114" s="4"/>
      <c r="AWL114" s="4"/>
      <c r="AWM114" s="4"/>
      <c r="AWN114" s="4"/>
      <c r="AWO114" s="4"/>
      <c r="AWP114" s="4"/>
      <c r="AWQ114" s="4"/>
      <c r="AWR114" s="4"/>
      <c r="AWS114" s="4"/>
      <c r="AWT114" s="4"/>
      <c r="AWU114" s="4"/>
      <c r="AWV114" s="4"/>
      <c r="AWW114" s="4"/>
      <c r="AWX114" s="4"/>
      <c r="AWY114" s="4"/>
      <c r="AWZ114" s="4"/>
      <c r="AXA114" s="4"/>
      <c r="AXB114" s="4"/>
      <c r="AXC114" s="4"/>
      <c r="AXD114" s="4"/>
      <c r="AXE114" s="4"/>
      <c r="AXF114" s="4"/>
      <c r="AXG114" s="4"/>
      <c r="AXH114" s="4"/>
      <c r="AXI114" s="4"/>
      <c r="AXJ114" s="4"/>
      <c r="AXK114" s="4"/>
      <c r="AXL114" s="4"/>
      <c r="AXM114" s="4"/>
      <c r="AXN114" s="4"/>
      <c r="AXO114" s="4"/>
      <c r="AXP114" s="4"/>
      <c r="AXQ114" s="4"/>
      <c r="AXR114" s="4"/>
      <c r="AXS114" s="4"/>
      <c r="AXT114" s="4"/>
      <c r="AXU114" s="4"/>
      <c r="AXV114" s="4"/>
      <c r="AXW114" s="4"/>
      <c r="AXX114" s="4"/>
      <c r="AXY114" s="4"/>
      <c r="AXZ114" s="4"/>
      <c r="AYA114" s="4"/>
      <c r="AYB114" s="4"/>
      <c r="AYC114" s="4"/>
      <c r="AYD114" s="4"/>
      <c r="AYE114" s="4"/>
      <c r="AYF114" s="4"/>
      <c r="AYG114" s="4"/>
      <c r="AYH114" s="4"/>
      <c r="AYI114" s="4"/>
      <c r="AYJ114" s="4"/>
      <c r="AYK114" s="4"/>
      <c r="AYL114" s="4"/>
      <c r="AYM114" s="4"/>
      <c r="AYN114" s="4"/>
      <c r="AYO114" s="4"/>
      <c r="AYP114" s="4"/>
      <c r="AYQ114" s="4"/>
      <c r="AYR114" s="4"/>
      <c r="AYS114" s="4"/>
      <c r="AYT114" s="4"/>
      <c r="AYU114" s="4"/>
      <c r="AYV114" s="4"/>
      <c r="AYW114" s="4"/>
      <c r="AYX114" s="4"/>
      <c r="AYY114" s="4"/>
      <c r="AYZ114" s="4"/>
      <c r="AZA114" s="4"/>
      <c r="AZB114" s="4"/>
      <c r="AZC114" s="4"/>
      <c r="AZD114" s="4"/>
      <c r="AZE114" s="4"/>
      <c r="AZF114" s="4"/>
      <c r="AZG114" s="4"/>
      <c r="AZH114" s="4"/>
      <c r="AZI114" s="4"/>
      <c r="AZJ114" s="4"/>
      <c r="AZK114" s="4"/>
      <c r="AZL114" s="4"/>
      <c r="AZM114" s="4"/>
      <c r="AZN114" s="4"/>
      <c r="AZO114" s="4"/>
      <c r="AZP114" s="4"/>
      <c r="AZQ114" s="4"/>
      <c r="AZR114" s="4"/>
      <c r="AZS114" s="4"/>
      <c r="AZT114" s="4"/>
      <c r="AZU114" s="4"/>
      <c r="AZV114" s="4"/>
      <c r="AZW114" s="4"/>
      <c r="AZX114" s="4"/>
      <c r="AZY114" s="4"/>
      <c r="AZZ114" s="4"/>
      <c r="BAA114" s="4"/>
      <c r="BAB114" s="4"/>
      <c r="BAC114" s="4"/>
      <c r="BAD114" s="4"/>
      <c r="BAE114" s="4"/>
      <c r="BAF114" s="4"/>
      <c r="BAG114" s="4"/>
      <c r="BAH114" s="4"/>
      <c r="BAI114" s="4"/>
      <c r="BAJ114" s="4"/>
      <c r="BAK114" s="4"/>
      <c r="BAL114" s="4"/>
      <c r="BAM114" s="4"/>
      <c r="BAN114" s="4"/>
      <c r="BAO114" s="4"/>
      <c r="BAP114" s="4"/>
      <c r="BAQ114" s="4"/>
      <c r="BAR114" s="4"/>
      <c r="BAS114" s="4"/>
      <c r="BAT114" s="4"/>
      <c r="BAU114" s="4"/>
      <c r="BAV114" s="4"/>
      <c r="BAW114" s="4"/>
      <c r="BAX114" s="4"/>
      <c r="BAY114" s="4"/>
      <c r="BAZ114" s="4"/>
      <c r="BBA114" s="4"/>
      <c r="BBB114" s="4"/>
      <c r="BBC114" s="4"/>
      <c r="BBD114" s="4"/>
      <c r="BBE114" s="4"/>
      <c r="BBF114" s="4"/>
      <c r="BBG114" s="4"/>
      <c r="BBH114" s="4"/>
      <c r="BBI114" s="4"/>
      <c r="BBJ114" s="4"/>
      <c r="BBK114" s="4"/>
      <c r="BBL114" s="4"/>
      <c r="BBM114" s="4"/>
      <c r="BBN114" s="4"/>
      <c r="BBO114" s="4"/>
      <c r="BBP114" s="4"/>
      <c r="BBQ114" s="4"/>
      <c r="BBR114" s="4"/>
      <c r="BBS114" s="4"/>
      <c r="BBT114" s="4"/>
      <c r="BBU114" s="4"/>
      <c r="BBV114" s="4"/>
      <c r="BBW114" s="4"/>
      <c r="BBX114" s="4"/>
      <c r="BBY114" s="4"/>
      <c r="BBZ114" s="4"/>
      <c r="BCA114" s="4"/>
      <c r="BCB114" s="4"/>
      <c r="BCC114" s="4"/>
      <c r="BCD114" s="4"/>
      <c r="BCE114" s="4"/>
      <c r="BCF114" s="4"/>
      <c r="BCG114" s="4"/>
      <c r="BCH114" s="4"/>
      <c r="BCI114" s="4"/>
      <c r="BCJ114" s="4"/>
      <c r="BCK114" s="4"/>
      <c r="BCL114" s="4"/>
      <c r="BCM114" s="4"/>
      <c r="BCN114" s="4"/>
      <c r="BCO114" s="4"/>
      <c r="BCP114" s="4"/>
      <c r="BCQ114" s="4"/>
      <c r="BCR114" s="4"/>
      <c r="BCS114" s="4"/>
      <c r="BCT114" s="4"/>
      <c r="BCU114" s="4"/>
      <c r="BCV114" s="4"/>
      <c r="BCW114" s="4"/>
      <c r="BCX114" s="4"/>
      <c r="BCY114" s="4"/>
      <c r="BCZ114" s="4"/>
      <c r="BDA114" s="4"/>
      <c r="BDB114" s="4"/>
      <c r="BDC114" s="4"/>
      <c r="BDD114" s="4"/>
      <c r="BDE114" s="4"/>
      <c r="BDF114" s="4"/>
      <c r="BDG114" s="4"/>
      <c r="BDH114" s="4"/>
      <c r="BDI114" s="4"/>
      <c r="BDJ114" s="4"/>
      <c r="BDK114" s="4"/>
      <c r="BDL114" s="4"/>
      <c r="BDM114" s="4"/>
      <c r="BDN114" s="4"/>
      <c r="BDO114" s="4"/>
      <c r="BDP114" s="4"/>
      <c r="BDQ114" s="4"/>
      <c r="BDR114" s="4"/>
      <c r="BDS114" s="4"/>
      <c r="BDT114" s="4"/>
      <c r="BDU114" s="4"/>
      <c r="BDV114" s="4"/>
      <c r="BDW114" s="4"/>
      <c r="BDX114" s="4"/>
      <c r="BDY114" s="4"/>
      <c r="BDZ114" s="4"/>
      <c r="BEA114" s="4"/>
      <c r="BEB114" s="4"/>
      <c r="BEC114" s="4"/>
      <c r="BED114" s="4"/>
      <c r="BEE114" s="4"/>
      <c r="BEF114" s="4"/>
      <c r="BEG114" s="4"/>
      <c r="BEH114" s="4"/>
      <c r="BEI114" s="4"/>
      <c r="BEJ114" s="4"/>
      <c r="BEK114" s="4"/>
      <c r="BEL114" s="4"/>
      <c r="BEM114" s="4"/>
      <c r="BEN114" s="4"/>
      <c r="BEO114" s="4"/>
      <c r="BEP114" s="4"/>
      <c r="BEQ114" s="4"/>
      <c r="BER114" s="4"/>
      <c r="BES114" s="4"/>
      <c r="BET114" s="4"/>
      <c r="BEU114" s="4"/>
      <c r="BEV114" s="4"/>
      <c r="BEW114" s="4"/>
      <c r="BEX114" s="4"/>
      <c r="BEY114" s="4"/>
      <c r="BEZ114" s="4"/>
      <c r="BFA114" s="4"/>
      <c r="BFB114" s="4"/>
      <c r="BFC114" s="4"/>
      <c r="BFD114" s="4"/>
      <c r="BFE114" s="4"/>
      <c r="BFF114" s="4"/>
      <c r="BFG114" s="4"/>
      <c r="BFH114" s="4"/>
      <c r="BFI114" s="4"/>
      <c r="BFJ114" s="4"/>
      <c r="BFK114" s="4"/>
      <c r="BFL114" s="4"/>
      <c r="BFM114" s="4"/>
      <c r="BFN114" s="4"/>
      <c r="BFO114" s="4"/>
      <c r="BFP114" s="4"/>
      <c r="BFQ114" s="4"/>
      <c r="BFR114" s="4"/>
      <c r="BFS114" s="4"/>
      <c r="BFT114" s="4"/>
      <c r="BFU114" s="4"/>
      <c r="BFV114" s="4"/>
      <c r="BFW114" s="4"/>
      <c r="BFX114" s="4"/>
      <c r="BFY114" s="4"/>
      <c r="BFZ114" s="4"/>
      <c r="BGA114" s="4"/>
      <c r="BGB114" s="4"/>
      <c r="BGC114" s="4"/>
      <c r="BGD114" s="4"/>
      <c r="BGE114" s="4"/>
      <c r="BGF114" s="4"/>
      <c r="BGG114" s="4"/>
      <c r="BGH114" s="4"/>
      <c r="BGI114" s="4"/>
      <c r="BGJ114" s="4"/>
      <c r="BGK114" s="4"/>
      <c r="BGL114" s="4"/>
      <c r="BGM114" s="4"/>
      <c r="BGN114" s="4"/>
      <c r="BGO114" s="4"/>
      <c r="BGP114" s="4"/>
      <c r="BGQ114" s="4"/>
      <c r="BGR114" s="4"/>
      <c r="BGS114" s="4"/>
      <c r="BGT114" s="4"/>
      <c r="BGU114" s="4"/>
      <c r="BGV114" s="4"/>
      <c r="BGW114" s="4"/>
      <c r="BGX114" s="4"/>
      <c r="BGY114" s="4"/>
      <c r="BGZ114" s="4"/>
      <c r="BHA114" s="4"/>
      <c r="BHB114" s="4"/>
      <c r="BHC114" s="4"/>
      <c r="BHD114" s="4"/>
      <c r="BHE114" s="4"/>
      <c r="BHF114" s="4"/>
      <c r="BHG114" s="4"/>
      <c r="BHH114" s="4"/>
      <c r="BHI114" s="4"/>
      <c r="BHJ114" s="4"/>
      <c r="BHK114" s="4"/>
      <c r="BHL114" s="4"/>
      <c r="BHM114" s="4"/>
      <c r="BHN114" s="4"/>
      <c r="BHO114" s="4"/>
      <c r="BHP114" s="4"/>
      <c r="BHQ114" s="4"/>
      <c r="BHR114" s="4"/>
      <c r="BHS114" s="4"/>
      <c r="BHT114" s="4"/>
      <c r="BHU114" s="4"/>
      <c r="BHV114" s="4"/>
      <c r="BHW114" s="4"/>
      <c r="BHX114" s="4"/>
      <c r="BHY114" s="4"/>
      <c r="BHZ114" s="4"/>
      <c r="BIA114" s="4"/>
      <c r="BIB114" s="4"/>
      <c r="BIC114" s="4"/>
      <c r="BID114" s="4"/>
      <c r="BIE114" s="4"/>
      <c r="BIF114" s="4"/>
      <c r="BIG114" s="4"/>
      <c r="BIH114" s="4"/>
      <c r="BII114" s="4"/>
      <c r="BIJ114" s="4"/>
      <c r="BIK114" s="4"/>
      <c r="BIL114" s="4"/>
      <c r="BIM114" s="4"/>
      <c r="BIN114" s="4"/>
      <c r="BIO114" s="4"/>
      <c r="BIP114" s="4"/>
      <c r="BIQ114" s="4"/>
      <c r="BIR114" s="4"/>
      <c r="BIS114" s="4"/>
      <c r="BIT114" s="4"/>
      <c r="BIU114" s="4"/>
      <c r="BIV114" s="4"/>
      <c r="BIW114" s="4"/>
      <c r="BIX114" s="4"/>
      <c r="BIY114" s="4"/>
      <c r="BIZ114" s="4"/>
      <c r="BJA114" s="4"/>
      <c r="BJB114" s="4"/>
      <c r="BJC114" s="4"/>
      <c r="BJD114" s="4"/>
      <c r="BJE114" s="4"/>
      <c r="BJF114" s="4"/>
      <c r="BJG114" s="4"/>
      <c r="BJH114" s="4"/>
      <c r="BJI114" s="4"/>
      <c r="BJJ114" s="4"/>
      <c r="BJK114" s="4"/>
      <c r="BJL114" s="4"/>
      <c r="BJM114" s="4"/>
      <c r="BJN114" s="4"/>
      <c r="BJO114" s="4"/>
      <c r="BJP114" s="4"/>
      <c r="BJQ114" s="4"/>
      <c r="BJR114" s="4"/>
      <c r="BJS114" s="4"/>
      <c r="BJT114" s="4"/>
      <c r="BJU114" s="4"/>
      <c r="BJV114" s="4"/>
      <c r="BJW114" s="4"/>
      <c r="BJX114" s="4"/>
      <c r="BJY114" s="4"/>
      <c r="BJZ114" s="4"/>
      <c r="BKA114" s="4"/>
      <c r="BKB114" s="4"/>
      <c r="BKC114" s="4"/>
      <c r="BKD114" s="4"/>
      <c r="BKE114" s="4"/>
      <c r="BKF114" s="4"/>
      <c r="BKG114" s="4"/>
      <c r="BKH114" s="4"/>
      <c r="BKI114" s="4"/>
      <c r="BKJ114" s="4"/>
      <c r="BKK114" s="4"/>
      <c r="BKL114" s="4"/>
      <c r="BKM114" s="4"/>
      <c r="BKN114" s="4"/>
      <c r="BKO114" s="4"/>
      <c r="BKP114" s="4"/>
      <c r="BKQ114" s="4"/>
      <c r="BKR114" s="4"/>
      <c r="BKS114" s="4"/>
      <c r="BKT114" s="4"/>
      <c r="BKU114" s="4"/>
      <c r="BKV114" s="4"/>
      <c r="BKW114" s="4"/>
      <c r="BKX114" s="4"/>
      <c r="BKY114" s="4"/>
      <c r="BKZ114" s="4"/>
      <c r="BLA114" s="4"/>
      <c r="BLB114" s="4"/>
      <c r="BLC114" s="4"/>
      <c r="BLD114" s="4"/>
      <c r="BLE114" s="4"/>
      <c r="BLF114" s="4"/>
      <c r="BLG114" s="4"/>
      <c r="BLH114" s="4"/>
      <c r="BLI114" s="4"/>
      <c r="BLJ114" s="4"/>
      <c r="BLK114" s="4"/>
      <c r="BLL114" s="4"/>
      <c r="BLM114" s="4"/>
      <c r="BLN114" s="4"/>
      <c r="BLO114" s="4"/>
      <c r="BLP114" s="4"/>
      <c r="BLQ114" s="4"/>
      <c r="BLR114" s="4"/>
      <c r="BLS114" s="4"/>
      <c r="BLT114" s="4"/>
      <c r="BLU114" s="4"/>
      <c r="BLV114" s="4"/>
      <c r="BLW114" s="4"/>
      <c r="BLX114" s="4"/>
      <c r="BLY114" s="4"/>
      <c r="BLZ114" s="4"/>
      <c r="BMA114" s="4"/>
      <c r="BMB114" s="4"/>
      <c r="BMC114" s="4"/>
      <c r="BMD114" s="4"/>
      <c r="BME114" s="4"/>
      <c r="BMF114" s="4"/>
      <c r="BMG114" s="4"/>
      <c r="BMH114" s="4"/>
      <c r="BMI114" s="4"/>
      <c r="BMJ114" s="4"/>
      <c r="BMK114" s="4"/>
      <c r="BML114" s="4"/>
      <c r="BMM114" s="4"/>
      <c r="BMN114" s="4"/>
      <c r="BMO114" s="4"/>
      <c r="BMP114" s="4"/>
      <c r="BMQ114" s="4"/>
      <c r="BMR114" s="4"/>
      <c r="BMS114" s="4"/>
      <c r="BMT114" s="4"/>
      <c r="BMU114" s="4"/>
      <c r="BMV114" s="4"/>
      <c r="BMW114" s="4"/>
      <c r="BMX114" s="4"/>
      <c r="BMY114" s="4"/>
      <c r="BMZ114" s="4"/>
      <c r="BNA114" s="4"/>
      <c r="BNB114" s="4"/>
      <c r="BNC114" s="4"/>
      <c r="BND114" s="4"/>
      <c r="BNE114" s="4"/>
      <c r="BNF114" s="4"/>
      <c r="BNG114" s="4"/>
      <c r="BNH114" s="4"/>
      <c r="BNI114" s="4"/>
      <c r="BNJ114" s="4"/>
      <c r="BNK114" s="4"/>
      <c r="BNL114" s="4"/>
      <c r="BNM114" s="4"/>
      <c r="BNN114" s="4"/>
      <c r="BNO114" s="4"/>
      <c r="BNP114" s="4"/>
      <c r="BNQ114" s="4"/>
      <c r="BNR114" s="4"/>
      <c r="BNS114" s="4"/>
      <c r="BNT114" s="4"/>
      <c r="BNU114" s="4"/>
      <c r="BNV114" s="4"/>
      <c r="BNW114" s="4"/>
      <c r="BNX114" s="4"/>
      <c r="BNY114" s="4"/>
      <c r="BNZ114" s="4"/>
      <c r="BOA114" s="4"/>
      <c r="BOB114" s="4"/>
      <c r="BOC114" s="4"/>
      <c r="BOD114" s="4"/>
      <c r="BOE114" s="4"/>
      <c r="BOF114" s="4"/>
      <c r="BOG114" s="4"/>
      <c r="BOH114" s="4"/>
      <c r="BOI114" s="4"/>
      <c r="BOJ114" s="4"/>
      <c r="BOK114" s="4"/>
      <c r="BOL114" s="4"/>
      <c r="BOM114" s="4"/>
      <c r="BON114" s="4"/>
      <c r="BOO114" s="4"/>
      <c r="BOP114" s="4"/>
      <c r="BOQ114" s="4"/>
      <c r="BOR114" s="4"/>
      <c r="BOS114" s="4"/>
      <c r="BOT114" s="4"/>
      <c r="BOU114" s="4"/>
      <c r="BOV114" s="4"/>
      <c r="BOW114" s="4"/>
      <c r="BOX114" s="4"/>
      <c r="BOY114" s="4"/>
      <c r="BOZ114" s="4"/>
      <c r="BPA114" s="4"/>
      <c r="BPB114" s="4"/>
      <c r="BPC114" s="4"/>
      <c r="BPD114" s="4"/>
      <c r="BPE114" s="4"/>
      <c r="BPF114" s="4"/>
      <c r="BPG114" s="4"/>
      <c r="BPH114" s="4"/>
      <c r="BPI114" s="4"/>
      <c r="BPJ114" s="4"/>
      <c r="BPK114" s="4"/>
      <c r="BPL114" s="4"/>
      <c r="BPM114" s="4"/>
      <c r="BPN114" s="4"/>
      <c r="BPO114" s="4"/>
      <c r="BPP114" s="4"/>
      <c r="BPQ114" s="4"/>
      <c r="BPR114" s="4"/>
      <c r="BPS114" s="4"/>
      <c r="BPT114" s="4"/>
      <c r="BPU114" s="4"/>
      <c r="BPV114" s="4"/>
      <c r="BPW114" s="4"/>
      <c r="BPX114" s="4"/>
      <c r="BPY114" s="4"/>
      <c r="BPZ114" s="4"/>
      <c r="BQA114" s="4"/>
      <c r="BQB114" s="4"/>
      <c r="BQC114" s="4"/>
      <c r="BQD114" s="4"/>
      <c r="BQE114" s="4"/>
      <c r="BQF114" s="4"/>
      <c r="BQG114" s="4"/>
      <c r="BQH114" s="4"/>
      <c r="BQI114" s="4"/>
      <c r="BQJ114" s="4"/>
      <c r="BQK114" s="4"/>
      <c r="BQL114" s="4"/>
      <c r="BQM114" s="4"/>
      <c r="BQN114" s="4"/>
      <c r="BQO114" s="4"/>
      <c r="BQP114" s="4"/>
      <c r="BQQ114" s="4"/>
      <c r="BQR114" s="4"/>
      <c r="BQS114" s="4"/>
      <c r="BQT114" s="4"/>
      <c r="BQU114" s="4"/>
      <c r="BQV114" s="4"/>
      <c r="BQW114" s="4"/>
      <c r="BQX114" s="4"/>
      <c r="BQY114" s="4"/>
      <c r="BQZ114" s="4"/>
      <c r="BRA114" s="4"/>
      <c r="BRB114" s="4"/>
      <c r="BRC114" s="4"/>
      <c r="BRD114" s="4"/>
      <c r="BRE114" s="4"/>
      <c r="BRF114" s="4"/>
      <c r="BRG114" s="4"/>
      <c r="BRH114" s="4"/>
      <c r="BRI114" s="4"/>
      <c r="BRJ114" s="4"/>
      <c r="BRK114" s="4"/>
      <c r="BRL114" s="4"/>
      <c r="BRM114" s="4"/>
      <c r="BRN114" s="4"/>
      <c r="BRO114" s="4"/>
      <c r="BRP114" s="4"/>
      <c r="BRQ114" s="4"/>
      <c r="BRR114" s="4"/>
      <c r="BRS114" s="4"/>
      <c r="BRT114" s="4"/>
      <c r="BRU114" s="4"/>
      <c r="BRV114" s="4"/>
      <c r="BRW114" s="4"/>
      <c r="BRX114" s="4"/>
      <c r="BRY114" s="4"/>
      <c r="BRZ114" s="4"/>
      <c r="BSA114" s="4"/>
      <c r="BSB114" s="4"/>
      <c r="BSC114" s="4"/>
      <c r="BSD114" s="4"/>
      <c r="BSE114" s="4"/>
      <c r="BSF114" s="4"/>
      <c r="BSG114" s="4"/>
      <c r="BSH114" s="4"/>
      <c r="BSI114" s="4"/>
      <c r="BSJ114" s="4"/>
      <c r="BSK114" s="4"/>
      <c r="BSL114" s="4"/>
      <c r="BSM114" s="4"/>
      <c r="BSN114" s="4"/>
      <c r="BSO114" s="4"/>
      <c r="BSP114" s="4"/>
      <c r="BSQ114" s="4"/>
      <c r="BSR114" s="4"/>
      <c r="BSS114" s="4"/>
      <c r="BST114" s="4"/>
      <c r="BSU114" s="4"/>
      <c r="BSV114" s="4"/>
      <c r="BSW114" s="4"/>
      <c r="BSX114" s="4"/>
      <c r="BSY114" s="4"/>
      <c r="BSZ114" s="4"/>
      <c r="BTA114" s="4"/>
      <c r="BTB114" s="4"/>
      <c r="BTC114" s="4"/>
      <c r="BTD114" s="4"/>
      <c r="BTE114" s="4"/>
      <c r="BTF114" s="4"/>
      <c r="BTG114" s="4"/>
      <c r="BTH114" s="4"/>
      <c r="BTI114" s="4"/>
      <c r="BTJ114" s="4"/>
      <c r="BTK114" s="4"/>
      <c r="BTL114" s="4"/>
      <c r="BTM114" s="4"/>
      <c r="BTN114" s="4"/>
      <c r="BTO114" s="4"/>
      <c r="BTP114" s="4"/>
      <c r="BTQ114" s="4"/>
      <c r="BTR114" s="4"/>
      <c r="BTS114" s="4"/>
      <c r="BTT114" s="4"/>
      <c r="BTU114" s="4"/>
      <c r="BTV114" s="4"/>
      <c r="BTW114" s="4"/>
      <c r="BTX114" s="4"/>
      <c r="BTY114" s="4"/>
      <c r="BTZ114" s="4"/>
      <c r="BUA114" s="4"/>
      <c r="BUB114" s="4"/>
      <c r="BUC114" s="4"/>
      <c r="BUD114" s="4"/>
      <c r="BUE114" s="4"/>
      <c r="BUF114" s="4"/>
      <c r="BUG114" s="4"/>
      <c r="BUH114" s="4"/>
      <c r="BUI114" s="4"/>
      <c r="BUJ114" s="4"/>
      <c r="BUK114" s="4"/>
      <c r="BUL114" s="4"/>
      <c r="BUM114" s="4"/>
      <c r="BUN114" s="4"/>
      <c r="BUO114" s="4"/>
      <c r="BUP114" s="4"/>
      <c r="BUQ114" s="4"/>
      <c r="BUR114" s="4"/>
      <c r="BUS114" s="4"/>
      <c r="BUT114" s="4"/>
      <c r="BUU114" s="4"/>
      <c r="BUV114" s="4"/>
      <c r="BUW114" s="4"/>
      <c r="BUX114" s="4"/>
      <c r="BUY114" s="4"/>
      <c r="BUZ114" s="4"/>
      <c r="BVA114" s="4"/>
      <c r="BVB114" s="4"/>
      <c r="BVC114" s="4"/>
      <c r="BVD114" s="4"/>
      <c r="BVE114" s="4"/>
      <c r="BVF114" s="4"/>
      <c r="BVG114" s="4"/>
      <c r="BVH114" s="4"/>
      <c r="BVI114" s="4"/>
      <c r="BVJ114" s="4"/>
      <c r="BVK114" s="4"/>
      <c r="BVL114" s="4"/>
      <c r="BVM114" s="4"/>
      <c r="BVN114" s="4"/>
      <c r="BVO114" s="4"/>
      <c r="BVP114" s="4"/>
      <c r="BVQ114" s="4"/>
      <c r="BVR114" s="4"/>
      <c r="BVS114" s="4"/>
      <c r="BVT114" s="4"/>
      <c r="BVU114" s="4"/>
      <c r="BVV114" s="4"/>
      <c r="BVW114" s="4"/>
      <c r="BVX114" s="4"/>
      <c r="BVY114" s="4"/>
      <c r="BVZ114" s="4"/>
      <c r="BWA114" s="4"/>
      <c r="BWB114" s="4"/>
      <c r="BWC114" s="4"/>
      <c r="BWD114" s="4"/>
      <c r="BWE114" s="4"/>
      <c r="BWF114" s="4"/>
      <c r="BWG114" s="4"/>
      <c r="BWH114" s="4"/>
      <c r="BWI114" s="4"/>
      <c r="BWJ114" s="4"/>
      <c r="BWK114" s="4"/>
      <c r="BWL114" s="4"/>
      <c r="BWM114" s="4"/>
      <c r="BWN114" s="4"/>
      <c r="BWO114" s="4"/>
      <c r="BWP114" s="4"/>
      <c r="BWQ114" s="4"/>
      <c r="BWR114" s="4"/>
      <c r="BWS114" s="4"/>
      <c r="BWT114" s="4"/>
      <c r="BWU114" s="4"/>
      <c r="BWV114" s="4"/>
      <c r="BWW114" s="4"/>
      <c r="BWX114" s="4"/>
      <c r="BWY114" s="4"/>
      <c r="BWZ114" s="4"/>
      <c r="BXA114" s="4"/>
      <c r="BXB114" s="4"/>
      <c r="BXC114" s="4"/>
      <c r="BXD114" s="4"/>
      <c r="BXE114" s="4"/>
      <c r="BXF114" s="4"/>
      <c r="BXG114" s="4"/>
      <c r="BXH114" s="4"/>
      <c r="BXI114" s="4"/>
      <c r="BXJ114" s="4"/>
      <c r="BXK114" s="4"/>
      <c r="BXL114" s="4"/>
      <c r="BXM114" s="4"/>
      <c r="BXN114" s="4"/>
      <c r="BXO114" s="4"/>
      <c r="BXP114" s="4"/>
      <c r="BXQ114" s="4"/>
      <c r="BXR114" s="4"/>
      <c r="BXS114" s="4"/>
      <c r="BXT114" s="4"/>
      <c r="BXU114" s="4"/>
      <c r="BXV114" s="4"/>
      <c r="BXW114" s="4"/>
      <c r="BXX114" s="4"/>
      <c r="BXY114" s="4"/>
      <c r="BXZ114" s="4"/>
      <c r="BYA114" s="4"/>
      <c r="BYB114" s="4"/>
      <c r="BYC114" s="4"/>
      <c r="BYD114" s="4"/>
      <c r="BYE114" s="4"/>
      <c r="BYF114" s="4"/>
      <c r="BYG114" s="4"/>
      <c r="BYH114" s="4"/>
      <c r="BYI114" s="4"/>
      <c r="BYJ114" s="4"/>
      <c r="BYK114" s="4"/>
      <c r="BYL114" s="4"/>
      <c r="BYM114" s="4"/>
      <c r="BYN114" s="4"/>
      <c r="BYO114" s="4"/>
      <c r="BYP114" s="4"/>
      <c r="BYQ114" s="4"/>
      <c r="BYR114" s="4"/>
      <c r="BYS114" s="4"/>
      <c r="BYT114" s="4"/>
      <c r="BYU114" s="4"/>
      <c r="BYV114" s="4"/>
      <c r="BYW114" s="4"/>
      <c r="BYX114" s="4"/>
      <c r="BYY114" s="4"/>
      <c r="BYZ114" s="4"/>
      <c r="BZA114" s="4"/>
      <c r="BZB114" s="4"/>
      <c r="BZC114" s="4"/>
      <c r="BZD114" s="4"/>
      <c r="BZE114" s="4"/>
      <c r="BZF114" s="4"/>
      <c r="BZG114" s="4"/>
      <c r="BZH114" s="4"/>
      <c r="BZI114" s="4"/>
      <c r="BZJ114" s="4"/>
      <c r="BZK114" s="4"/>
      <c r="BZL114" s="4"/>
      <c r="BZM114" s="4"/>
      <c r="BZN114" s="4"/>
      <c r="BZO114" s="4"/>
      <c r="BZP114" s="4"/>
      <c r="BZQ114" s="4"/>
      <c r="BZR114" s="4"/>
      <c r="BZS114" s="4"/>
      <c r="BZT114" s="4"/>
      <c r="BZU114" s="4"/>
      <c r="BZV114" s="4"/>
      <c r="BZW114" s="4"/>
      <c r="BZX114" s="4"/>
      <c r="BZY114" s="4"/>
      <c r="BZZ114" s="4"/>
      <c r="CAA114" s="4"/>
      <c r="CAB114" s="4"/>
      <c r="CAC114" s="4"/>
      <c r="CAD114" s="4"/>
      <c r="CAE114" s="4"/>
      <c r="CAF114" s="4"/>
      <c r="CAG114" s="4"/>
      <c r="CAH114" s="4"/>
      <c r="CAI114" s="4"/>
      <c r="CAJ114" s="4"/>
      <c r="CAK114" s="4"/>
      <c r="CAL114" s="4"/>
      <c r="CAM114" s="4"/>
      <c r="CAN114" s="4"/>
      <c r="CAO114" s="4"/>
      <c r="CAP114" s="4"/>
      <c r="CAQ114" s="4"/>
      <c r="CAR114" s="4"/>
      <c r="CAS114" s="4"/>
      <c r="CAT114" s="4"/>
      <c r="CAU114" s="4"/>
      <c r="CAV114" s="4"/>
      <c r="CAW114" s="4"/>
      <c r="CAX114" s="4"/>
      <c r="CAY114" s="4"/>
      <c r="CAZ114" s="4"/>
      <c r="CBA114" s="4"/>
      <c r="CBB114" s="4"/>
      <c r="CBC114" s="4"/>
      <c r="CBD114" s="4"/>
      <c r="CBE114" s="4"/>
      <c r="CBF114" s="4"/>
      <c r="CBG114" s="4"/>
      <c r="CBH114" s="4"/>
      <c r="CBI114" s="4"/>
      <c r="CBJ114" s="4"/>
      <c r="CBK114" s="4"/>
      <c r="CBL114" s="4"/>
      <c r="CBM114" s="4"/>
      <c r="CBN114" s="4"/>
      <c r="CBO114" s="4"/>
      <c r="CBP114" s="4"/>
      <c r="CBQ114" s="4"/>
      <c r="CBR114" s="4"/>
      <c r="CBS114" s="4"/>
      <c r="CBT114" s="4"/>
      <c r="CBU114" s="4"/>
      <c r="CBV114" s="4"/>
      <c r="CBW114" s="4"/>
      <c r="CBX114" s="4"/>
      <c r="CBY114" s="4"/>
      <c r="CBZ114" s="4"/>
      <c r="CCA114" s="4"/>
      <c r="CCB114" s="4"/>
      <c r="CCC114" s="4"/>
      <c r="CCD114" s="4"/>
      <c r="CCE114" s="4"/>
      <c r="CCF114" s="4"/>
      <c r="CCG114" s="4"/>
      <c r="CCH114" s="4"/>
      <c r="CCI114" s="4"/>
      <c r="CCJ114" s="4"/>
      <c r="CCK114" s="4"/>
      <c r="CCL114" s="4"/>
      <c r="CCM114" s="4"/>
      <c r="CCN114" s="4"/>
      <c r="CCO114" s="4"/>
      <c r="CCP114" s="4"/>
      <c r="CCQ114" s="4"/>
      <c r="CCR114" s="4"/>
      <c r="CCS114" s="4"/>
      <c r="CCT114" s="4"/>
      <c r="CCU114" s="4"/>
      <c r="CCV114" s="4"/>
      <c r="CCW114" s="4"/>
      <c r="CCX114" s="4"/>
      <c r="CCY114" s="4"/>
      <c r="CCZ114" s="4"/>
      <c r="CDA114" s="4"/>
      <c r="CDB114" s="4"/>
      <c r="CDC114" s="4"/>
      <c r="CDD114" s="4"/>
      <c r="CDE114" s="4"/>
      <c r="CDF114" s="4"/>
      <c r="CDG114" s="4"/>
      <c r="CDH114" s="4"/>
      <c r="CDI114" s="4"/>
      <c r="CDJ114" s="4"/>
      <c r="CDK114" s="4"/>
      <c r="CDL114" s="4"/>
      <c r="CDM114" s="4"/>
      <c r="CDN114" s="4"/>
      <c r="CDO114" s="4"/>
      <c r="CDP114" s="4"/>
      <c r="CDQ114" s="4"/>
      <c r="CDR114" s="4"/>
      <c r="CDS114" s="4"/>
      <c r="CDT114" s="4"/>
      <c r="CDU114" s="4"/>
      <c r="CDV114" s="4"/>
      <c r="CDW114" s="4"/>
      <c r="CDX114" s="4"/>
      <c r="CDY114" s="4"/>
      <c r="CDZ114" s="4"/>
      <c r="CEA114" s="4"/>
      <c r="CEB114" s="4"/>
      <c r="CEC114" s="4"/>
      <c r="CED114" s="4"/>
      <c r="CEE114" s="4"/>
      <c r="CEF114" s="4"/>
      <c r="CEG114" s="4"/>
      <c r="CEH114" s="4"/>
      <c r="CEI114" s="4"/>
      <c r="CEJ114" s="4"/>
      <c r="CEK114" s="4"/>
      <c r="CEL114" s="4"/>
      <c r="CEM114" s="4"/>
      <c r="CEN114" s="4"/>
      <c r="CEO114" s="4"/>
      <c r="CEP114" s="4"/>
      <c r="CEQ114" s="4"/>
      <c r="CER114" s="4"/>
      <c r="CES114" s="4"/>
      <c r="CET114" s="4"/>
      <c r="CEU114" s="4"/>
      <c r="CEV114" s="4"/>
      <c r="CEW114" s="4"/>
      <c r="CEX114" s="4"/>
      <c r="CEY114" s="4"/>
      <c r="CEZ114" s="4"/>
      <c r="CFA114" s="4"/>
      <c r="CFB114" s="4"/>
      <c r="CFC114" s="4"/>
      <c r="CFD114" s="4"/>
      <c r="CFE114" s="4"/>
      <c r="CFF114" s="4"/>
      <c r="CFG114" s="4"/>
      <c r="CFH114" s="4"/>
      <c r="CFI114" s="4"/>
      <c r="CFJ114" s="4"/>
      <c r="CFK114" s="4"/>
      <c r="CFL114" s="4"/>
      <c r="CFM114" s="4"/>
      <c r="CFN114" s="4"/>
      <c r="CFO114" s="4"/>
      <c r="CFP114" s="4"/>
      <c r="CFQ114" s="4"/>
      <c r="CFR114" s="4"/>
      <c r="CFS114" s="4"/>
      <c r="CFT114" s="4"/>
      <c r="CFU114" s="4"/>
      <c r="CFV114" s="4"/>
      <c r="CFW114" s="4"/>
      <c r="CFX114" s="4"/>
      <c r="CFY114" s="4"/>
      <c r="CFZ114" s="4"/>
      <c r="CGA114" s="4"/>
      <c r="CGB114" s="4"/>
      <c r="CGC114" s="4"/>
      <c r="CGD114" s="4"/>
      <c r="CGE114" s="4"/>
      <c r="CGF114" s="4"/>
      <c r="CGG114" s="4"/>
      <c r="CGH114" s="4"/>
      <c r="CGI114" s="4"/>
      <c r="CGJ114" s="4"/>
      <c r="CGK114" s="4"/>
      <c r="CGL114" s="4"/>
      <c r="CGM114" s="4"/>
      <c r="CGN114" s="4"/>
      <c r="CGO114" s="4"/>
      <c r="CGP114" s="4"/>
      <c r="CGQ114" s="4"/>
      <c r="CGR114" s="4"/>
      <c r="CGS114" s="4"/>
      <c r="CGT114" s="4"/>
      <c r="CGU114" s="4"/>
      <c r="CGV114" s="4"/>
      <c r="CGW114" s="4"/>
      <c r="CGX114" s="4"/>
      <c r="CGY114" s="4"/>
      <c r="CGZ114" s="4"/>
      <c r="CHA114" s="4"/>
      <c r="CHB114" s="4"/>
      <c r="CHC114" s="4"/>
      <c r="CHD114" s="4"/>
      <c r="CHE114" s="4"/>
      <c r="CHF114" s="4"/>
      <c r="CHG114" s="4"/>
      <c r="CHH114" s="4"/>
      <c r="CHI114" s="4"/>
      <c r="CHJ114" s="4"/>
      <c r="CHK114" s="4"/>
      <c r="CHL114" s="4"/>
      <c r="CHM114" s="4"/>
      <c r="CHN114" s="4"/>
      <c r="CHO114" s="4"/>
      <c r="CHP114" s="4"/>
      <c r="CHQ114" s="4"/>
      <c r="CHR114" s="4"/>
      <c r="CHS114" s="4"/>
      <c r="CHT114" s="4"/>
      <c r="CHU114" s="4"/>
      <c r="CHV114" s="4"/>
      <c r="CHW114" s="4"/>
      <c r="CHX114" s="4"/>
      <c r="CHY114" s="4"/>
      <c r="CHZ114" s="4"/>
      <c r="CIA114" s="4"/>
      <c r="CIB114" s="4"/>
      <c r="CIC114" s="4"/>
      <c r="CID114" s="4"/>
      <c r="CIE114" s="4"/>
      <c r="CIF114" s="4"/>
      <c r="CIG114" s="4"/>
      <c r="CIH114" s="4"/>
      <c r="CII114" s="4"/>
      <c r="CIJ114" s="4"/>
      <c r="CIK114" s="4"/>
      <c r="CIL114" s="4"/>
      <c r="CIM114" s="4"/>
      <c r="CIN114" s="4"/>
      <c r="CIO114" s="4"/>
      <c r="CIP114" s="4"/>
      <c r="CIQ114" s="4"/>
      <c r="CIR114" s="4"/>
      <c r="CIS114" s="4"/>
      <c r="CIT114" s="4"/>
      <c r="CIU114" s="4"/>
      <c r="CIV114" s="4"/>
      <c r="CIW114" s="4"/>
      <c r="CIX114" s="4"/>
      <c r="CIY114" s="4"/>
      <c r="CIZ114" s="4"/>
      <c r="CJA114" s="4"/>
      <c r="CJB114" s="4"/>
      <c r="CJC114" s="4"/>
      <c r="CJD114" s="4"/>
      <c r="CJE114" s="4"/>
      <c r="CJF114" s="4"/>
      <c r="CJG114" s="4"/>
      <c r="CJH114" s="4"/>
      <c r="CJI114" s="4"/>
      <c r="CJJ114" s="4"/>
      <c r="CJK114" s="4"/>
      <c r="CJL114" s="4"/>
      <c r="CJM114" s="4"/>
      <c r="CJN114" s="4"/>
      <c r="CJO114" s="4"/>
      <c r="CJP114" s="4"/>
      <c r="CJQ114" s="4"/>
      <c r="CJR114" s="4"/>
      <c r="CJS114" s="4"/>
      <c r="CJT114" s="4"/>
      <c r="CJU114" s="4"/>
      <c r="CJV114" s="4"/>
      <c r="CJW114" s="4"/>
      <c r="CJX114" s="4"/>
      <c r="CJY114" s="4"/>
      <c r="CJZ114" s="4"/>
      <c r="CKA114" s="4"/>
      <c r="CKB114" s="4"/>
      <c r="CKC114" s="4"/>
      <c r="CKD114" s="4"/>
      <c r="CKE114" s="4"/>
      <c r="CKF114" s="4"/>
      <c r="CKG114" s="4"/>
      <c r="CKH114" s="4"/>
      <c r="CKI114" s="4"/>
      <c r="CKJ114" s="4"/>
      <c r="CKK114" s="4"/>
      <c r="CKL114" s="4"/>
      <c r="CKM114" s="4"/>
      <c r="CKN114" s="4"/>
      <c r="CKO114" s="4"/>
      <c r="CKP114" s="4"/>
      <c r="CKQ114" s="4"/>
      <c r="CKR114" s="4"/>
      <c r="CKS114" s="4"/>
      <c r="CKT114" s="4"/>
      <c r="CKU114" s="4"/>
      <c r="CKV114" s="4"/>
      <c r="CKW114" s="4"/>
      <c r="CKX114" s="4"/>
      <c r="CKY114" s="4"/>
      <c r="CKZ114" s="4"/>
      <c r="CLA114" s="4"/>
      <c r="CLB114" s="4"/>
      <c r="CLC114" s="4"/>
      <c r="CLD114" s="4"/>
      <c r="CLE114" s="4"/>
      <c r="CLF114" s="4"/>
      <c r="CLG114" s="4"/>
      <c r="CLH114" s="4"/>
      <c r="CLI114" s="4"/>
      <c r="CLJ114" s="4"/>
      <c r="CLK114" s="4"/>
      <c r="CLL114" s="4"/>
      <c r="CLM114" s="4"/>
      <c r="CLN114" s="4"/>
      <c r="CLO114" s="4"/>
      <c r="CLP114" s="4"/>
      <c r="CLQ114" s="4"/>
      <c r="CLR114" s="4"/>
      <c r="CLS114" s="4"/>
      <c r="CLT114" s="4"/>
      <c r="CLU114" s="4"/>
      <c r="CLV114" s="4"/>
      <c r="CLW114" s="4"/>
      <c r="CLX114" s="4"/>
      <c r="CLY114" s="4"/>
      <c r="CLZ114" s="4"/>
      <c r="CMA114" s="4"/>
      <c r="CMB114" s="4"/>
      <c r="CMC114" s="4"/>
      <c r="CMD114" s="4"/>
      <c r="CME114" s="4"/>
      <c r="CMF114" s="4"/>
      <c r="CMG114" s="4"/>
      <c r="CMH114" s="4"/>
      <c r="CMI114" s="4"/>
      <c r="CMJ114" s="4"/>
      <c r="CMK114" s="4"/>
      <c r="CML114" s="4"/>
      <c r="CMM114" s="4"/>
      <c r="CMN114" s="4"/>
      <c r="CMO114" s="4"/>
      <c r="CMP114" s="4"/>
      <c r="CMQ114" s="4"/>
      <c r="CMR114" s="4"/>
      <c r="CMS114" s="4"/>
      <c r="CMT114" s="4"/>
      <c r="CMU114" s="4"/>
      <c r="CMV114" s="4"/>
      <c r="CMW114" s="4"/>
      <c r="CMX114" s="4"/>
      <c r="CMY114" s="4"/>
      <c r="CMZ114" s="4"/>
      <c r="CNA114" s="4"/>
      <c r="CNB114" s="4"/>
      <c r="CNC114" s="4"/>
      <c r="CND114" s="4"/>
      <c r="CNE114" s="4"/>
      <c r="CNF114" s="4"/>
      <c r="CNG114" s="4"/>
      <c r="CNH114" s="4"/>
      <c r="CNI114" s="4"/>
      <c r="CNJ114" s="4"/>
      <c r="CNK114" s="4"/>
      <c r="CNL114" s="4"/>
      <c r="CNM114" s="4"/>
      <c r="CNN114" s="4"/>
      <c r="CNO114" s="4"/>
      <c r="CNP114" s="4"/>
      <c r="CNQ114" s="4"/>
      <c r="CNR114" s="4"/>
      <c r="CNS114" s="4"/>
      <c r="CNT114" s="4"/>
      <c r="CNU114" s="4"/>
      <c r="CNV114" s="4"/>
      <c r="CNW114" s="4"/>
      <c r="CNX114" s="4"/>
      <c r="CNY114" s="4"/>
      <c r="CNZ114" s="4"/>
      <c r="COA114" s="4"/>
      <c r="COB114" s="4"/>
      <c r="COC114" s="4"/>
      <c r="COD114" s="4"/>
      <c r="COE114" s="4"/>
      <c r="COF114" s="4"/>
      <c r="COG114" s="4"/>
      <c r="COH114" s="4"/>
      <c r="COI114" s="4"/>
      <c r="COJ114" s="4"/>
      <c r="COK114" s="4"/>
      <c r="COL114" s="4"/>
      <c r="COM114" s="4"/>
      <c r="CON114" s="4"/>
      <c r="COO114" s="4"/>
      <c r="COP114" s="4"/>
      <c r="COQ114" s="4"/>
      <c r="COR114" s="4"/>
      <c r="COS114" s="4"/>
      <c r="COT114" s="4"/>
      <c r="COU114" s="4"/>
      <c r="COV114" s="4"/>
      <c r="COW114" s="4"/>
      <c r="COX114" s="4"/>
      <c r="COY114" s="4"/>
      <c r="COZ114" s="4"/>
      <c r="CPA114" s="4"/>
      <c r="CPB114" s="4"/>
      <c r="CPC114" s="4"/>
      <c r="CPD114" s="4"/>
      <c r="CPE114" s="4"/>
      <c r="CPF114" s="4"/>
      <c r="CPG114" s="4"/>
      <c r="CPH114" s="4"/>
      <c r="CPI114" s="4"/>
      <c r="CPJ114" s="4"/>
      <c r="CPK114" s="4"/>
      <c r="CPL114" s="4"/>
      <c r="CPM114" s="4"/>
      <c r="CPN114" s="4"/>
      <c r="CPO114" s="4"/>
      <c r="CPP114" s="4"/>
      <c r="CPQ114" s="4"/>
      <c r="CPR114" s="4"/>
      <c r="CPS114" s="4"/>
      <c r="CPT114" s="4"/>
      <c r="CPU114" s="4"/>
      <c r="CPV114" s="4"/>
      <c r="CPW114" s="4"/>
      <c r="CPX114" s="4"/>
      <c r="CPY114" s="4"/>
      <c r="CPZ114" s="4"/>
      <c r="CQA114" s="4"/>
      <c r="CQB114" s="4"/>
      <c r="CQC114" s="4"/>
      <c r="CQD114" s="4"/>
      <c r="CQE114" s="4"/>
      <c r="CQF114" s="4"/>
      <c r="CQG114" s="4"/>
      <c r="CQH114" s="4"/>
      <c r="CQI114" s="4"/>
      <c r="CQJ114" s="4"/>
      <c r="CQK114" s="4"/>
      <c r="CQL114" s="4"/>
      <c r="CQM114" s="4"/>
      <c r="CQN114" s="4"/>
      <c r="CQO114" s="4"/>
      <c r="CQP114" s="4"/>
      <c r="CQQ114" s="4"/>
      <c r="CQR114" s="4"/>
      <c r="CQS114" s="4"/>
      <c r="CQT114" s="4"/>
      <c r="CQU114" s="4"/>
      <c r="CQV114" s="4"/>
      <c r="CQW114" s="4"/>
      <c r="CQX114" s="4"/>
      <c r="CQY114" s="4"/>
      <c r="CQZ114" s="4"/>
      <c r="CRA114" s="4"/>
      <c r="CRB114" s="4"/>
      <c r="CRC114" s="4"/>
      <c r="CRD114" s="4"/>
      <c r="CRE114" s="4"/>
      <c r="CRF114" s="4"/>
      <c r="CRG114" s="4"/>
      <c r="CRH114" s="4"/>
      <c r="CRI114" s="4"/>
      <c r="CRJ114" s="4"/>
      <c r="CRK114" s="4"/>
      <c r="CRL114" s="4"/>
      <c r="CRM114" s="4"/>
      <c r="CRN114" s="4"/>
      <c r="CRO114" s="4"/>
      <c r="CRP114" s="4"/>
      <c r="CRQ114" s="4"/>
      <c r="CRR114" s="4"/>
      <c r="CRS114" s="4"/>
      <c r="CRT114" s="4"/>
      <c r="CRU114" s="4"/>
      <c r="CRV114" s="4"/>
      <c r="CRW114" s="4"/>
      <c r="CRX114" s="4"/>
      <c r="CRY114" s="4"/>
      <c r="CRZ114" s="4"/>
      <c r="CSA114" s="4"/>
      <c r="CSB114" s="4"/>
      <c r="CSC114" s="4"/>
      <c r="CSD114" s="4"/>
      <c r="CSE114" s="4"/>
      <c r="CSF114" s="4"/>
      <c r="CSG114" s="4"/>
      <c r="CSH114" s="4"/>
      <c r="CSI114" s="4"/>
      <c r="CSJ114" s="4"/>
      <c r="CSK114" s="4"/>
      <c r="CSL114" s="4"/>
      <c r="CSM114" s="4"/>
      <c r="CSN114" s="4"/>
      <c r="CSO114" s="4"/>
      <c r="CSP114" s="4"/>
      <c r="CSQ114" s="4"/>
      <c r="CSR114" s="4"/>
      <c r="CSS114" s="4"/>
      <c r="CST114" s="4"/>
      <c r="CSU114" s="4"/>
      <c r="CSV114" s="4"/>
      <c r="CSW114" s="4"/>
      <c r="CSX114" s="4"/>
      <c r="CSY114" s="4"/>
      <c r="CSZ114" s="4"/>
      <c r="CTA114" s="4"/>
      <c r="CTB114" s="4"/>
      <c r="CTC114" s="4"/>
      <c r="CTD114" s="4"/>
      <c r="CTE114" s="4"/>
      <c r="CTF114" s="4"/>
      <c r="CTG114" s="4"/>
      <c r="CTH114" s="4"/>
      <c r="CTI114" s="4"/>
      <c r="CTJ114" s="4"/>
      <c r="CTK114" s="4"/>
      <c r="CTL114" s="4"/>
      <c r="CTM114" s="4"/>
      <c r="CTN114" s="4"/>
      <c r="CTO114" s="4"/>
      <c r="CTP114" s="4"/>
      <c r="CTQ114" s="4"/>
      <c r="CTR114" s="4"/>
      <c r="CTS114" s="4"/>
      <c r="CTT114" s="4"/>
      <c r="CTU114" s="4"/>
      <c r="CTV114" s="4"/>
      <c r="CTW114" s="4"/>
      <c r="CTX114" s="4"/>
      <c r="CTY114" s="4"/>
      <c r="CTZ114" s="4"/>
      <c r="CUA114" s="4"/>
      <c r="CUB114" s="4"/>
      <c r="CUC114" s="4"/>
      <c r="CUD114" s="4"/>
      <c r="CUE114" s="4"/>
      <c r="CUF114" s="4"/>
      <c r="CUG114" s="4"/>
      <c r="CUH114" s="4"/>
      <c r="CUI114" s="4"/>
      <c r="CUJ114" s="4"/>
      <c r="CUK114" s="4"/>
      <c r="CUL114" s="4"/>
      <c r="CUM114" s="4"/>
      <c r="CUN114" s="4"/>
      <c r="CUO114" s="4"/>
      <c r="CUP114" s="4"/>
      <c r="CUQ114" s="4"/>
      <c r="CUR114" s="4"/>
      <c r="CUS114" s="4"/>
      <c r="CUT114" s="4"/>
      <c r="CUU114" s="4"/>
      <c r="CUV114" s="4"/>
      <c r="CUW114" s="4"/>
      <c r="CUX114" s="4"/>
      <c r="CUY114" s="4"/>
      <c r="CUZ114" s="4"/>
      <c r="CVA114" s="4"/>
      <c r="CVB114" s="4"/>
      <c r="CVC114" s="4"/>
      <c r="CVD114" s="4"/>
      <c r="CVE114" s="4"/>
      <c r="CVF114" s="4"/>
      <c r="CVG114" s="4"/>
      <c r="CVH114" s="4"/>
      <c r="CVI114" s="4"/>
      <c r="CVJ114" s="4"/>
      <c r="CVK114" s="4"/>
      <c r="CVL114" s="4"/>
      <c r="CVM114" s="4"/>
      <c r="CVN114" s="4"/>
      <c r="CVO114" s="4"/>
      <c r="CVP114" s="4"/>
      <c r="CVQ114" s="4"/>
      <c r="CVR114" s="4"/>
      <c r="CVS114" s="4"/>
      <c r="CVT114" s="4"/>
      <c r="CVU114" s="4"/>
      <c r="CVV114" s="4"/>
      <c r="CVW114" s="4"/>
      <c r="CVX114" s="4"/>
      <c r="CVY114" s="4"/>
      <c r="CVZ114" s="4"/>
      <c r="CWA114" s="4"/>
      <c r="CWB114" s="4"/>
      <c r="CWC114" s="4"/>
      <c r="CWD114" s="4"/>
      <c r="CWE114" s="4"/>
      <c r="CWF114" s="4"/>
      <c r="CWG114" s="4"/>
      <c r="CWH114" s="4"/>
      <c r="CWI114" s="4"/>
      <c r="CWJ114" s="4"/>
      <c r="CWK114" s="4"/>
      <c r="CWL114" s="4"/>
      <c r="CWM114" s="4"/>
      <c r="CWN114" s="4"/>
      <c r="CWO114" s="4"/>
      <c r="CWP114" s="4"/>
      <c r="CWQ114" s="4"/>
      <c r="CWR114" s="4"/>
      <c r="CWS114" s="4"/>
      <c r="CWT114" s="4"/>
      <c r="CWU114" s="4"/>
      <c r="CWV114" s="4"/>
      <c r="CWW114" s="4"/>
      <c r="CWX114" s="4"/>
      <c r="CWY114" s="4"/>
      <c r="CWZ114" s="4"/>
      <c r="CXA114" s="4"/>
      <c r="CXB114" s="4"/>
      <c r="CXC114" s="4"/>
      <c r="CXD114" s="4"/>
      <c r="CXE114" s="4"/>
      <c r="CXF114" s="4"/>
      <c r="CXG114" s="4"/>
      <c r="CXH114" s="4"/>
      <c r="CXI114" s="4"/>
      <c r="CXJ114" s="4"/>
      <c r="CXK114" s="4"/>
      <c r="CXL114" s="4"/>
      <c r="CXM114" s="4"/>
      <c r="CXN114" s="4"/>
      <c r="CXO114" s="4"/>
      <c r="CXP114" s="4"/>
      <c r="CXQ114" s="4"/>
      <c r="CXR114" s="4"/>
      <c r="CXS114" s="4"/>
      <c r="CXT114" s="4"/>
      <c r="CXU114" s="4"/>
      <c r="CXV114" s="4"/>
      <c r="CXW114" s="4"/>
      <c r="CXX114" s="4"/>
      <c r="CXY114" s="4"/>
      <c r="CXZ114" s="4"/>
      <c r="CYA114" s="4"/>
      <c r="CYB114" s="4"/>
      <c r="CYC114" s="4"/>
      <c r="CYD114" s="4"/>
      <c r="CYE114" s="4"/>
      <c r="CYF114" s="4"/>
      <c r="CYG114" s="4"/>
      <c r="CYH114" s="4"/>
      <c r="CYI114" s="4"/>
      <c r="CYJ114" s="4"/>
      <c r="CYK114" s="4"/>
      <c r="CYL114" s="4"/>
      <c r="CYM114" s="4"/>
      <c r="CYN114" s="4"/>
      <c r="CYO114" s="4"/>
      <c r="CYP114" s="4"/>
      <c r="CYQ114" s="4"/>
      <c r="CYR114" s="4"/>
      <c r="CYS114" s="4"/>
      <c r="CYT114" s="4"/>
      <c r="CYU114" s="4"/>
      <c r="CYV114" s="4"/>
      <c r="CYW114" s="4"/>
      <c r="CYX114" s="4"/>
      <c r="CYY114" s="4"/>
      <c r="CYZ114" s="4"/>
      <c r="CZA114" s="4"/>
      <c r="CZB114" s="4"/>
      <c r="CZC114" s="4"/>
      <c r="CZD114" s="4"/>
      <c r="CZE114" s="4"/>
      <c r="CZF114" s="4"/>
      <c r="CZG114" s="4"/>
      <c r="CZH114" s="4"/>
      <c r="CZI114" s="4"/>
      <c r="CZJ114" s="4"/>
      <c r="CZK114" s="4"/>
      <c r="CZL114" s="4"/>
      <c r="CZM114" s="4"/>
      <c r="CZN114" s="4"/>
      <c r="CZO114" s="4"/>
      <c r="CZP114" s="4"/>
      <c r="CZQ114" s="4"/>
      <c r="CZR114" s="4"/>
      <c r="CZS114" s="4"/>
      <c r="CZT114" s="4"/>
      <c r="CZU114" s="4"/>
      <c r="CZV114" s="4"/>
      <c r="CZW114" s="4"/>
      <c r="CZX114" s="4"/>
      <c r="CZY114" s="4"/>
      <c r="CZZ114" s="4"/>
      <c r="DAA114" s="4"/>
      <c r="DAB114" s="4"/>
      <c r="DAC114" s="4"/>
      <c r="DAD114" s="4"/>
      <c r="DAE114" s="4"/>
      <c r="DAF114" s="4"/>
      <c r="DAG114" s="4"/>
      <c r="DAH114" s="4"/>
      <c r="DAI114" s="4"/>
      <c r="DAJ114" s="4"/>
      <c r="DAK114" s="4"/>
      <c r="DAL114" s="4"/>
      <c r="DAM114" s="4"/>
      <c r="DAN114" s="4"/>
      <c r="DAO114" s="4"/>
      <c r="DAP114" s="4"/>
      <c r="DAQ114" s="4"/>
      <c r="DAR114" s="4"/>
      <c r="DAS114" s="4"/>
      <c r="DAT114" s="4"/>
      <c r="DAU114" s="4"/>
      <c r="DAV114" s="4"/>
      <c r="DAW114" s="4"/>
      <c r="DAX114" s="4"/>
      <c r="DAY114" s="4"/>
      <c r="DAZ114" s="4"/>
      <c r="DBA114" s="4"/>
      <c r="DBB114" s="4"/>
      <c r="DBC114" s="4"/>
      <c r="DBD114" s="4"/>
      <c r="DBE114" s="4"/>
      <c r="DBF114" s="4"/>
      <c r="DBG114" s="4"/>
      <c r="DBH114" s="4"/>
      <c r="DBI114" s="4"/>
      <c r="DBJ114" s="4"/>
      <c r="DBK114" s="4"/>
      <c r="DBL114" s="4"/>
      <c r="DBM114" s="4"/>
      <c r="DBN114" s="4"/>
      <c r="DBO114" s="4"/>
      <c r="DBP114" s="4"/>
      <c r="DBQ114" s="4"/>
      <c r="DBR114" s="4"/>
      <c r="DBS114" s="4"/>
      <c r="DBT114" s="4"/>
      <c r="DBU114" s="4"/>
      <c r="DBV114" s="4"/>
      <c r="DBW114" s="4"/>
      <c r="DBX114" s="4"/>
      <c r="DBY114" s="4"/>
      <c r="DBZ114" s="4"/>
      <c r="DCA114" s="4"/>
      <c r="DCB114" s="4"/>
      <c r="DCC114" s="4"/>
      <c r="DCD114" s="4"/>
      <c r="DCE114" s="4"/>
      <c r="DCF114" s="4"/>
      <c r="DCG114" s="4"/>
      <c r="DCH114" s="4"/>
      <c r="DCI114" s="4"/>
      <c r="DCJ114" s="4"/>
      <c r="DCK114" s="4"/>
      <c r="DCL114" s="4"/>
      <c r="DCM114" s="4"/>
      <c r="DCN114" s="4"/>
      <c r="DCO114" s="4"/>
      <c r="DCP114" s="4"/>
      <c r="DCQ114" s="4"/>
      <c r="DCR114" s="4"/>
      <c r="DCS114" s="4"/>
      <c r="DCT114" s="4"/>
      <c r="DCU114" s="4"/>
      <c r="DCV114" s="4"/>
      <c r="DCW114" s="4"/>
      <c r="DCX114" s="4"/>
      <c r="DCY114" s="4"/>
      <c r="DCZ114" s="4"/>
      <c r="DDA114" s="4"/>
      <c r="DDB114" s="4"/>
      <c r="DDC114" s="4"/>
      <c r="DDD114" s="4"/>
      <c r="DDE114" s="4"/>
      <c r="DDF114" s="4"/>
      <c r="DDG114" s="4"/>
      <c r="DDH114" s="4"/>
      <c r="DDI114" s="4"/>
      <c r="DDJ114" s="4"/>
      <c r="DDK114" s="4"/>
      <c r="DDL114" s="4"/>
      <c r="DDM114" s="4"/>
      <c r="DDN114" s="4"/>
      <c r="DDO114" s="4"/>
      <c r="DDP114" s="4"/>
      <c r="DDQ114" s="4"/>
      <c r="DDR114" s="4"/>
      <c r="DDS114" s="4"/>
      <c r="DDT114" s="4"/>
      <c r="DDU114" s="4"/>
      <c r="DDV114" s="4"/>
      <c r="DDW114" s="4"/>
      <c r="DDX114" s="4"/>
      <c r="DDY114" s="4"/>
      <c r="DDZ114" s="4"/>
      <c r="DEA114" s="4"/>
      <c r="DEB114" s="4"/>
      <c r="DEC114" s="4"/>
      <c r="DED114" s="4"/>
      <c r="DEE114" s="4"/>
      <c r="DEF114" s="4"/>
      <c r="DEG114" s="4"/>
      <c r="DEH114" s="4"/>
      <c r="DEI114" s="4"/>
      <c r="DEJ114" s="4"/>
      <c r="DEK114" s="4"/>
      <c r="DEL114" s="4"/>
      <c r="DEM114" s="4"/>
      <c r="DEN114" s="4"/>
      <c r="DEO114" s="4"/>
      <c r="DEP114" s="4"/>
      <c r="DEQ114" s="4"/>
      <c r="DER114" s="4"/>
      <c r="DES114" s="4"/>
      <c r="DET114" s="4"/>
      <c r="DEU114" s="4"/>
      <c r="DEV114" s="4"/>
      <c r="DEW114" s="4"/>
      <c r="DEX114" s="4"/>
      <c r="DEY114" s="4"/>
      <c r="DEZ114" s="4"/>
      <c r="DFA114" s="4"/>
      <c r="DFB114" s="4"/>
      <c r="DFC114" s="4"/>
      <c r="DFD114" s="4"/>
      <c r="DFE114" s="4"/>
      <c r="DFF114" s="4"/>
      <c r="DFG114" s="4"/>
      <c r="DFH114" s="4"/>
      <c r="DFI114" s="4"/>
      <c r="DFJ114" s="4"/>
      <c r="DFK114" s="4"/>
      <c r="DFL114" s="4"/>
      <c r="DFM114" s="4"/>
      <c r="DFN114" s="4"/>
      <c r="DFO114" s="4"/>
      <c r="DFP114" s="4"/>
      <c r="DFQ114" s="4"/>
      <c r="DFR114" s="4"/>
      <c r="DFS114" s="4"/>
      <c r="DFT114" s="4"/>
      <c r="DFU114" s="4"/>
      <c r="DFV114" s="4"/>
      <c r="DFW114" s="4"/>
      <c r="DFX114" s="4"/>
      <c r="DFY114" s="4"/>
      <c r="DFZ114" s="4"/>
      <c r="DGA114" s="4"/>
      <c r="DGB114" s="4"/>
      <c r="DGC114" s="4"/>
      <c r="DGD114" s="4"/>
      <c r="DGE114" s="4"/>
      <c r="DGF114" s="4"/>
      <c r="DGG114" s="4"/>
      <c r="DGH114" s="4"/>
      <c r="DGI114" s="4"/>
      <c r="DGJ114" s="4"/>
      <c r="DGK114" s="4"/>
      <c r="DGL114" s="4"/>
      <c r="DGM114" s="4"/>
      <c r="DGN114" s="4"/>
      <c r="DGO114" s="4"/>
      <c r="DGP114" s="4"/>
      <c r="DGQ114" s="4"/>
      <c r="DGR114" s="4"/>
      <c r="DGS114" s="4"/>
      <c r="DGT114" s="4"/>
      <c r="DGU114" s="4"/>
      <c r="DGV114" s="4"/>
      <c r="DGW114" s="4"/>
      <c r="DGX114" s="4"/>
      <c r="DGY114" s="4"/>
      <c r="DGZ114" s="4"/>
      <c r="DHA114" s="4"/>
      <c r="DHB114" s="4"/>
      <c r="DHC114" s="4"/>
      <c r="DHD114" s="4"/>
      <c r="DHE114" s="4"/>
      <c r="DHF114" s="4"/>
      <c r="DHG114" s="4"/>
      <c r="DHH114" s="4"/>
      <c r="DHI114" s="4"/>
      <c r="DHJ114" s="4"/>
      <c r="DHK114" s="4"/>
      <c r="DHL114" s="4"/>
      <c r="DHM114" s="4"/>
      <c r="DHN114" s="4"/>
      <c r="DHO114" s="4"/>
      <c r="DHP114" s="4"/>
      <c r="DHQ114" s="4"/>
      <c r="DHR114" s="4"/>
      <c r="DHS114" s="4"/>
      <c r="DHT114" s="4"/>
      <c r="DHU114" s="4"/>
      <c r="DHV114" s="4"/>
      <c r="DHW114" s="4"/>
      <c r="DHX114" s="4"/>
      <c r="DHY114" s="4"/>
      <c r="DHZ114" s="4"/>
      <c r="DIA114" s="4"/>
      <c r="DIB114" s="4"/>
      <c r="DIC114" s="4"/>
      <c r="DID114" s="4"/>
      <c r="DIE114" s="4"/>
      <c r="DIF114" s="4"/>
      <c r="DIG114" s="4"/>
      <c r="DIH114" s="4"/>
      <c r="DII114" s="4"/>
      <c r="DIJ114" s="4"/>
      <c r="DIK114" s="4"/>
      <c r="DIL114" s="4"/>
      <c r="DIM114" s="4"/>
      <c r="DIN114" s="4"/>
      <c r="DIO114" s="4"/>
      <c r="DIP114" s="4"/>
      <c r="DIQ114" s="4"/>
      <c r="DIR114" s="4"/>
      <c r="DIS114" s="4"/>
      <c r="DIT114" s="4"/>
      <c r="DIU114" s="4"/>
      <c r="DIV114" s="4"/>
      <c r="DIW114" s="4"/>
      <c r="DIX114" s="4"/>
      <c r="DIY114" s="4"/>
      <c r="DIZ114" s="4"/>
      <c r="DJA114" s="4"/>
      <c r="DJB114" s="4"/>
      <c r="DJC114" s="4"/>
      <c r="DJD114" s="4"/>
      <c r="DJE114" s="4"/>
      <c r="DJF114" s="4"/>
      <c r="DJG114" s="4"/>
      <c r="DJH114" s="4"/>
      <c r="DJI114" s="4"/>
      <c r="DJJ114" s="4"/>
      <c r="DJK114" s="4"/>
      <c r="DJL114" s="4"/>
      <c r="DJM114" s="4"/>
      <c r="DJN114" s="4"/>
      <c r="DJO114" s="4"/>
      <c r="DJP114" s="4"/>
      <c r="DJQ114" s="4"/>
      <c r="DJR114" s="4"/>
      <c r="DJS114" s="4"/>
      <c r="DJT114" s="4"/>
      <c r="DJU114" s="4"/>
      <c r="DJV114" s="4"/>
      <c r="DJW114" s="4"/>
      <c r="DJX114" s="4"/>
      <c r="DJY114" s="4"/>
      <c r="DJZ114" s="4"/>
      <c r="DKA114" s="4"/>
      <c r="DKB114" s="4"/>
      <c r="DKC114" s="4"/>
      <c r="DKD114" s="4"/>
      <c r="DKE114" s="4"/>
      <c r="DKF114" s="4"/>
      <c r="DKG114" s="4"/>
      <c r="DKH114" s="4"/>
      <c r="DKI114" s="4"/>
      <c r="DKJ114" s="4"/>
      <c r="DKK114" s="4"/>
      <c r="DKL114" s="4"/>
      <c r="DKM114" s="4"/>
      <c r="DKN114" s="4"/>
      <c r="DKO114" s="4"/>
      <c r="DKP114" s="4"/>
      <c r="DKQ114" s="4"/>
      <c r="DKR114" s="4"/>
      <c r="DKS114" s="4"/>
      <c r="DKT114" s="4"/>
      <c r="DKU114" s="4"/>
      <c r="DKV114" s="4"/>
      <c r="DKW114" s="4"/>
      <c r="DKX114" s="4"/>
      <c r="DKY114" s="4"/>
      <c r="DKZ114" s="4"/>
      <c r="DLA114" s="4"/>
      <c r="DLB114" s="4"/>
      <c r="DLC114" s="4"/>
      <c r="DLD114" s="4"/>
      <c r="DLE114" s="4"/>
      <c r="DLF114" s="4"/>
      <c r="DLG114" s="4"/>
      <c r="DLH114" s="4"/>
      <c r="DLI114" s="4"/>
      <c r="DLJ114" s="4"/>
      <c r="DLK114" s="4"/>
      <c r="DLL114" s="4"/>
      <c r="DLM114" s="4"/>
      <c r="DLN114" s="4"/>
      <c r="DLO114" s="4"/>
      <c r="DLP114" s="4"/>
      <c r="DLQ114" s="4"/>
      <c r="DLR114" s="4"/>
      <c r="DLS114" s="4"/>
      <c r="DLT114" s="4"/>
      <c r="DLU114" s="4"/>
      <c r="DLV114" s="4"/>
      <c r="DLW114" s="4"/>
      <c r="DLX114" s="4"/>
      <c r="DLY114" s="4"/>
      <c r="DLZ114" s="4"/>
      <c r="DMA114" s="4"/>
      <c r="DMB114" s="4"/>
      <c r="DMC114" s="4"/>
      <c r="DMD114" s="4"/>
      <c r="DME114" s="4"/>
      <c r="DMF114" s="4"/>
      <c r="DMG114" s="4"/>
      <c r="DMH114" s="4"/>
      <c r="DMI114" s="4"/>
      <c r="DMJ114" s="4"/>
      <c r="DMK114" s="4"/>
      <c r="DML114" s="4"/>
      <c r="DMM114" s="4"/>
      <c r="DMN114" s="4"/>
      <c r="DMO114" s="4"/>
      <c r="DMP114" s="4"/>
      <c r="DMQ114" s="4"/>
      <c r="DMR114" s="4"/>
      <c r="DMS114" s="4"/>
      <c r="DMT114" s="4"/>
      <c r="DMU114" s="4"/>
      <c r="DMV114" s="4"/>
      <c r="DMW114" s="4"/>
      <c r="DMX114" s="4"/>
      <c r="DMY114" s="4"/>
      <c r="DMZ114" s="4"/>
      <c r="DNA114" s="4"/>
      <c r="DNB114" s="4"/>
      <c r="DNC114" s="4"/>
      <c r="DND114" s="4"/>
      <c r="DNE114" s="4"/>
      <c r="DNF114" s="4"/>
      <c r="DNG114" s="4"/>
      <c r="DNH114" s="4"/>
      <c r="DNI114" s="4"/>
      <c r="DNJ114" s="4"/>
      <c r="DNK114" s="4"/>
      <c r="DNL114" s="4"/>
      <c r="DNM114" s="4"/>
      <c r="DNN114" s="4"/>
      <c r="DNO114" s="4"/>
      <c r="DNP114" s="4"/>
      <c r="DNQ114" s="4"/>
      <c r="DNR114" s="4"/>
      <c r="DNS114" s="4"/>
      <c r="DNT114" s="4"/>
      <c r="DNU114" s="4"/>
      <c r="DNV114" s="4"/>
      <c r="DNW114" s="4"/>
      <c r="DNX114" s="4"/>
      <c r="DNY114" s="4"/>
      <c r="DNZ114" s="4"/>
      <c r="DOA114" s="4"/>
      <c r="DOB114" s="4"/>
      <c r="DOC114" s="4"/>
      <c r="DOD114" s="4"/>
      <c r="DOE114" s="4"/>
      <c r="DOF114" s="4"/>
      <c r="DOG114" s="4"/>
      <c r="DOH114" s="4"/>
      <c r="DOI114" s="4"/>
      <c r="DOJ114" s="4"/>
      <c r="DOK114" s="4"/>
      <c r="DOL114" s="4"/>
      <c r="DOM114" s="4"/>
      <c r="DON114" s="4"/>
      <c r="DOO114" s="4"/>
      <c r="DOP114" s="4"/>
      <c r="DOQ114" s="4"/>
      <c r="DOR114" s="4"/>
      <c r="DOS114" s="4"/>
      <c r="DOT114" s="4"/>
      <c r="DOU114" s="4"/>
      <c r="DOV114" s="4"/>
      <c r="DOW114" s="4"/>
      <c r="DOX114" s="4"/>
      <c r="DOY114" s="4"/>
      <c r="DOZ114" s="4"/>
      <c r="DPA114" s="4"/>
      <c r="DPB114" s="4"/>
      <c r="DPC114" s="4"/>
      <c r="DPD114" s="4"/>
      <c r="DPE114" s="4"/>
      <c r="DPF114" s="4"/>
      <c r="DPG114" s="4"/>
      <c r="DPH114" s="4"/>
      <c r="DPI114" s="4"/>
      <c r="DPJ114" s="4"/>
      <c r="DPK114" s="4"/>
      <c r="DPL114" s="4"/>
      <c r="DPM114" s="4"/>
      <c r="DPN114" s="4"/>
      <c r="DPO114" s="4"/>
      <c r="DPP114" s="4"/>
      <c r="DPQ114" s="4"/>
      <c r="DPR114" s="4"/>
      <c r="DPS114" s="4"/>
      <c r="DPT114" s="4"/>
      <c r="DPU114" s="4"/>
      <c r="DPV114" s="4"/>
      <c r="DPW114" s="4"/>
      <c r="DPX114" s="4"/>
      <c r="DPY114" s="4"/>
      <c r="DPZ114" s="4"/>
      <c r="DQA114" s="4"/>
      <c r="DQB114" s="4"/>
      <c r="DQC114" s="4"/>
      <c r="DQD114" s="4"/>
      <c r="DQE114" s="4"/>
      <c r="DQF114" s="4"/>
      <c r="DQG114" s="4"/>
      <c r="DQH114" s="4"/>
      <c r="DQI114" s="4"/>
      <c r="DQJ114" s="4"/>
      <c r="DQK114" s="4"/>
      <c r="DQL114" s="4"/>
      <c r="DQM114" s="4"/>
      <c r="DQN114" s="4"/>
      <c r="DQO114" s="4"/>
      <c r="DQP114" s="4"/>
      <c r="DQQ114" s="4"/>
      <c r="DQR114" s="4"/>
      <c r="DQS114" s="4"/>
      <c r="DQT114" s="4"/>
      <c r="DQU114" s="4"/>
      <c r="DQV114" s="4"/>
      <c r="DQW114" s="4"/>
      <c r="DQX114" s="4"/>
      <c r="DQY114" s="4"/>
      <c r="DQZ114" s="4"/>
      <c r="DRA114" s="4"/>
      <c r="DRB114" s="4"/>
      <c r="DRC114" s="4"/>
      <c r="DRD114" s="4"/>
      <c r="DRE114" s="4"/>
      <c r="DRF114" s="4"/>
      <c r="DRG114" s="4"/>
      <c r="DRH114" s="4"/>
      <c r="DRI114" s="4"/>
      <c r="DRJ114" s="4"/>
      <c r="DRK114" s="4"/>
      <c r="DRL114" s="4"/>
      <c r="DRM114" s="4"/>
      <c r="DRN114" s="4"/>
      <c r="DRO114" s="4"/>
      <c r="DRP114" s="4"/>
      <c r="DRQ114" s="4"/>
      <c r="DRR114" s="4"/>
      <c r="DRS114" s="4"/>
      <c r="DRT114" s="4"/>
      <c r="DRU114" s="4"/>
      <c r="DRV114" s="4"/>
      <c r="DRW114" s="4"/>
      <c r="DRX114" s="4"/>
      <c r="DRY114" s="4"/>
      <c r="DRZ114" s="4"/>
      <c r="DSA114" s="4"/>
      <c r="DSB114" s="4"/>
      <c r="DSC114" s="4"/>
      <c r="DSD114" s="4"/>
      <c r="DSE114" s="4"/>
      <c r="DSF114" s="4"/>
      <c r="DSG114" s="4"/>
      <c r="DSH114" s="4"/>
      <c r="DSI114" s="4"/>
      <c r="DSJ114" s="4"/>
      <c r="DSK114" s="4"/>
      <c r="DSL114" s="4"/>
      <c r="DSM114" s="4"/>
      <c r="DSN114" s="4"/>
      <c r="DSO114" s="4"/>
      <c r="DSP114" s="4"/>
      <c r="DSQ114" s="4"/>
      <c r="DSR114" s="4"/>
      <c r="DSS114" s="4"/>
      <c r="DST114" s="4"/>
      <c r="DSU114" s="4"/>
      <c r="DSV114" s="4"/>
      <c r="DSW114" s="4"/>
      <c r="DSX114" s="4"/>
      <c r="DSY114" s="4"/>
      <c r="DSZ114" s="4"/>
      <c r="DTA114" s="4"/>
      <c r="DTB114" s="4"/>
      <c r="DTC114" s="4"/>
      <c r="DTD114" s="4"/>
      <c r="DTE114" s="4"/>
      <c r="DTF114" s="4"/>
      <c r="DTG114" s="4"/>
      <c r="DTH114" s="4"/>
      <c r="DTI114" s="4"/>
      <c r="DTJ114" s="4"/>
      <c r="DTK114" s="4"/>
      <c r="DTL114" s="4"/>
      <c r="DTM114" s="4"/>
      <c r="DTN114" s="4"/>
      <c r="DTO114" s="4"/>
      <c r="DTP114" s="4"/>
      <c r="DTQ114" s="4"/>
      <c r="DTR114" s="4"/>
      <c r="DTS114" s="4"/>
      <c r="DTT114" s="4"/>
      <c r="DTU114" s="4"/>
      <c r="DTV114" s="4"/>
      <c r="DTW114" s="4"/>
      <c r="DTX114" s="4"/>
      <c r="DTY114" s="4"/>
      <c r="DTZ114" s="4"/>
      <c r="DUA114" s="4"/>
      <c r="DUB114" s="4"/>
      <c r="DUC114" s="4"/>
      <c r="DUD114" s="4"/>
      <c r="DUE114" s="4"/>
      <c r="DUF114" s="4"/>
      <c r="DUG114" s="4"/>
      <c r="DUH114" s="4"/>
      <c r="DUI114" s="4"/>
      <c r="DUJ114" s="4"/>
      <c r="DUK114" s="4"/>
      <c r="DUL114" s="4"/>
      <c r="DUM114" s="4"/>
      <c r="DUN114" s="4"/>
      <c r="DUO114" s="4"/>
      <c r="DUP114" s="4"/>
      <c r="DUQ114" s="4"/>
      <c r="DUR114" s="4"/>
      <c r="DUS114" s="4"/>
      <c r="DUT114" s="4"/>
      <c r="DUU114" s="4"/>
      <c r="DUV114" s="4"/>
      <c r="DUW114" s="4"/>
      <c r="DUX114" s="4"/>
      <c r="DUY114" s="4"/>
      <c r="DUZ114" s="4"/>
      <c r="DVA114" s="4"/>
      <c r="DVB114" s="4"/>
      <c r="DVC114" s="4"/>
      <c r="DVD114" s="4"/>
      <c r="DVE114" s="4"/>
      <c r="DVF114" s="4"/>
      <c r="DVG114" s="4"/>
      <c r="DVH114" s="4"/>
      <c r="DVI114" s="4"/>
      <c r="DVJ114" s="4"/>
      <c r="DVK114" s="4"/>
      <c r="DVL114" s="4"/>
      <c r="DVM114" s="4"/>
      <c r="DVN114" s="4"/>
      <c r="DVO114" s="4"/>
      <c r="DVP114" s="4"/>
      <c r="DVQ114" s="4"/>
      <c r="DVR114" s="4"/>
      <c r="DVS114" s="4"/>
      <c r="DVT114" s="4"/>
      <c r="DVU114" s="4"/>
      <c r="DVV114" s="4"/>
      <c r="DVW114" s="4"/>
      <c r="DVX114" s="4"/>
      <c r="DVY114" s="4"/>
      <c r="DVZ114" s="4"/>
      <c r="DWA114" s="4"/>
      <c r="DWB114" s="4"/>
      <c r="DWC114" s="4"/>
      <c r="DWD114" s="4"/>
      <c r="DWE114" s="4"/>
      <c r="DWF114" s="4"/>
      <c r="DWG114" s="4"/>
      <c r="DWH114" s="4"/>
      <c r="DWI114" s="4"/>
      <c r="DWJ114" s="4"/>
      <c r="DWK114" s="4"/>
      <c r="DWL114" s="4"/>
      <c r="DWM114" s="4"/>
      <c r="DWN114" s="4"/>
      <c r="DWO114" s="4"/>
      <c r="DWP114" s="4"/>
      <c r="DWQ114" s="4"/>
      <c r="DWR114" s="4"/>
      <c r="DWS114" s="4"/>
      <c r="DWT114" s="4"/>
      <c r="DWU114" s="4"/>
      <c r="DWV114" s="4"/>
      <c r="DWW114" s="4"/>
      <c r="DWX114" s="4"/>
      <c r="DWY114" s="4"/>
      <c r="DWZ114" s="4"/>
      <c r="DXA114" s="4"/>
      <c r="DXB114" s="4"/>
      <c r="DXC114" s="4"/>
      <c r="DXD114" s="4"/>
      <c r="DXE114" s="4"/>
      <c r="DXF114" s="4"/>
      <c r="DXG114" s="4"/>
      <c r="DXH114" s="4"/>
      <c r="DXI114" s="4"/>
      <c r="DXJ114" s="4"/>
      <c r="DXK114" s="4"/>
      <c r="DXL114" s="4"/>
      <c r="DXM114" s="4"/>
      <c r="DXN114" s="4"/>
      <c r="DXO114" s="4"/>
      <c r="DXP114" s="4"/>
      <c r="DXQ114" s="4"/>
      <c r="DXR114" s="4"/>
      <c r="DXS114" s="4"/>
      <c r="DXT114" s="4"/>
      <c r="DXU114" s="4"/>
      <c r="DXV114" s="4"/>
      <c r="DXW114" s="4"/>
      <c r="DXX114" s="4"/>
      <c r="DXY114" s="4"/>
      <c r="DXZ114" s="4"/>
      <c r="DYA114" s="4"/>
      <c r="DYB114" s="4"/>
      <c r="DYC114" s="4"/>
      <c r="DYD114" s="4"/>
      <c r="DYE114" s="4"/>
      <c r="DYF114" s="4"/>
      <c r="DYG114" s="4"/>
      <c r="DYH114" s="4"/>
      <c r="DYI114" s="4"/>
      <c r="DYJ114" s="4"/>
      <c r="DYK114" s="4"/>
      <c r="DYL114" s="4"/>
      <c r="DYM114" s="4"/>
      <c r="DYN114" s="4"/>
      <c r="DYO114" s="4"/>
      <c r="DYP114" s="4"/>
      <c r="DYQ114" s="4"/>
      <c r="DYR114" s="4"/>
      <c r="DYS114" s="4"/>
      <c r="DYT114" s="4"/>
      <c r="DYU114" s="4"/>
      <c r="DYV114" s="4"/>
      <c r="DYW114" s="4"/>
      <c r="DYX114" s="4"/>
      <c r="DYY114" s="4"/>
      <c r="DYZ114" s="4"/>
      <c r="DZA114" s="4"/>
      <c r="DZB114" s="4"/>
      <c r="DZC114" s="4"/>
      <c r="DZD114" s="4"/>
      <c r="DZE114" s="4"/>
      <c r="DZF114" s="4"/>
      <c r="DZG114" s="4"/>
      <c r="DZH114" s="4"/>
      <c r="DZI114" s="4"/>
      <c r="DZJ114" s="4"/>
      <c r="DZK114" s="4"/>
      <c r="DZL114" s="4"/>
      <c r="DZM114" s="4"/>
      <c r="DZN114" s="4"/>
      <c r="DZO114" s="4"/>
      <c r="DZP114" s="4"/>
      <c r="DZQ114" s="4"/>
      <c r="DZR114" s="4"/>
      <c r="DZS114" s="4"/>
      <c r="DZT114" s="4"/>
      <c r="DZU114" s="4"/>
      <c r="DZV114" s="4"/>
      <c r="DZW114" s="4"/>
      <c r="DZX114" s="4"/>
      <c r="DZY114" s="4"/>
      <c r="DZZ114" s="4"/>
      <c r="EAA114" s="4"/>
      <c r="EAB114" s="4"/>
      <c r="EAC114" s="4"/>
      <c r="EAD114" s="4"/>
      <c r="EAE114" s="4"/>
      <c r="EAF114" s="4"/>
      <c r="EAG114" s="4"/>
      <c r="EAH114" s="4"/>
      <c r="EAI114" s="4"/>
      <c r="EAJ114" s="4"/>
      <c r="EAK114" s="4"/>
      <c r="EAL114" s="4"/>
      <c r="EAM114" s="4"/>
      <c r="EAN114" s="4"/>
      <c r="EAO114" s="4"/>
      <c r="EAP114" s="4"/>
      <c r="EAQ114" s="4"/>
      <c r="EAR114" s="4"/>
      <c r="EAS114" s="4"/>
      <c r="EAT114" s="4"/>
      <c r="EAU114" s="4"/>
      <c r="EAV114" s="4"/>
      <c r="EAW114" s="4"/>
      <c r="EAX114" s="4"/>
      <c r="EAY114" s="4"/>
      <c r="EAZ114" s="4"/>
      <c r="EBA114" s="4"/>
      <c r="EBB114" s="4"/>
      <c r="EBC114" s="4"/>
      <c r="EBD114" s="4"/>
      <c r="EBE114" s="4"/>
      <c r="EBF114" s="4"/>
      <c r="EBG114" s="4"/>
      <c r="EBH114" s="4"/>
      <c r="EBI114" s="4"/>
      <c r="EBJ114" s="4"/>
      <c r="EBK114" s="4"/>
      <c r="EBL114" s="4"/>
      <c r="EBM114" s="4"/>
      <c r="EBN114" s="4"/>
      <c r="EBO114" s="4"/>
      <c r="EBP114" s="4"/>
      <c r="EBQ114" s="4"/>
      <c r="EBR114" s="4"/>
      <c r="EBS114" s="4"/>
      <c r="EBT114" s="4"/>
      <c r="EBU114" s="4"/>
      <c r="EBV114" s="4"/>
      <c r="EBW114" s="4"/>
      <c r="EBX114" s="4"/>
      <c r="EBY114" s="4"/>
      <c r="EBZ114" s="4"/>
      <c r="ECA114" s="4"/>
      <c r="ECB114" s="4"/>
      <c r="ECC114" s="4"/>
      <c r="ECD114" s="4"/>
      <c r="ECE114" s="4"/>
      <c r="ECF114" s="4"/>
      <c r="ECG114" s="4"/>
      <c r="ECH114" s="4"/>
      <c r="ECI114" s="4"/>
      <c r="ECJ114" s="4"/>
      <c r="ECK114" s="4"/>
      <c r="ECL114" s="4"/>
      <c r="ECM114" s="4"/>
      <c r="ECN114" s="4"/>
      <c r="ECO114" s="4"/>
      <c r="ECP114" s="4"/>
      <c r="ECQ114" s="4"/>
      <c r="ECR114" s="4"/>
      <c r="ECS114" s="4"/>
      <c r="ECT114" s="4"/>
      <c r="ECU114" s="4"/>
      <c r="ECV114" s="4"/>
      <c r="ECW114" s="4"/>
      <c r="ECX114" s="4"/>
      <c r="ECY114" s="4"/>
      <c r="ECZ114" s="4"/>
      <c r="EDA114" s="4"/>
      <c r="EDB114" s="4"/>
      <c r="EDC114" s="4"/>
      <c r="EDD114" s="4"/>
      <c r="EDE114" s="4"/>
      <c r="EDF114" s="4"/>
      <c r="EDG114" s="4"/>
      <c r="EDH114" s="4"/>
      <c r="EDI114" s="4"/>
      <c r="EDJ114" s="4"/>
      <c r="EDK114" s="4"/>
      <c r="EDL114" s="4"/>
      <c r="EDM114" s="4"/>
      <c r="EDN114" s="4"/>
      <c r="EDO114" s="4"/>
      <c r="EDP114" s="4"/>
      <c r="EDQ114" s="4"/>
      <c r="EDR114" s="4"/>
      <c r="EDS114" s="4"/>
      <c r="EDT114" s="4"/>
      <c r="EDU114" s="4"/>
      <c r="EDV114" s="4"/>
      <c r="EDW114" s="4"/>
      <c r="EDX114" s="4"/>
      <c r="EDY114" s="4"/>
      <c r="EDZ114" s="4"/>
      <c r="EEA114" s="4"/>
      <c r="EEB114" s="4"/>
      <c r="EEC114" s="4"/>
      <c r="EED114" s="4"/>
      <c r="EEE114" s="4"/>
      <c r="EEF114" s="4"/>
      <c r="EEG114" s="4"/>
      <c r="EEH114" s="4"/>
      <c r="EEI114" s="4"/>
      <c r="EEJ114" s="4"/>
      <c r="EEK114" s="4"/>
      <c r="EEL114" s="4"/>
      <c r="EEM114" s="4"/>
      <c r="EEN114" s="4"/>
      <c r="EEO114" s="4"/>
      <c r="EEP114" s="4"/>
      <c r="EEQ114" s="4"/>
      <c r="EER114" s="4"/>
      <c r="EES114" s="4"/>
      <c r="EET114" s="4"/>
      <c r="EEU114" s="4"/>
      <c r="EEV114" s="4"/>
      <c r="EEW114" s="4"/>
      <c r="EEX114" s="4"/>
      <c r="EEY114" s="4"/>
      <c r="EEZ114" s="4"/>
      <c r="EFA114" s="4"/>
      <c r="EFB114" s="4"/>
      <c r="EFC114" s="4"/>
      <c r="EFD114" s="4"/>
      <c r="EFE114" s="4"/>
      <c r="EFF114" s="4"/>
      <c r="EFG114" s="4"/>
      <c r="EFH114" s="4"/>
      <c r="EFI114" s="4"/>
      <c r="EFJ114" s="4"/>
      <c r="EFK114" s="4"/>
      <c r="EFL114" s="4"/>
      <c r="EFM114" s="4"/>
      <c r="EFN114" s="4"/>
      <c r="EFO114" s="4"/>
      <c r="EFP114" s="4"/>
      <c r="EFQ114" s="4"/>
      <c r="EFR114" s="4"/>
      <c r="EFS114" s="4"/>
      <c r="EFT114" s="4"/>
      <c r="EFU114" s="4"/>
      <c r="EFV114" s="4"/>
      <c r="EFW114" s="4"/>
      <c r="EFX114" s="4"/>
      <c r="EFY114" s="4"/>
      <c r="EFZ114" s="4"/>
      <c r="EGA114" s="4"/>
      <c r="EGB114" s="4"/>
      <c r="EGC114" s="4"/>
      <c r="EGD114" s="4"/>
      <c r="EGE114" s="4"/>
      <c r="EGF114" s="4"/>
      <c r="EGG114" s="4"/>
      <c r="EGH114" s="4"/>
      <c r="EGI114" s="4"/>
      <c r="EGJ114" s="4"/>
      <c r="EGK114" s="4"/>
      <c r="EGL114" s="4"/>
      <c r="EGM114" s="4"/>
      <c r="EGN114" s="4"/>
      <c r="EGO114" s="4"/>
      <c r="EGP114" s="4"/>
      <c r="EGQ114" s="4"/>
      <c r="EGR114" s="4"/>
      <c r="EGS114" s="4"/>
      <c r="EGT114" s="4"/>
      <c r="EGU114" s="4"/>
      <c r="EGV114" s="4"/>
      <c r="EGW114" s="4"/>
      <c r="EGX114" s="4"/>
      <c r="EGY114" s="4"/>
      <c r="EGZ114" s="4"/>
      <c r="EHA114" s="4"/>
      <c r="EHB114" s="4"/>
      <c r="EHC114" s="4"/>
      <c r="EHD114" s="4"/>
      <c r="EHE114" s="4"/>
      <c r="EHF114" s="4"/>
      <c r="EHG114" s="4"/>
      <c r="EHH114" s="4"/>
      <c r="EHI114" s="4"/>
      <c r="EHJ114" s="4"/>
      <c r="EHK114" s="4"/>
      <c r="EHL114" s="4"/>
      <c r="EHM114" s="4"/>
      <c r="EHN114" s="4"/>
      <c r="EHO114" s="4"/>
      <c r="EHP114" s="4"/>
      <c r="EHQ114" s="4"/>
      <c r="EHR114" s="4"/>
      <c r="EHS114" s="4"/>
      <c r="EHT114" s="4"/>
      <c r="EHU114" s="4"/>
      <c r="EHV114" s="4"/>
      <c r="EHW114" s="4"/>
      <c r="EHX114" s="4"/>
      <c r="EHY114" s="4"/>
      <c r="EHZ114" s="4"/>
      <c r="EIA114" s="4"/>
      <c r="EIB114" s="4"/>
      <c r="EIC114" s="4"/>
      <c r="EID114" s="4"/>
      <c r="EIE114" s="4"/>
      <c r="EIF114" s="4"/>
      <c r="EIG114" s="4"/>
      <c r="EIH114" s="4"/>
      <c r="EII114" s="4"/>
      <c r="EIJ114" s="4"/>
      <c r="EIK114" s="4"/>
      <c r="EIL114" s="4"/>
      <c r="EIM114" s="4"/>
      <c r="EIN114" s="4"/>
      <c r="EIO114" s="4"/>
      <c r="EIP114" s="4"/>
      <c r="EIQ114" s="4"/>
      <c r="EIR114" s="4"/>
      <c r="EIS114" s="4"/>
      <c r="EIT114" s="4"/>
      <c r="EIU114" s="4"/>
      <c r="EIV114" s="4"/>
      <c r="EIW114" s="4"/>
      <c r="EIX114" s="4"/>
      <c r="EIY114" s="4"/>
      <c r="EIZ114" s="4"/>
      <c r="EJA114" s="4"/>
      <c r="EJB114" s="4"/>
      <c r="EJC114" s="4"/>
      <c r="EJD114" s="4"/>
      <c r="EJE114" s="4"/>
      <c r="EJF114" s="4"/>
      <c r="EJG114" s="4"/>
      <c r="EJH114" s="4"/>
      <c r="EJI114" s="4"/>
      <c r="EJJ114" s="4"/>
      <c r="EJK114" s="4"/>
      <c r="EJL114" s="4"/>
      <c r="EJM114" s="4"/>
      <c r="EJN114" s="4"/>
      <c r="EJO114" s="4"/>
      <c r="EJP114" s="4"/>
      <c r="EJQ114" s="4"/>
      <c r="EJR114" s="4"/>
      <c r="EJS114" s="4"/>
      <c r="EJT114" s="4"/>
      <c r="EJU114" s="4"/>
      <c r="EJV114" s="4"/>
      <c r="EJW114" s="4"/>
      <c r="EJX114" s="4"/>
      <c r="EJY114" s="4"/>
      <c r="EJZ114" s="4"/>
      <c r="EKA114" s="4"/>
      <c r="EKB114" s="4"/>
      <c r="EKC114" s="4"/>
      <c r="EKD114" s="4"/>
      <c r="EKE114" s="4"/>
      <c r="EKF114" s="4"/>
      <c r="EKG114" s="4"/>
      <c r="EKH114" s="4"/>
      <c r="EKI114" s="4"/>
      <c r="EKJ114" s="4"/>
      <c r="EKK114" s="4"/>
      <c r="EKL114" s="4"/>
      <c r="EKM114" s="4"/>
      <c r="EKN114" s="4"/>
      <c r="EKO114" s="4"/>
      <c r="EKP114" s="4"/>
      <c r="EKQ114" s="4"/>
      <c r="EKR114" s="4"/>
      <c r="EKS114" s="4"/>
      <c r="EKT114" s="4"/>
      <c r="EKU114" s="4"/>
      <c r="EKV114" s="4"/>
      <c r="EKW114" s="4"/>
      <c r="EKX114" s="4"/>
      <c r="EKY114" s="4"/>
      <c r="EKZ114" s="4"/>
      <c r="ELA114" s="4"/>
      <c r="ELB114" s="4"/>
      <c r="ELC114" s="4"/>
      <c r="ELD114" s="4"/>
      <c r="ELE114" s="4"/>
      <c r="ELF114" s="4"/>
      <c r="ELG114" s="4"/>
      <c r="ELH114" s="4"/>
      <c r="ELI114" s="4"/>
      <c r="ELJ114" s="4"/>
      <c r="ELK114" s="4"/>
      <c r="ELL114" s="4"/>
      <c r="ELM114" s="4"/>
      <c r="ELN114" s="4"/>
      <c r="ELO114" s="4"/>
      <c r="ELP114" s="4"/>
      <c r="ELQ114" s="4"/>
      <c r="ELR114" s="4"/>
      <c r="ELS114" s="4"/>
      <c r="ELT114" s="4"/>
      <c r="ELU114" s="4"/>
      <c r="ELV114" s="4"/>
      <c r="ELW114" s="4"/>
      <c r="ELX114" s="4"/>
      <c r="ELY114" s="4"/>
      <c r="ELZ114" s="4"/>
      <c r="EMA114" s="4"/>
      <c r="EMB114" s="4"/>
      <c r="EMC114" s="4"/>
      <c r="EMD114" s="4"/>
      <c r="EME114" s="4"/>
      <c r="EMF114" s="4"/>
      <c r="EMG114" s="4"/>
      <c r="EMH114" s="4"/>
      <c r="EMI114" s="4"/>
      <c r="EMJ114" s="4"/>
      <c r="EMK114" s="4"/>
      <c r="EML114" s="4"/>
      <c r="EMM114" s="4"/>
      <c r="EMN114" s="4"/>
      <c r="EMO114" s="4"/>
      <c r="EMP114" s="4"/>
      <c r="EMQ114" s="4"/>
      <c r="EMR114" s="4"/>
      <c r="EMS114" s="4"/>
      <c r="EMT114" s="4"/>
      <c r="EMU114" s="4"/>
      <c r="EMV114" s="4"/>
      <c r="EMW114" s="4"/>
      <c r="EMX114" s="4"/>
      <c r="EMY114" s="4"/>
      <c r="EMZ114" s="4"/>
      <c r="ENA114" s="4"/>
      <c r="ENB114" s="4"/>
      <c r="ENC114" s="4"/>
      <c r="END114" s="4"/>
      <c r="ENE114" s="4"/>
      <c r="ENF114" s="4"/>
      <c r="ENG114" s="4"/>
      <c r="ENH114" s="4"/>
      <c r="ENI114" s="4"/>
      <c r="ENJ114" s="4"/>
      <c r="ENK114" s="4"/>
      <c r="ENL114" s="4"/>
      <c r="ENM114" s="4"/>
      <c r="ENN114" s="4"/>
      <c r="ENO114" s="4"/>
      <c r="ENP114" s="4"/>
      <c r="ENQ114" s="4"/>
      <c r="ENR114" s="4"/>
      <c r="ENS114" s="4"/>
      <c r="ENT114" s="4"/>
      <c r="ENU114" s="4"/>
      <c r="ENV114" s="4"/>
      <c r="ENW114" s="4"/>
      <c r="ENX114" s="4"/>
      <c r="ENY114" s="4"/>
      <c r="ENZ114" s="4"/>
      <c r="EOA114" s="4"/>
      <c r="EOB114" s="4"/>
      <c r="EOC114" s="4"/>
      <c r="EOD114" s="4"/>
      <c r="EOE114" s="4"/>
      <c r="EOF114" s="4"/>
      <c r="EOG114" s="4"/>
      <c r="EOH114" s="4"/>
      <c r="EOI114" s="4"/>
      <c r="EOJ114" s="4"/>
      <c r="EOK114" s="4"/>
      <c r="EOL114" s="4"/>
      <c r="EOM114" s="4"/>
      <c r="EON114" s="4"/>
      <c r="EOO114" s="4"/>
      <c r="EOP114" s="4"/>
      <c r="EOQ114" s="4"/>
      <c r="EOR114" s="4"/>
      <c r="EOS114" s="4"/>
      <c r="EOT114" s="4"/>
      <c r="EOU114" s="4"/>
      <c r="EOV114" s="4"/>
      <c r="EOW114" s="4"/>
      <c r="EOX114" s="4"/>
      <c r="EOY114" s="4"/>
      <c r="EOZ114" s="4"/>
      <c r="EPA114" s="4"/>
      <c r="EPB114" s="4"/>
      <c r="EPC114" s="4"/>
      <c r="EPD114" s="4"/>
      <c r="EPE114" s="4"/>
      <c r="EPF114" s="4"/>
      <c r="EPG114" s="4"/>
      <c r="EPH114" s="4"/>
      <c r="EPI114" s="4"/>
      <c r="EPJ114" s="4"/>
      <c r="EPK114" s="4"/>
      <c r="EPL114" s="4"/>
      <c r="EPM114" s="4"/>
      <c r="EPN114" s="4"/>
      <c r="EPO114" s="4"/>
      <c r="EPP114" s="4"/>
      <c r="EPQ114" s="4"/>
      <c r="EPR114" s="4"/>
      <c r="EPS114" s="4"/>
      <c r="EPT114" s="4"/>
      <c r="EPU114" s="4"/>
      <c r="EPV114" s="4"/>
      <c r="EPW114" s="4"/>
      <c r="EPX114" s="4"/>
      <c r="EPY114" s="4"/>
      <c r="EPZ114" s="4"/>
      <c r="EQA114" s="4"/>
      <c r="EQB114" s="4"/>
      <c r="EQC114" s="4"/>
      <c r="EQD114" s="4"/>
      <c r="EQE114" s="4"/>
      <c r="EQF114" s="4"/>
      <c r="EQG114" s="4"/>
      <c r="EQH114" s="4"/>
      <c r="EQI114" s="4"/>
      <c r="EQJ114" s="4"/>
      <c r="EQK114" s="4"/>
      <c r="EQL114" s="4"/>
      <c r="EQM114" s="4"/>
      <c r="EQN114" s="4"/>
      <c r="EQO114" s="4"/>
      <c r="EQP114" s="4"/>
      <c r="EQQ114" s="4"/>
      <c r="EQR114" s="4"/>
      <c r="EQS114" s="4"/>
      <c r="EQT114" s="4"/>
      <c r="EQU114" s="4"/>
      <c r="EQV114" s="4"/>
      <c r="EQW114" s="4"/>
      <c r="EQX114" s="4"/>
      <c r="EQY114" s="4"/>
      <c r="EQZ114" s="4"/>
      <c r="ERA114" s="4"/>
      <c r="ERB114" s="4"/>
      <c r="ERC114" s="4"/>
      <c r="ERD114" s="4"/>
      <c r="ERE114" s="4"/>
      <c r="ERF114" s="4"/>
      <c r="ERG114" s="4"/>
      <c r="ERH114" s="4"/>
      <c r="ERI114" s="4"/>
      <c r="ERJ114" s="4"/>
      <c r="ERK114" s="4"/>
      <c r="ERL114" s="4"/>
      <c r="ERM114" s="4"/>
      <c r="ERN114" s="4"/>
      <c r="ERO114" s="4"/>
      <c r="ERP114" s="4"/>
      <c r="ERQ114" s="4"/>
      <c r="ERR114" s="4"/>
      <c r="ERS114" s="4"/>
      <c r="ERT114" s="4"/>
      <c r="ERU114" s="4"/>
      <c r="ERV114" s="4"/>
      <c r="ERW114" s="4"/>
      <c r="ERX114" s="4"/>
      <c r="ERY114" s="4"/>
      <c r="ERZ114" s="4"/>
      <c r="ESA114" s="4"/>
      <c r="ESB114" s="4"/>
      <c r="ESC114" s="4"/>
      <c r="ESD114" s="4"/>
      <c r="ESE114" s="4"/>
      <c r="ESF114" s="4"/>
      <c r="ESG114" s="4"/>
      <c r="ESH114" s="4"/>
      <c r="ESI114" s="4"/>
      <c r="ESJ114" s="4"/>
      <c r="ESK114" s="4"/>
      <c r="ESL114" s="4"/>
      <c r="ESM114" s="4"/>
      <c r="ESN114" s="4"/>
      <c r="ESO114" s="4"/>
      <c r="ESP114" s="4"/>
      <c r="ESQ114" s="4"/>
      <c r="ESR114" s="4"/>
      <c r="ESS114" s="4"/>
      <c r="EST114" s="4"/>
      <c r="ESU114" s="4"/>
      <c r="ESV114" s="4"/>
      <c r="ESW114" s="4"/>
      <c r="ESX114" s="4"/>
      <c r="ESY114" s="4"/>
      <c r="ESZ114" s="4"/>
      <c r="ETA114" s="4"/>
      <c r="ETB114" s="4"/>
      <c r="ETC114" s="4"/>
      <c r="ETD114" s="4"/>
      <c r="ETE114" s="4"/>
      <c r="ETF114" s="4"/>
      <c r="ETG114" s="4"/>
      <c r="ETH114" s="4"/>
      <c r="ETI114" s="4"/>
      <c r="ETJ114" s="4"/>
      <c r="ETK114" s="4"/>
      <c r="ETL114" s="4"/>
      <c r="ETM114" s="4"/>
      <c r="ETN114" s="4"/>
      <c r="ETO114" s="4"/>
      <c r="ETP114" s="4"/>
      <c r="ETQ114" s="4"/>
      <c r="ETR114" s="4"/>
      <c r="ETS114" s="4"/>
      <c r="ETT114" s="4"/>
      <c r="ETU114" s="4"/>
      <c r="ETV114" s="4"/>
      <c r="ETW114" s="4"/>
      <c r="ETX114" s="4"/>
      <c r="ETY114" s="4"/>
      <c r="ETZ114" s="4"/>
      <c r="EUA114" s="4"/>
      <c r="EUB114" s="4"/>
      <c r="EUC114" s="4"/>
      <c r="EUD114" s="4"/>
      <c r="EUE114" s="4"/>
      <c r="EUF114" s="4"/>
      <c r="EUG114" s="4"/>
      <c r="EUH114" s="4"/>
      <c r="EUI114" s="4"/>
      <c r="EUJ114" s="4"/>
      <c r="EUK114" s="4"/>
      <c r="EUL114" s="4"/>
      <c r="EUM114" s="4"/>
      <c r="EUN114" s="4"/>
      <c r="EUO114" s="4"/>
      <c r="EUP114" s="4"/>
      <c r="EUQ114" s="4"/>
      <c r="EUR114" s="4"/>
      <c r="EUS114" s="4"/>
      <c r="EUT114" s="4"/>
      <c r="EUU114" s="4"/>
      <c r="EUV114" s="4"/>
      <c r="EUW114" s="4"/>
      <c r="EUX114" s="4"/>
      <c r="EUY114" s="4"/>
      <c r="EUZ114" s="4"/>
      <c r="EVA114" s="4"/>
      <c r="EVB114" s="4"/>
      <c r="EVC114" s="4"/>
      <c r="EVD114" s="4"/>
      <c r="EVE114" s="4"/>
      <c r="EVF114" s="4"/>
      <c r="EVG114" s="4"/>
      <c r="EVH114" s="4"/>
      <c r="EVI114" s="4"/>
      <c r="EVJ114" s="4"/>
      <c r="EVK114" s="4"/>
      <c r="EVL114" s="4"/>
      <c r="EVM114" s="4"/>
      <c r="EVN114" s="4"/>
      <c r="EVO114" s="4"/>
      <c r="EVP114" s="4"/>
      <c r="EVQ114" s="4"/>
      <c r="EVR114" s="4"/>
      <c r="EVS114" s="4"/>
      <c r="EVT114" s="4"/>
      <c r="EVU114" s="4"/>
      <c r="EVV114" s="4"/>
      <c r="EVW114" s="4"/>
      <c r="EVX114" s="4"/>
      <c r="EVY114" s="4"/>
      <c r="EVZ114" s="4"/>
      <c r="EWA114" s="4"/>
      <c r="EWB114" s="4"/>
      <c r="EWC114" s="4"/>
      <c r="EWD114" s="4"/>
      <c r="EWE114" s="4"/>
      <c r="EWF114" s="4"/>
      <c r="EWG114" s="4"/>
      <c r="EWH114" s="4"/>
      <c r="EWI114" s="4"/>
      <c r="EWJ114" s="4"/>
      <c r="EWK114" s="4"/>
      <c r="EWL114" s="4"/>
      <c r="EWM114" s="4"/>
      <c r="EWN114" s="4"/>
      <c r="EWO114" s="4"/>
      <c r="EWP114" s="4"/>
      <c r="EWQ114" s="4"/>
      <c r="EWR114" s="4"/>
      <c r="EWS114" s="4"/>
      <c r="EWT114" s="4"/>
      <c r="EWU114" s="4"/>
      <c r="EWV114" s="4"/>
      <c r="EWW114" s="4"/>
      <c r="EWX114" s="4"/>
      <c r="EWY114" s="4"/>
      <c r="EWZ114" s="4"/>
      <c r="EXA114" s="4"/>
      <c r="EXB114" s="4"/>
      <c r="EXC114" s="4"/>
      <c r="EXD114" s="4"/>
      <c r="EXE114" s="4"/>
      <c r="EXF114" s="4"/>
      <c r="EXG114" s="4"/>
      <c r="EXH114" s="4"/>
      <c r="EXI114" s="4"/>
      <c r="EXJ114" s="4"/>
      <c r="EXK114" s="4"/>
      <c r="EXL114" s="4"/>
      <c r="EXM114" s="4"/>
      <c r="EXN114" s="4"/>
      <c r="EXO114" s="4"/>
      <c r="EXP114" s="4"/>
      <c r="EXQ114" s="4"/>
      <c r="EXR114" s="4"/>
      <c r="EXS114" s="4"/>
      <c r="EXT114" s="4"/>
      <c r="EXU114" s="4"/>
      <c r="EXV114" s="4"/>
      <c r="EXW114" s="4"/>
      <c r="EXX114" s="4"/>
      <c r="EXY114" s="4"/>
      <c r="EXZ114" s="4"/>
      <c r="EYA114" s="4"/>
      <c r="EYB114" s="4"/>
      <c r="EYC114" s="4"/>
      <c r="EYD114" s="4"/>
      <c r="EYE114" s="4"/>
      <c r="EYF114" s="4"/>
      <c r="EYG114" s="4"/>
      <c r="EYH114" s="4"/>
      <c r="EYI114" s="4"/>
      <c r="EYJ114" s="4"/>
      <c r="EYK114" s="4"/>
      <c r="EYL114" s="4"/>
      <c r="EYM114" s="4"/>
      <c r="EYN114" s="4"/>
      <c r="EYO114" s="4"/>
      <c r="EYP114" s="4"/>
      <c r="EYQ114" s="4"/>
      <c r="EYR114" s="4"/>
      <c r="EYS114" s="4"/>
      <c r="EYT114" s="4"/>
      <c r="EYU114" s="4"/>
      <c r="EYV114" s="4"/>
      <c r="EYW114" s="4"/>
      <c r="EYX114" s="4"/>
      <c r="EYY114" s="4"/>
      <c r="EYZ114" s="4"/>
      <c r="EZA114" s="4"/>
      <c r="EZB114" s="4"/>
      <c r="EZC114" s="4"/>
      <c r="EZD114" s="4"/>
      <c r="EZE114" s="4"/>
      <c r="EZF114" s="4"/>
      <c r="EZG114" s="4"/>
      <c r="EZH114" s="4"/>
      <c r="EZI114" s="4"/>
      <c r="EZJ114" s="4"/>
      <c r="EZK114" s="4"/>
      <c r="EZL114" s="4"/>
      <c r="EZM114" s="4"/>
      <c r="EZN114" s="4"/>
      <c r="EZO114" s="4"/>
      <c r="EZP114" s="4"/>
      <c r="EZQ114" s="4"/>
      <c r="EZR114" s="4"/>
      <c r="EZS114" s="4"/>
      <c r="EZT114" s="4"/>
      <c r="EZU114" s="4"/>
      <c r="EZV114" s="4"/>
      <c r="EZW114" s="4"/>
      <c r="EZX114" s="4"/>
      <c r="EZY114" s="4"/>
      <c r="EZZ114" s="4"/>
      <c r="FAA114" s="4"/>
      <c r="FAB114" s="4"/>
      <c r="FAC114" s="4"/>
      <c r="FAD114" s="4"/>
      <c r="FAE114" s="4"/>
      <c r="FAF114" s="4"/>
      <c r="FAG114" s="4"/>
      <c r="FAH114" s="4"/>
      <c r="FAI114" s="4"/>
      <c r="FAJ114" s="4"/>
      <c r="FAK114" s="4"/>
      <c r="FAL114" s="4"/>
      <c r="FAM114" s="4"/>
      <c r="FAN114" s="4"/>
      <c r="FAO114" s="4"/>
      <c r="FAP114" s="4"/>
      <c r="FAQ114" s="4"/>
      <c r="FAR114" s="4"/>
      <c r="FAS114" s="4"/>
      <c r="FAT114" s="4"/>
      <c r="FAU114" s="4"/>
      <c r="FAV114" s="4"/>
      <c r="FAW114" s="4"/>
      <c r="FAX114" s="4"/>
      <c r="FAY114" s="4"/>
      <c r="FAZ114" s="4"/>
      <c r="FBA114" s="4"/>
      <c r="FBB114" s="4"/>
      <c r="FBC114" s="4"/>
      <c r="FBD114" s="4"/>
      <c r="FBE114" s="4"/>
      <c r="FBF114" s="4"/>
      <c r="FBG114" s="4"/>
      <c r="FBH114" s="4"/>
      <c r="FBI114" s="4"/>
      <c r="FBJ114" s="4"/>
      <c r="FBK114" s="4"/>
      <c r="FBL114" s="4"/>
      <c r="FBM114" s="4"/>
      <c r="FBN114" s="4"/>
      <c r="FBO114" s="4"/>
      <c r="FBP114" s="4"/>
      <c r="FBQ114" s="4"/>
      <c r="FBR114" s="4"/>
      <c r="FBS114" s="4"/>
      <c r="FBT114" s="4"/>
      <c r="FBU114" s="4"/>
      <c r="FBV114" s="4"/>
      <c r="FBW114" s="4"/>
      <c r="FBX114" s="4"/>
      <c r="FBY114" s="4"/>
      <c r="FBZ114" s="4"/>
      <c r="FCA114" s="4"/>
      <c r="FCB114" s="4"/>
      <c r="FCC114" s="4"/>
      <c r="FCD114" s="4"/>
      <c r="FCE114" s="4"/>
      <c r="FCF114" s="4"/>
      <c r="FCG114" s="4"/>
      <c r="FCH114" s="4"/>
      <c r="FCI114" s="4"/>
      <c r="FCJ114" s="4"/>
      <c r="FCK114" s="4"/>
      <c r="FCL114" s="4"/>
      <c r="FCM114" s="4"/>
      <c r="FCN114" s="4"/>
      <c r="FCO114" s="4"/>
      <c r="FCP114" s="4"/>
      <c r="FCQ114" s="4"/>
      <c r="FCR114" s="4"/>
      <c r="FCS114" s="4"/>
      <c r="FCT114" s="4"/>
      <c r="FCU114" s="4"/>
      <c r="FCV114" s="4"/>
      <c r="FCW114" s="4"/>
      <c r="FCX114" s="4"/>
      <c r="FCY114" s="4"/>
      <c r="FCZ114" s="4"/>
      <c r="FDA114" s="4"/>
      <c r="FDB114" s="4"/>
      <c r="FDC114" s="4"/>
      <c r="FDD114" s="4"/>
      <c r="FDE114" s="4"/>
      <c r="FDF114" s="4"/>
      <c r="FDG114" s="4"/>
      <c r="FDH114" s="4"/>
      <c r="FDI114" s="4"/>
      <c r="FDJ114" s="4"/>
      <c r="FDK114" s="4"/>
      <c r="FDL114" s="4"/>
      <c r="FDM114" s="4"/>
      <c r="FDN114" s="4"/>
      <c r="FDO114" s="4"/>
      <c r="FDP114" s="4"/>
      <c r="FDQ114" s="4"/>
      <c r="FDR114" s="4"/>
      <c r="FDS114" s="4"/>
      <c r="FDT114" s="4"/>
      <c r="FDU114" s="4"/>
      <c r="FDV114" s="4"/>
      <c r="FDW114" s="4"/>
      <c r="FDX114" s="4"/>
      <c r="FDY114" s="4"/>
      <c r="FDZ114" s="4"/>
      <c r="FEA114" s="4"/>
      <c r="FEB114" s="4"/>
      <c r="FEC114" s="4"/>
      <c r="FED114" s="4"/>
      <c r="FEE114" s="4"/>
      <c r="FEF114" s="4"/>
      <c r="FEG114" s="4"/>
      <c r="FEH114" s="4"/>
      <c r="FEI114" s="4"/>
      <c r="FEJ114" s="4"/>
      <c r="FEK114" s="4"/>
      <c r="FEL114" s="4"/>
      <c r="FEM114" s="4"/>
      <c r="FEN114" s="4"/>
      <c r="FEO114" s="4"/>
      <c r="FEP114" s="4"/>
      <c r="FEQ114" s="4"/>
      <c r="FER114" s="4"/>
      <c r="FES114" s="4"/>
      <c r="FET114" s="4"/>
      <c r="FEU114" s="4"/>
      <c r="FEV114" s="4"/>
      <c r="FEW114" s="4"/>
      <c r="FEX114" s="4"/>
      <c r="FEY114" s="4"/>
      <c r="FEZ114" s="4"/>
      <c r="FFA114" s="4"/>
      <c r="FFB114" s="4"/>
      <c r="FFC114" s="4"/>
      <c r="FFD114" s="4"/>
      <c r="FFE114" s="4"/>
      <c r="FFF114" s="4"/>
      <c r="FFG114" s="4"/>
      <c r="FFH114" s="4"/>
      <c r="FFI114" s="4"/>
      <c r="FFJ114" s="4"/>
      <c r="FFK114" s="4"/>
      <c r="FFL114" s="4"/>
      <c r="FFM114" s="4"/>
      <c r="FFN114" s="4"/>
      <c r="FFO114" s="4"/>
      <c r="FFP114" s="4"/>
      <c r="FFQ114" s="4"/>
      <c r="FFR114" s="4"/>
      <c r="FFS114" s="4"/>
      <c r="FFT114" s="4"/>
      <c r="FFU114" s="4"/>
      <c r="FFV114" s="4"/>
      <c r="FFW114" s="4"/>
      <c r="FFX114" s="4"/>
      <c r="FFY114" s="4"/>
      <c r="FFZ114" s="4"/>
      <c r="FGA114" s="4"/>
      <c r="FGB114" s="4"/>
      <c r="FGC114" s="4"/>
      <c r="FGD114" s="4"/>
      <c r="FGE114" s="4"/>
      <c r="FGF114" s="4"/>
      <c r="FGG114" s="4"/>
      <c r="FGH114" s="4"/>
      <c r="FGI114" s="4"/>
      <c r="FGJ114" s="4"/>
      <c r="FGK114" s="4"/>
      <c r="FGL114" s="4"/>
      <c r="FGM114" s="4"/>
      <c r="FGN114" s="4"/>
      <c r="FGO114" s="4"/>
      <c r="FGP114" s="4"/>
      <c r="FGQ114" s="4"/>
      <c r="FGR114" s="4"/>
      <c r="FGS114" s="4"/>
      <c r="FGT114" s="4"/>
      <c r="FGU114" s="4"/>
      <c r="FGV114" s="4"/>
      <c r="FGW114" s="4"/>
      <c r="FGX114" s="4"/>
      <c r="FGY114" s="4"/>
      <c r="FGZ114" s="4"/>
      <c r="FHA114" s="4"/>
      <c r="FHB114" s="4"/>
      <c r="FHC114" s="4"/>
      <c r="FHD114" s="4"/>
      <c r="FHE114" s="4"/>
      <c r="FHF114" s="4"/>
      <c r="FHG114" s="4"/>
      <c r="FHH114" s="4"/>
      <c r="FHI114" s="4"/>
      <c r="FHJ114" s="4"/>
      <c r="FHK114" s="4"/>
      <c r="FHL114" s="4"/>
      <c r="FHM114" s="4"/>
      <c r="FHN114" s="4"/>
      <c r="FHO114" s="4"/>
      <c r="FHP114" s="4"/>
      <c r="FHQ114" s="4"/>
      <c r="FHR114" s="4"/>
      <c r="FHS114" s="4"/>
      <c r="FHT114" s="4"/>
      <c r="FHU114" s="4"/>
      <c r="FHV114" s="4"/>
      <c r="FHW114" s="4"/>
      <c r="FHX114" s="4"/>
      <c r="FHY114" s="4"/>
      <c r="FHZ114" s="4"/>
      <c r="FIA114" s="4"/>
      <c r="FIB114" s="4"/>
      <c r="FIC114" s="4"/>
      <c r="FID114" s="4"/>
      <c r="FIE114" s="4"/>
      <c r="FIF114" s="4"/>
      <c r="FIG114" s="4"/>
      <c r="FIH114" s="4"/>
      <c r="FII114" s="4"/>
      <c r="FIJ114" s="4"/>
      <c r="FIK114" s="4"/>
      <c r="FIL114" s="4"/>
      <c r="FIM114" s="4"/>
      <c r="FIN114" s="4"/>
      <c r="FIO114" s="4"/>
      <c r="FIP114" s="4"/>
      <c r="FIQ114" s="4"/>
      <c r="FIR114" s="4"/>
      <c r="FIS114" s="4"/>
      <c r="FIT114" s="4"/>
      <c r="FIU114" s="4"/>
      <c r="FIV114" s="4"/>
      <c r="FIW114" s="4"/>
      <c r="FIX114" s="4"/>
      <c r="FIY114" s="4"/>
      <c r="FIZ114" s="4"/>
      <c r="FJA114" s="4"/>
      <c r="FJB114" s="4"/>
      <c r="FJC114" s="4"/>
      <c r="FJD114" s="4"/>
      <c r="FJE114" s="4"/>
      <c r="FJF114" s="4"/>
      <c r="FJG114" s="4"/>
      <c r="FJH114" s="4"/>
      <c r="FJI114" s="4"/>
      <c r="FJJ114" s="4"/>
      <c r="FJK114" s="4"/>
      <c r="FJL114" s="4"/>
      <c r="FJM114" s="4"/>
      <c r="FJN114" s="4"/>
      <c r="FJO114" s="4"/>
      <c r="FJP114" s="4"/>
      <c r="FJQ114" s="4"/>
      <c r="FJR114" s="4"/>
      <c r="FJS114" s="4"/>
      <c r="FJT114" s="4"/>
      <c r="FJU114" s="4"/>
      <c r="FJV114" s="4"/>
      <c r="FJW114" s="4"/>
      <c r="FJX114" s="4"/>
      <c r="FJY114" s="4"/>
      <c r="FJZ114" s="4"/>
      <c r="FKA114" s="4"/>
      <c r="FKB114" s="4"/>
      <c r="FKC114" s="4"/>
      <c r="FKD114" s="4"/>
      <c r="FKE114" s="4"/>
      <c r="FKF114" s="4"/>
      <c r="FKG114" s="4"/>
      <c r="FKH114" s="4"/>
      <c r="FKI114" s="4"/>
      <c r="FKJ114" s="4"/>
      <c r="FKK114" s="4"/>
      <c r="FKL114" s="4"/>
      <c r="FKM114" s="4"/>
      <c r="FKN114" s="4"/>
      <c r="FKO114" s="4"/>
      <c r="FKP114" s="4"/>
      <c r="FKQ114" s="4"/>
      <c r="FKR114" s="4"/>
      <c r="FKS114" s="4"/>
      <c r="FKT114" s="4"/>
      <c r="FKU114" s="4"/>
      <c r="FKV114" s="4"/>
      <c r="FKW114" s="4"/>
      <c r="FKX114" s="4"/>
      <c r="FKY114" s="4"/>
      <c r="FKZ114" s="4"/>
      <c r="FLA114" s="4"/>
      <c r="FLB114" s="4"/>
      <c r="FLC114" s="4"/>
      <c r="FLD114" s="4"/>
      <c r="FLE114" s="4"/>
      <c r="FLF114" s="4"/>
      <c r="FLG114" s="4"/>
      <c r="FLH114" s="4"/>
      <c r="FLI114" s="4"/>
      <c r="FLJ114" s="4"/>
      <c r="FLK114" s="4"/>
      <c r="FLL114" s="4"/>
      <c r="FLM114" s="4"/>
      <c r="FLN114" s="4"/>
      <c r="FLO114" s="4"/>
      <c r="FLP114" s="4"/>
      <c r="FLQ114" s="4"/>
      <c r="FLR114" s="4"/>
      <c r="FLS114" s="4"/>
      <c r="FLT114" s="4"/>
      <c r="FLU114" s="4"/>
      <c r="FLV114" s="4"/>
      <c r="FLW114" s="4"/>
      <c r="FLX114" s="4"/>
      <c r="FLY114" s="4"/>
      <c r="FLZ114" s="4"/>
      <c r="FMA114" s="4"/>
      <c r="FMB114" s="4"/>
      <c r="FMC114" s="4"/>
      <c r="FMD114" s="4"/>
      <c r="FME114" s="4"/>
      <c r="FMF114" s="4"/>
      <c r="FMG114" s="4"/>
      <c r="FMH114" s="4"/>
      <c r="FMI114" s="4"/>
      <c r="FMJ114" s="4"/>
      <c r="FMK114" s="4"/>
      <c r="FML114" s="4"/>
      <c r="FMM114" s="4"/>
      <c r="FMN114" s="4"/>
      <c r="FMO114" s="4"/>
      <c r="FMP114" s="4"/>
      <c r="FMQ114" s="4"/>
      <c r="FMR114" s="4"/>
      <c r="FMS114" s="4"/>
      <c r="FMT114" s="4"/>
      <c r="FMU114" s="4"/>
      <c r="FMV114" s="4"/>
      <c r="FMW114" s="4"/>
      <c r="FMX114" s="4"/>
      <c r="FMY114" s="4"/>
      <c r="FMZ114" s="4"/>
      <c r="FNA114" s="4"/>
      <c r="FNB114" s="4"/>
      <c r="FNC114" s="4"/>
      <c r="FND114" s="4"/>
      <c r="FNE114" s="4"/>
      <c r="FNF114" s="4"/>
      <c r="FNG114" s="4"/>
      <c r="FNH114" s="4"/>
      <c r="FNI114" s="4"/>
      <c r="FNJ114" s="4"/>
      <c r="FNK114" s="4"/>
      <c r="FNL114" s="4"/>
      <c r="FNM114" s="4"/>
      <c r="FNN114" s="4"/>
      <c r="FNO114" s="4"/>
      <c r="FNP114" s="4"/>
      <c r="FNQ114" s="4"/>
      <c r="FNR114" s="4"/>
      <c r="FNS114" s="4"/>
      <c r="FNT114" s="4"/>
      <c r="FNU114" s="4"/>
      <c r="FNV114" s="4"/>
      <c r="FNW114" s="4"/>
      <c r="FNX114" s="4"/>
      <c r="FNY114" s="4"/>
      <c r="FNZ114" s="4"/>
      <c r="FOA114" s="4"/>
      <c r="FOB114" s="4"/>
      <c r="FOC114" s="4"/>
      <c r="FOD114" s="4"/>
      <c r="FOE114" s="4"/>
      <c r="FOF114" s="4"/>
      <c r="FOG114" s="4"/>
      <c r="FOH114" s="4"/>
      <c r="FOI114" s="4"/>
      <c r="FOJ114" s="4"/>
      <c r="FOK114" s="4"/>
      <c r="FOL114" s="4"/>
      <c r="FOM114" s="4"/>
      <c r="FON114" s="4"/>
      <c r="FOO114" s="4"/>
      <c r="FOP114" s="4"/>
      <c r="FOQ114" s="4"/>
      <c r="FOR114" s="4"/>
      <c r="FOS114" s="4"/>
      <c r="FOT114" s="4"/>
      <c r="FOU114" s="4"/>
      <c r="FOV114" s="4"/>
      <c r="FOW114" s="4"/>
      <c r="FOX114" s="4"/>
      <c r="FOY114" s="4"/>
      <c r="FOZ114" s="4"/>
      <c r="FPA114" s="4"/>
      <c r="FPB114" s="4"/>
      <c r="FPC114" s="4"/>
      <c r="FPD114" s="4"/>
      <c r="FPE114" s="4"/>
      <c r="FPF114" s="4"/>
      <c r="FPG114" s="4"/>
      <c r="FPH114" s="4"/>
      <c r="FPI114" s="4"/>
      <c r="FPJ114" s="4"/>
      <c r="FPK114" s="4"/>
      <c r="FPL114" s="4"/>
      <c r="FPM114" s="4"/>
      <c r="FPN114" s="4"/>
      <c r="FPO114" s="4"/>
      <c r="FPP114" s="4"/>
      <c r="FPQ114" s="4"/>
      <c r="FPR114" s="4"/>
      <c r="FPS114" s="4"/>
      <c r="FPT114" s="4"/>
      <c r="FPU114" s="4"/>
      <c r="FPV114" s="4"/>
      <c r="FPW114" s="4"/>
      <c r="FPX114" s="4"/>
      <c r="FPY114" s="4"/>
      <c r="FPZ114" s="4"/>
      <c r="FQA114" s="4"/>
      <c r="FQB114" s="4"/>
      <c r="FQC114" s="4"/>
      <c r="FQD114" s="4"/>
      <c r="FQE114" s="4"/>
      <c r="FQF114" s="4"/>
      <c r="FQG114" s="4"/>
      <c r="FQH114" s="4"/>
      <c r="FQI114" s="4"/>
      <c r="FQJ114" s="4"/>
      <c r="FQK114" s="4"/>
      <c r="FQL114" s="4"/>
      <c r="FQM114" s="4"/>
      <c r="FQN114" s="4"/>
      <c r="FQO114" s="4"/>
      <c r="FQP114" s="4"/>
      <c r="FQQ114" s="4"/>
      <c r="FQR114" s="4"/>
      <c r="FQS114" s="4"/>
      <c r="FQT114" s="4"/>
      <c r="FQU114" s="4"/>
      <c r="FQV114" s="4"/>
      <c r="FQW114" s="4"/>
      <c r="FQX114" s="4"/>
      <c r="FQY114" s="4"/>
      <c r="FQZ114" s="4"/>
      <c r="FRA114" s="4"/>
      <c r="FRB114" s="4"/>
      <c r="FRC114" s="4"/>
      <c r="FRD114" s="4"/>
      <c r="FRE114" s="4"/>
      <c r="FRF114" s="4"/>
      <c r="FRG114" s="4"/>
      <c r="FRH114" s="4"/>
      <c r="FRI114" s="4"/>
      <c r="FRJ114" s="4"/>
      <c r="FRK114" s="4"/>
      <c r="FRL114" s="4"/>
      <c r="FRM114" s="4"/>
      <c r="FRN114" s="4"/>
      <c r="FRO114" s="4"/>
      <c r="FRP114" s="4"/>
      <c r="FRQ114" s="4"/>
      <c r="FRR114" s="4"/>
      <c r="FRS114" s="4"/>
      <c r="FRT114" s="4"/>
      <c r="FRU114" s="4"/>
      <c r="FRV114" s="4"/>
      <c r="FRW114" s="4"/>
      <c r="FRX114" s="4"/>
      <c r="FRY114" s="4"/>
      <c r="FRZ114" s="4"/>
      <c r="FSA114" s="4"/>
      <c r="FSB114" s="4"/>
      <c r="FSC114" s="4"/>
      <c r="FSD114" s="4"/>
      <c r="FSE114" s="4"/>
      <c r="FSF114" s="4"/>
      <c r="FSG114" s="4"/>
      <c r="FSH114" s="4"/>
      <c r="FSI114" s="4"/>
      <c r="FSJ114" s="4"/>
      <c r="FSK114" s="4"/>
      <c r="FSL114" s="4"/>
      <c r="FSM114" s="4"/>
      <c r="FSN114" s="4"/>
      <c r="FSO114" s="4"/>
      <c r="FSP114" s="4"/>
      <c r="FSQ114" s="4"/>
      <c r="FSR114" s="4"/>
      <c r="FSS114" s="4"/>
      <c r="FST114" s="4"/>
      <c r="FSU114" s="4"/>
      <c r="FSV114" s="4"/>
      <c r="FSW114" s="4"/>
      <c r="FSX114" s="4"/>
      <c r="FSY114" s="4"/>
      <c r="FSZ114" s="4"/>
      <c r="FTA114" s="4"/>
      <c r="FTB114" s="4"/>
      <c r="FTC114" s="4"/>
      <c r="FTD114" s="4"/>
      <c r="FTE114" s="4"/>
      <c r="FTF114" s="4"/>
      <c r="FTG114" s="4"/>
      <c r="FTH114" s="4"/>
      <c r="FTI114" s="4"/>
      <c r="FTJ114" s="4"/>
      <c r="FTK114" s="4"/>
      <c r="FTL114" s="4"/>
      <c r="FTM114" s="4"/>
      <c r="FTN114" s="4"/>
      <c r="FTO114" s="4"/>
      <c r="FTP114" s="4"/>
      <c r="FTQ114" s="4"/>
      <c r="FTR114" s="4"/>
      <c r="FTS114" s="4"/>
      <c r="FTT114" s="4"/>
      <c r="FTU114" s="4"/>
      <c r="FTV114" s="4"/>
      <c r="FTW114" s="4"/>
      <c r="FTX114" s="4"/>
      <c r="FTY114" s="4"/>
      <c r="FTZ114" s="4"/>
      <c r="FUA114" s="4"/>
      <c r="FUB114" s="4"/>
      <c r="FUC114" s="4"/>
      <c r="FUD114" s="4"/>
      <c r="FUE114" s="4"/>
      <c r="FUF114" s="4"/>
      <c r="FUG114" s="4"/>
      <c r="FUH114" s="4"/>
      <c r="FUI114" s="4"/>
      <c r="FUJ114" s="4"/>
      <c r="FUK114" s="4"/>
      <c r="FUL114" s="4"/>
      <c r="FUM114" s="4"/>
      <c r="FUN114" s="4"/>
      <c r="FUO114" s="4"/>
      <c r="FUP114" s="4"/>
      <c r="FUQ114" s="4"/>
      <c r="FUR114" s="4"/>
      <c r="FUS114" s="4"/>
      <c r="FUT114" s="4"/>
      <c r="FUU114" s="4"/>
      <c r="FUV114" s="4"/>
      <c r="FUW114" s="4"/>
      <c r="FUX114" s="4"/>
      <c r="FUY114" s="4"/>
      <c r="FUZ114" s="4"/>
      <c r="FVA114" s="4"/>
      <c r="FVB114" s="4"/>
      <c r="FVC114" s="4"/>
      <c r="FVD114" s="4"/>
      <c r="FVE114" s="4"/>
      <c r="FVF114" s="4"/>
      <c r="FVG114" s="4"/>
      <c r="FVH114" s="4"/>
      <c r="FVI114" s="4"/>
      <c r="FVJ114" s="4"/>
      <c r="FVK114" s="4"/>
      <c r="FVL114" s="4"/>
      <c r="FVM114" s="4"/>
      <c r="FVN114" s="4"/>
      <c r="FVO114" s="4"/>
      <c r="FVP114" s="4"/>
      <c r="FVQ114" s="4"/>
      <c r="FVR114" s="4"/>
      <c r="FVS114" s="4"/>
      <c r="FVT114" s="4"/>
      <c r="FVU114" s="4"/>
      <c r="FVV114" s="4"/>
      <c r="FVW114" s="4"/>
      <c r="FVX114" s="4"/>
      <c r="FVY114" s="4"/>
      <c r="FVZ114" s="4"/>
      <c r="FWA114" s="4"/>
      <c r="FWB114" s="4"/>
      <c r="FWC114" s="4"/>
      <c r="FWD114" s="4"/>
      <c r="FWE114" s="4"/>
      <c r="FWF114" s="4"/>
      <c r="FWG114" s="4"/>
      <c r="FWH114" s="4"/>
      <c r="FWI114" s="4"/>
      <c r="FWJ114" s="4"/>
      <c r="FWK114" s="4"/>
      <c r="FWL114" s="4"/>
      <c r="FWM114" s="4"/>
      <c r="FWN114" s="4"/>
      <c r="FWO114" s="4"/>
      <c r="FWP114" s="4"/>
      <c r="FWQ114" s="4"/>
      <c r="FWR114" s="4"/>
      <c r="FWS114" s="4"/>
      <c r="FWT114" s="4"/>
      <c r="FWU114" s="4"/>
      <c r="FWV114" s="4"/>
      <c r="FWW114" s="4"/>
      <c r="FWX114" s="4"/>
      <c r="FWY114" s="4"/>
      <c r="FWZ114" s="4"/>
      <c r="FXA114" s="4"/>
      <c r="FXB114" s="4"/>
      <c r="FXC114" s="4"/>
      <c r="FXD114" s="4"/>
      <c r="FXE114" s="4"/>
      <c r="FXF114" s="4"/>
      <c r="FXG114" s="4"/>
      <c r="FXH114" s="4"/>
      <c r="FXI114" s="4"/>
      <c r="FXJ114" s="4"/>
      <c r="FXK114" s="4"/>
      <c r="FXL114" s="4"/>
      <c r="FXM114" s="4"/>
      <c r="FXN114" s="4"/>
      <c r="FXO114" s="4"/>
      <c r="FXP114" s="4"/>
      <c r="FXQ114" s="4"/>
      <c r="FXR114" s="4"/>
      <c r="FXS114" s="4"/>
      <c r="FXT114" s="4"/>
      <c r="FXU114" s="4"/>
      <c r="FXV114" s="4"/>
      <c r="FXW114" s="4"/>
      <c r="FXX114" s="4"/>
      <c r="FXY114" s="4"/>
      <c r="FXZ114" s="4"/>
      <c r="FYA114" s="4"/>
      <c r="FYB114" s="4"/>
      <c r="FYC114" s="4"/>
      <c r="FYD114" s="4"/>
      <c r="FYE114" s="4"/>
      <c r="FYF114" s="4"/>
      <c r="FYG114" s="4"/>
      <c r="FYH114" s="4"/>
      <c r="FYI114" s="4"/>
      <c r="FYJ114" s="4"/>
      <c r="FYK114" s="4"/>
      <c r="FYL114" s="4"/>
      <c r="FYM114" s="4"/>
      <c r="FYN114" s="4"/>
      <c r="FYO114" s="4"/>
      <c r="FYP114" s="4"/>
      <c r="FYQ114" s="4"/>
      <c r="FYR114" s="4"/>
      <c r="FYS114" s="4"/>
      <c r="FYT114" s="4"/>
      <c r="FYU114" s="4"/>
      <c r="FYV114" s="4"/>
      <c r="FYW114" s="4"/>
      <c r="FYX114" s="4"/>
      <c r="FYY114" s="4"/>
      <c r="FYZ114" s="4"/>
      <c r="FZA114" s="4"/>
      <c r="FZB114" s="4"/>
      <c r="FZC114" s="4"/>
      <c r="FZD114" s="4"/>
      <c r="FZE114" s="4"/>
      <c r="FZF114" s="4"/>
      <c r="FZG114" s="4"/>
      <c r="FZH114" s="4"/>
      <c r="FZI114" s="4"/>
      <c r="FZJ114" s="4"/>
      <c r="FZK114" s="4"/>
      <c r="FZL114" s="4"/>
      <c r="FZM114" s="4"/>
      <c r="FZN114" s="4"/>
      <c r="FZO114" s="4"/>
      <c r="FZP114" s="4"/>
      <c r="FZQ114" s="4"/>
      <c r="FZR114" s="4"/>
      <c r="FZS114" s="4"/>
      <c r="FZT114" s="4"/>
      <c r="FZU114" s="4"/>
      <c r="FZV114" s="4"/>
      <c r="FZW114" s="4"/>
      <c r="FZX114" s="4"/>
      <c r="FZY114" s="4"/>
      <c r="FZZ114" s="4"/>
      <c r="GAA114" s="4"/>
      <c r="GAB114" s="4"/>
      <c r="GAC114" s="4"/>
      <c r="GAD114" s="4"/>
      <c r="GAE114" s="4"/>
      <c r="GAF114" s="4"/>
      <c r="GAG114" s="4"/>
      <c r="GAH114" s="4"/>
      <c r="GAI114" s="4"/>
      <c r="GAJ114" s="4"/>
      <c r="GAK114" s="4"/>
      <c r="GAL114" s="4"/>
      <c r="GAM114" s="4"/>
      <c r="GAN114" s="4"/>
      <c r="GAO114" s="4"/>
      <c r="GAP114" s="4"/>
      <c r="GAQ114" s="4"/>
      <c r="GAR114" s="4"/>
      <c r="GAS114" s="4"/>
      <c r="GAT114" s="4"/>
      <c r="GAU114" s="4"/>
      <c r="GAV114" s="4"/>
      <c r="GAW114" s="4"/>
      <c r="GAX114" s="4"/>
      <c r="GAY114" s="4"/>
      <c r="GAZ114" s="4"/>
      <c r="GBA114" s="4"/>
      <c r="GBB114" s="4"/>
      <c r="GBC114" s="4"/>
      <c r="GBD114" s="4"/>
      <c r="GBE114" s="4"/>
      <c r="GBF114" s="4"/>
      <c r="GBG114" s="4"/>
      <c r="GBH114" s="4"/>
      <c r="GBI114" s="4"/>
      <c r="GBJ114" s="4"/>
      <c r="GBK114" s="4"/>
      <c r="GBL114" s="4"/>
      <c r="GBM114" s="4"/>
      <c r="GBN114" s="4"/>
      <c r="GBO114" s="4"/>
      <c r="GBP114" s="4"/>
      <c r="GBQ114" s="4"/>
      <c r="GBR114" s="4"/>
      <c r="GBS114" s="4"/>
      <c r="GBT114" s="4"/>
      <c r="GBU114" s="4"/>
      <c r="GBV114" s="4"/>
      <c r="GBW114" s="4"/>
      <c r="GBX114" s="4"/>
      <c r="GBY114" s="4"/>
      <c r="GBZ114" s="4"/>
      <c r="GCA114" s="4"/>
      <c r="GCB114" s="4"/>
      <c r="GCC114" s="4"/>
      <c r="GCD114" s="4"/>
      <c r="GCE114" s="4"/>
      <c r="GCF114" s="4"/>
      <c r="GCG114" s="4"/>
      <c r="GCH114" s="4"/>
      <c r="GCI114" s="4"/>
      <c r="GCJ114" s="4"/>
      <c r="GCK114" s="4"/>
      <c r="GCL114" s="4"/>
      <c r="GCM114" s="4"/>
      <c r="GCN114" s="4"/>
      <c r="GCO114" s="4"/>
      <c r="GCP114" s="4"/>
      <c r="GCQ114" s="4"/>
      <c r="GCR114" s="4"/>
      <c r="GCS114" s="4"/>
      <c r="GCT114" s="4"/>
      <c r="GCU114" s="4"/>
      <c r="GCV114" s="4"/>
      <c r="GCW114" s="4"/>
      <c r="GCX114" s="4"/>
      <c r="GCY114" s="4"/>
      <c r="GCZ114" s="4"/>
      <c r="GDA114" s="4"/>
      <c r="GDB114" s="4"/>
      <c r="GDC114" s="4"/>
      <c r="GDD114" s="4"/>
      <c r="GDE114" s="4"/>
      <c r="GDF114" s="4"/>
      <c r="GDG114" s="4"/>
      <c r="GDH114" s="4"/>
      <c r="GDI114" s="4"/>
      <c r="GDJ114" s="4"/>
      <c r="GDK114" s="4"/>
      <c r="GDL114" s="4"/>
      <c r="GDM114" s="4"/>
      <c r="GDN114" s="4"/>
      <c r="GDO114" s="4"/>
      <c r="GDP114" s="4"/>
      <c r="GDQ114" s="4"/>
      <c r="GDR114" s="4"/>
      <c r="GDS114" s="4"/>
      <c r="GDT114" s="4"/>
      <c r="GDU114" s="4"/>
      <c r="GDV114" s="4"/>
      <c r="GDW114" s="4"/>
      <c r="GDX114" s="4"/>
      <c r="GDY114" s="4"/>
      <c r="GDZ114" s="4"/>
      <c r="GEA114" s="4"/>
      <c r="GEB114" s="4"/>
      <c r="GEC114" s="4"/>
      <c r="GED114" s="4"/>
      <c r="GEE114" s="4"/>
      <c r="GEF114" s="4"/>
      <c r="GEG114" s="4"/>
      <c r="GEH114" s="4"/>
      <c r="GEI114" s="4"/>
      <c r="GEJ114" s="4"/>
      <c r="GEK114" s="4"/>
      <c r="GEL114" s="4"/>
      <c r="GEM114" s="4"/>
      <c r="GEN114" s="4"/>
      <c r="GEO114" s="4"/>
      <c r="GEP114" s="4"/>
      <c r="GEQ114" s="4"/>
      <c r="GER114" s="4"/>
      <c r="GES114" s="4"/>
      <c r="GET114" s="4"/>
      <c r="GEU114" s="4"/>
      <c r="GEV114" s="4"/>
      <c r="GEW114" s="4"/>
      <c r="GEX114" s="4"/>
      <c r="GEY114" s="4"/>
      <c r="GEZ114" s="4"/>
      <c r="GFA114" s="4"/>
      <c r="GFB114" s="4"/>
      <c r="GFC114" s="4"/>
      <c r="GFD114" s="4"/>
      <c r="GFE114" s="4"/>
      <c r="GFF114" s="4"/>
      <c r="GFG114" s="4"/>
      <c r="GFH114" s="4"/>
      <c r="GFI114" s="4"/>
      <c r="GFJ114" s="4"/>
      <c r="GFK114" s="4"/>
      <c r="GFL114" s="4"/>
      <c r="GFM114" s="4"/>
      <c r="GFN114" s="4"/>
      <c r="GFO114" s="4"/>
      <c r="GFP114" s="4"/>
      <c r="GFQ114" s="4"/>
      <c r="GFR114" s="4"/>
      <c r="GFS114" s="4"/>
      <c r="GFT114" s="4"/>
      <c r="GFU114" s="4"/>
      <c r="GFV114" s="4"/>
      <c r="GFW114" s="4"/>
      <c r="GFX114" s="4"/>
      <c r="GFY114" s="4"/>
      <c r="GFZ114" s="4"/>
      <c r="GGA114" s="4"/>
      <c r="GGB114" s="4"/>
      <c r="GGC114" s="4"/>
      <c r="GGD114" s="4"/>
      <c r="GGE114" s="4"/>
      <c r="GGF114" s="4"/>
      <c r="GGG114" s="4"/>
      <c r="GGH114" s="4"/>
      <c r="GGI114" s="4"/>
      <c r="GGJ114" s="4"/>
      <c r="GGK114" s="4"/>
      <c r="GGL114" s="4"/>
      <c r="GGM114" s="4"/>
      <c r="GGN114" s="4"/>
      <c r="GGO114" s="4"/>
      <c r="GGP114" s="4"/>
      <c r="GGQ114" s="4"/>
      <c r="GGR114" s="4"/>
      <c r="GGS114" s="4"/>
      <c r="GGT114" s="4"/>
      <c r="GGU114" s="4"/>
      <c r="GGV114" s="4"/>
      <c r="GGW114" s="4"/>
      <c r="GGX114" s="4"/>
      <c r="GGY114" s="4"/>
      <c r="GGZ114" s="4"/>
      <c r="GHA114" s="4"/>
      <c r="GHB114" s="4"/>
      <c r="GHC114" s="4"/>
      <c r="GHD114" s="4"/>
      <c r="GHE114" s="4"/>
      <c r="GHF114" s="4"/>
      <c r="GHG114" s="4"/>
      <c r="GHH114" s="4"/>
      <c r="GHI114" s="4"/>
      <c r="GHJ114" s="4"/>
      <c r="GHK114" s="4"/>
      <c r="GHL114" s="4"/>
      <c r="GHM114" s="4"/>
      <c r="GHN114" s="4"/>
      <c r="GHO114" s="4"/>
      <c r="GHP114" s="4"/>
      <c r="GHQ114" s="4"/>
      <c r="GHR114" s="4"/>
      <c r="GHS114" s="4"/>
      <c r="GHT114" s="4"/>
      <c r="GHU114" s="4"/>
      <c r="GHV114" s="4"/>
      <c r="GHW114" s="4"/>
      <c r="GHX114" s="4"/>
      <c r="GHY114" s="4"/>
      <c r="GHZ114" s="4"/>
      <c r="GIA114" s="4"/>
      <c r="GIB114" s="4"/>
      <c r="GIC114" s="4"/>
      <c r="GID114" s="4"/>
      <c r="GIE114" s="4"/>
      <c r="GIF114" s="4"/>
      <c r="GIG114" s="4"/>
      <c r="GIH114" s="4"/>
      <c r="GII114" s="4"/>
      <c r="GIJ114" s="4"/>
      <c r="GIK114" s="4"/>
      <c r="GIL114" s="4"/>
      <c r="GIM114" s="4"/>
      <c r="GIN114" s="4"/>
      <c r="GIO114" s="4"/>
      <c r="GIP114" s="4"/>
      <c r="GIQ114" s="4"/>
      <c r="GIR114" s="4"/>
      <c r="GIS114" s="4"/>
      <c r="GIT114" s="4"/>
      <c r="GIU114" s="4"/>
      <c r="GIV114" s="4"/>
      <c r="GIW114" s="4"/>
      <c r="GIX114" s="4"/>
      <c r="GIY114" s="4"/>
      <c r="GIZ114" s="4"/>
      <c r="GJA114" s="4"/>
      <c r="GJB114" s="4"/>
      <c r="GJC114" s="4"/>
      <c r="GJD114" s="4"/>
      <c r="GJE114" s="4"/>
      <c r="GJF114" s="4"/>
      <c r="GJG114" s="4"/>
      <c r="GJH114" s="4"/>
      <c r="GJI114" s="4"/>
      <c r="GJJ114" s="4"/>
      <c r="GJK114" s="4"/>
      <c r="GJL114" s="4"/>
      <c r="GJM114" s="4"/>
      <c r="GJN114" s="4"/>
      <c r="GJO114" s="4"/>
      <c r="GJP114" s="4"/>
      <c r="GJQ114" s="4"/>
      <c r="GJR114" s="4"/>
      <c r="GJS114" s="4"/>
      <c r="GJT114" s="4"/>
      <c r="GJU114" s="4"/>
      <c r="GJV114" s="4"/>
      <c r="GJW114" s="4"/>
      <c r="GJX114" s="4"/>
      <c r="GJY114" s="4"/>
      <c r="GJZ114" s="4"/>
      <c r="GKA114" s="4"/>
      <c r="GKB114" s="4"/>
      <c r="GKC114" s="4"/>
      <c r="GKD114" s="4"/>
      <c r="GKE114" s="4"/>
      <c r="GKF114" s="4"/>
      <c r="GKG114" s="4"/>
      <c r="GKH114" s="4"/>
      <c r="GKI114" s="4"/>
      <c r="GKJ114" s="4"/>
      <c r="GKK114" s="4"/>
      <c r="GKL114" s="4"/>
      <c r="GKM114" s="4"/>
      <c r="GKN114" s="4"/>
      <c r="GKO114" s="4"/>
      <c r="GKP114" s="4"/>
      <c r="GKQ114" s="4"/>
      <c r="GKR114" s="4"/>
      <c r="GKS114" s="4"/>
      <c r="GKT114" s="4"/>
      <c r="GKU114" s="4"/>
      <c r="GKV114" s="4"/>
      <c r="GKW114" s="4"/>
      <c r="GKX114" s="4"/>
      <c r="GKY114" s="4"/>
      <c r="GKZ114" s="4"/>
      <c r="GLA114" s="4"/>
      <c r="GLB114" s="4"/>
      <c r="GLC114" s="4"/>
      <c r="GLD114" s="4"/>
      <c r="GLE114" s="4"/>
      <c r="GLF114" s="4"/>
      <c r="GLG114" s="4"/>
      <c r="GLH114" s="4"/>
      <c r="GLI114" s="4"/>
      <c r="GLJ114" s="4"/>
      <c r="GLK114" s="4"/>
      <c r="GLL114" s="4"/>
      <c r="GLM114" s="4"/>
      <c r="GLN114" s="4"/>
      <c r="GLO114" s="4"/>
      <c r="GLP114" s="4"/>
      <c r="GLQ114" s="4"/>
      <c r="GLR114" s="4"/>
      <c r="GLS114" s="4"/>
      <c r="GLT114" s="4"/>
      <c r="GLU114" s="4"/>
      <c r="GLV114" s="4"/>
      <c r="GLW114" s="4"/>
      <c r="GLX114" s="4"/>
      <c r="GLY114" s="4"/>
      <c r="GLZ114" s="4"/>
      <c r="GMA114" s="4"/>
      <c r="GMB114" s="4"/>
      <c r="GMC114" s="4"/>
      <c r="GMD114" s="4"/>
      <c r="GME114" s="4"/>
      <c r="GMF114" s="4"/>
      <c r="GMG114" s="4"/>
      <c r="GMH114" s="4"/>
      <c r="GMI114" s="4"/>
      <c r="GMJ114" s="4"/>
      <c r="GMK114" s="4"/>
      <c r="GML114" s="4"/>
      <c r="GMM114" s="4"/>
      <c r="GMN114" s="4"/>
      <c r="GMO114" s="4"/>
      <c r="GMP114" s="4"/>
      <c r="GMQ114" s="4"/>
      <c r="GMR114" s="4"/>
      <c r="GMS114" s="4"/>
      <c r="GMT114" s="4"/>
      <c r="GMU114" s="4"/>
      <c r="GMV114" s="4"/>
      <c r="GMW114" s="4"/>
      <c r="GMX114" s="4"/>
      <c r="GMY114" s="4"/>
      <c r="GMZ114" s="4"/>
      <c r="GNA114" s="4"/>
      <c r="GNB114" s="4"/>
      <c r="GNC114" s="4"/>
      <c r="GND114" s="4"/>
      <c r="GNE114" s="4"/>
      <c r="GNF114" s="4"/>
      <c r="GNG114" s="4"/>
      <c r="GNH114" s="4"/>
      <c r="GNI114" s="4"/>
      <c r="GNJ114" s="4"/>
      <c r="GNK114" s="4"/>
      <c r="GNL114" s="4"/>
      <c r="GNM114" s="4"/>
      <c r="GNN114" s="4"/>
      <c r="GNO114" s="4"/>
      <c r="GNP114" s="4"/>
      <c r="GNQ114" s="4"/>
      <c r="GNR114" s="4"/>
      <c r="GNS114" s="4"/>
      <c r="GNT114" s="4"/>
      <c r="GNU114" s="4"/>
      <c r="GNV114" s="4"/>
      <c r="GNW114" s="4"/>
      <c r="GNX114" s="4"/>
      <c r="GNY114" s="4"/>
      <c r="GNZ114" s="4"/>
      <c r="GOA114" s="4"/>
      <c r="GOB114" s="4"/>
      <c r="GOC114" s="4"/>
      <c r="GOD114" s="4"/>
      <c r="GOE114" s="4"/>
      <c r="GOF114" s="4"/>
      <c r="GOG114" s="4"/>
      <c r="GOH114" s="4"/>
      <c r="GOI114" s="4"/>
      <c r="GOJ114" s="4"/>
      <c r="GOK114" s="4"/>
      <c r="GOL114" s="4"/>
      <c r="GOM114" s="4"/>
      <c r="GON114" s="4"/>
      <c r="GOO114" s="4"/>
      <c r="GOP114" s="4"/>
      <c r="GOQ114" s="4"/>
      <c r="GOR114" s="4"/>
      <c r="GOS114" s="4"/>
      <c r="GOT114" s="4"/>
      <c r="GOU114" s="4"/>
      <c r="GOV114" s="4"/>
      <c r="GOW114" s="4"/>
      <c r="GOX114" s="4"/>
      <c r="GOY114" s="4"/>
      <c r="GOZ114" s="4"/>
      <c r="GPA114" s="4"/>
      <c r="GPB114" s="4"/>
      <c r="GPC114" s="4"/>
      <c r="GPD114" s="4"/>
      <c r="GPE114" s="4"/>
      <c r="GPF114" s="4"/>
      <c r="GPG114" s="4"/>
      <c r="GPH114" s="4"/>
      <c r="GPI114" s="4"/>
      <c r="GPJ114" s="4"/>
      <c r="GPK114" s="4"/>
      <c r="GPL114" s="4"/>
      <c r="GPM114" s="4"/>
      <c r="GPN114" s="4"/>
      <c r="GPO114" s="4"/>
      <c r="GPP114" s="4"/>
      <c r="GPQ114" s="4"/>
      <c r="GPR114" s="4"/>
      <c r="GPS114" s="4"/>
      <c r="GPT114" s="4"/>
      <c r="GPU114" s="4"/>
      <c r="GPV114" s="4"/>
      <c r="GPW114" s="4"/>
      <c r="GPX114" s="4"/>
      <c r="GPY114" s="4"/>
      <c r="GPZ114" s="4"/>
      <c r="GQA114" s="4"/>
      <c r="GQB114" s="4"/>
      <c r="GQC114" s="4"/>
      <c r="GQD114" s="4"/>
      <c r="GQE114" s="4"/>
      <c r="GQF114" s="4"/>
      <c r="GQG114" s="4"/>
      <c r="GQH114" s="4"/>
      <c r="GQI114" s="4"/>
      <c r="GQJ114" s="4"/>
      <c r="GQK114" s="4"/>
      <c r="GQL114" s="4"/>
      <c r="GQM114" s="4"/>
      <c r="GQN114" s="4"/>
      <c r="GQO114" s="4"/>
      <c r="GQP114" s="4"/>
      <c r="GQQ114" s="4"/>
      <c r="GQR114" s="4"/>
      <c r="GQS114" s="4"/>
      <c r="GQT114" s="4"/>
      <c r="GQU114" s="4"/>
      <c r="GQV114" s="4"/>
      <c r="GQW114" s="4"/>
      <c r="GQX114" s="4"/>
      <c r="GQY114" s="4"/>
      <c r="GQZ114" s="4"/>
      <c r="GRA114" s="4"/>
      <c r="GRB114" s="4"/>
      <c r="GRC114" s="4"/>
      <c r="GRD114" s="4"/>
      <c r="GRE114" s="4"/>
      <c r="GRF114" s="4"/>
      <c r="GRG114" s="4"/>
      <c r="GRH114" s="4"/>
      <c r="GRI114" s="4"/>
      <c r="GRJ114" s="4"/>
      <c r="GRK114" s="4"/>
      <c r="GRL114" s="4"/>
      <c r="GRM114" s="4"/>
      <c r="GRN114" s="4"/>
      <c r="GRO114" s="4"/>
      <c r="GRP114" s="4"/>
      <c r="GRQ114" s="4"/>
      <c r="GRR114" s="4"/>
      <c r="GRS114" s="4"/>
      <c r="GRT114" s="4"/>
      <c r="GRU114" s="4"/>
      <c r="GRV114" s="4"/>
      <c r="GRW114" s="4"/>
      <c r="GRX114" s="4"/>
      <c r="GRY114" s="4"/>
      <c r="GRZ114" s="4"/>
      <c r="GSA114" s="4"/>
      <c r="GSB114" s="4"/>
      <c r="GSC114" s="4"/>
      <c r="GSD114" s="4"/>
      <c r="GSE114" s="4"/>
      <c r="GSF114" s="4"/>
      <c r="GSG114" s="4"/>
      <c r="GSH114" s="4"/>
      <c r="GSI114" s="4"/>
      <c r="GSJ114" s="4"/>
      <c r="GSK114" s="4"/>
      <c r="GSL114" s="4"/>
      <c r="GSM114" s="4"/>
      <c r="GSN114" s="4"/>
      <c r="GSO114" s="4"/>
      <c r="GSP114" s="4"/>
      <c r="GSQ114" s="4"/>
      <c r="GSR114" s="4"/>
      <c r="GSS114" s="4"/>
      <c r="GST114" s="4"/>
      <c r="GSU114" s="4"/>
      <c r="GSV114" s="4"/>
      <c r="GSW114" s="4"/>
      <c r="GSX114" s="4"/>
      <c r="GSY114" s="4"/>
      <c r="GSZ114" s="4"/>
      <c r="GTA114" s="4"/>
      <c r="GTB114" s="4"/>
      <c r="GTC114" s="4"/>
      <c r="GTD114" s="4"/>
      <c r="GTE114" s="4"/>
      <c r="GTF114" s="4"/>
      <c r="GTG114" s="4"/>
      <c r="GTH114" s="4"/>
      <c r="GTI114" s="4"/>
      <c r="GTJ114" s="4"/>
      <c r="GTK114" s="4"/>
      <c r="GTL114" s="4"/>
      <c r="GTM114" s="4"/>
      <c r="GTN114" s="4"/>
      <c r="GTO114" s="4"/>
      <c r="GTP114" s="4"/>
      <c r="GTQ114" s="4"/>
      <c r="GTR114" s="4"/>
      <c r="GTS114" s="4"/>
      <c r="GTT114" s="4"/>
      <c r="GTU114" s="4"/>
      <c r="GTV114" s="4"/>
      <c r="GTW114" s="4"/>
      <c r="GTX114" s="4"/>
      <c r="GTY114" s="4"/>
      <c r="GTZ114" s="4"/>
      <c r="GUA114" s="4"/>
      <c r="GUB114" s="4"/>
      <c r="GUC114" s="4"/>
      <c r="GUD114" s="4"/>
      <c r="GUE114" s="4"/>
      <c r="GUF114" s="4"/>
      <c r="GUG114" s="4"/>
      <c r="GUH114" s="4"/>
      <c r="GUI114" s="4"/>
      <c r="GUJ114" s="4"/>
      <c r="GUK114" s="4"/>
      <c r="GUL114" s="4"/>
      <c r="GUM114" s="4"/>
      <c r="GUN114" s="4"/>
      <c r="GUO114" s="4"/>
      <c r="GUP114" s="4"/>
      <c r="GUQ114" s="4"/>
      <c r="GUR114" s="4"/>
      <c r="GUS114" s="4"/>
      <c r="GUT114" s="4"/>
      <c r="GUU114" s="4"/>
      <c r="GUV114" s="4"/>
      <c r="GUW114" s="4"/>
      <c r="GUX114" s="4"/>
      <c r="GUY114" s="4"/>
      <c r="GUZ114" s="4"/>
      <c r="GVA114" s="4"/>
      <c r="GVB114" s="4"/>
      <c r="GVC114" s="4"/>
      <c r="GVD114" s="4"/>
      <c r="GVE114" s="4"/>
      <c r="GVF114" s="4"/>
      <c r="GVG114" s="4"/>
      <c r="GVH114" s="4"/>
      <c r="GVI114" s="4"/>
      <c r="GVJ114" s="4"/>
      <c r="GVK114" s="4"/>
      <c r="GVL114" s="4"/>
      <c r="GVM114" s="4"/>
      <c r="GVN114" s="4"/>
      <c r="GVO114" s="4"/>
      <c r="GVP114" s="4"/>
      <c r="GVQ114" s="4"/>
      <c r="GVR114" s="4"/>
      <c r="GVS114" s="4"/>
      <c r="GVT114" s="4"/>
      <c r="GVU114" s="4"/>
      <c r="GVV114" s="4"/>
      <c r="GVW114" s="4"/>
      <c r="GVX114" s="4"/>
      <c r="GVY114" s="4"/>
      <c r="GVZ114" s="4"/>
      <c r="GWA114" s="4"/>
      <c r="GWB114" s="4"/>
      <c r="GWC114" s="4"/>
      <c r="GWD114" s="4"/>
      <c r="GWE114" s="4"/>
      <c r="GWF114" s="4"/>
      <c r="GWG114" s="4"/>
      <c r="GWH114" s="4"/>
      <c r="GWI114" s="4"/>
      <c r="GWJ114" s="4"/>
      <c r="GWK114" s="4"/>
      <c r="GWL114" s="4"/>
      <c r="GWM114" s="4"/>
      <c r="GWN114" s="4"/>
      <c r="GWO114" s="4"/>
      <c r="GWP114" s="4"/>
      <c r="GWQ114" s="4"/>
      <c r="GWR114" s="4"/>
      <c r="GWS114" s="4"/>
      <c r="GWT114" s="4"/>
      <c r="GWU114" s="4"/>
      <c r="GWV114" s="4"/>
      <c r="GWW114" s="4"/>
      <c r="GWX114" s="4"/>
      <c r="GWY114" s="4"/>
      <c r="GWZ114" s="4"/>
      <c r="GXA114" s="4"/>
      <c r="GXB114" s="4"/>
      <c r="GXC114" s="4"/>
      <c r="GXD114" s="4"/>
      <c r="GXE114" s="4"/>
      <c r="GXF114" s="4"/>
      <c r="GXG114" s="4"/>
      <c r="GXH114" s="4"/>
      <c r="GXI114" s="4"/>
      <c r="GXJ114" s="4"/>
      <c r="GXK114" s="4"/>
      <c r="GXL114" s="4"/>
      <c r="GXM114" s="4"/>
      <c r="GXN114" s="4"/>
      <c r="GXO114" s="4"/>
      <c r="GXP114" s="4"/>
      <c r="GXQ114" s="4"/>
      <c r="GXR114" s="4"/>
      <c r="GXS114" s="4"/>
      <c r="GXT114" s="4"/>
      <c r="GXU114" s="4"/>
      <c r="GXV114" s="4"/>
      <c r="GXW114" s="4"/>
      <c r="GXX114" s="4"/>
      <c r="GXY114" s="4"/>
      <c r="GXZ114" s="4"/>
      <c r="GYA114" s="4"/>
      <c r="GYB114" s="4"/>
      <c r="GYC114" s="4"/>
      <c r="GYD114" s="4"/>
      <c r="GYE114" s="4"/>
      <c r="GYF114" s="4"/>
      <c r="GYG114" s="4"/>
      <c r="GYH114" s="4"/>
      <c r="GYI114" s="4"/>
      <c r="GYJ114" s="4"/>
      <c r="GYK114" s="4"/>
      <c r="GYL114" s="4"/>
      <c r="GYM114" s="4"/>
      <c r="GYN114" s="4"/>
      <c r="GYO114" s="4"/>
      <c r="GYP114" s="4"/>
      <c r="GYQ114" s="4"/>
      <c r="GYR114" s="4"/>
      <c r="GYS114" s="4"/>
      <c r="GYT114" s="4"/>
      <c r="GYU114" s="4"/>
      <c r="GYV114" s="4"/>
      <c r="GYW114" s="4"/>
      <c r="GYX114" s="4"/>
      <c r="GYY114" s="4"/>
      <c r="GYZ114" s="4"/>
      <c r="GZA114" s="4"/>
      <c r="GZB114" s="4"/>
      <c r="GZC114" s="4"/>
      <c r="GZD114" s="4"/>
      <c r="GZE114" s="4"/>
      <c r="GZF114" s="4"/>
      <c r="GZG114" s="4"/>
      <c r="GZH114" s="4"/>
      <c r="GZI114" s="4"/>
      <c r="GZJ114" s="4"/>
      <c r="GZK114" s="4"/>
      <c r="GZL114" s="4"/>
      <c r="GZM114" s="4"/>
      <c r="GZN114" s="4"/>
      <c r="GZO114" s="4"/>
      <c r="GZP114" s="4"/>
      <c r="GZQ114" s="4"/>
      <c r="GZR114" s="4"/>
      <c r="GZS114" s="4"/>
      <c r="GZT114" s="4"/>
      <c r="GZU114" s="4"/>
      <c r="GZV114" s="4"/>
      <c r="GZW114" s="4"/>
      <c r="GZX114" s="4"/>
      <c r="GZY114" s="4"/>
      <c r="GZZ114" s="4"/>
      <c r="HAA114" s="4"/>
      <c r="HAB114" s="4"/>
      <c r="HAC114" s="4"/>
      <c r="HAD114" s="4"/>
      <c r="HAE114" s="4"/>
      <c r="HAF114" s="4"/>
      <c r="HAG114" s="4"/>
      <c r="HAH114" s="4"/>
      <c r="HAI114" s="4"/>
      <c r="HAJ114" s="4"/>
      <c r="HAK114" s="4"/>
      <c r="HAL114" s="4"/>
      <c r="HAM114" s="4"/>
      <c r="HAN114" s="4"/>
      <c r="HAO114" s="4"/>
      <c r="HAP114" s="4"/>
      <c r="HAQ114" s="4"/>
      <c r="HAR114" s="4"/>
      <c r="HAS114" s="4"/>
      <c r="HAT114" s="4"/>
      <c r="HAU114" s="4"/>
      <c r="HAV114" s="4"/>
      <c r="HAW114" s="4"/>
      <c r="HAX114" s="4"/>
      <c r="HAY114" s="4"/>
      <c r="HAZ114" s="4"/>
      <c r="HBA114" s="4"/>
      <c r="HBB114" s="4"/>
      <c r="HBC114" s="4"/>
      <c r="HBD114" s="4"/>
      <c r="HBE114" s="4"/>
      <c r="HBF114" s="4"/>
      <c r="HBG114" s="4"/>
      <c r="HBH114" s="4"/>
      <c r="HBI114" s="4"/>
      <c r="HBJ114" s="4"/>
      <c r="HBK114" s="4"/>
      <c r="HBL114" s="4"/>
      <c r="HBM114" s="4"/>
      <c r="HBN114" s="4"/>
      <c r="HBO114" s="4"/>
      <c r="HBP114" s="4"/>
      <c r="HBQ114" s="4"/>
      <c r="HBR114" s="4"/>
      <c r="HBS114" s="4"/>
      <c r="HBT114" s="4"/>
      <c r="HBU114" s="4"/>
      <c r="HBV114" s="4"/>
      <c r="HBW114" s="4"/>
      <c r="HBX114" s="4"/>
      <c r="HBY114" s="4"/>
      <c r="HBZ114" s="4"/>
      <c r="HCA114" s="4"/>
      <c r="HCB114" s="4"/>
      <c r="HCC114" s="4"/>
      <c r="HCD114" s="4"/>
      <c r="HCE114" s="4"/>
      <c r="HCF114" s="4"/>
      <c r="HCG114" s="4"/>
      <c r="HCH114" s="4"/>
      <c r="HCI114" s="4"/>
      <c r="HCJ114" s="4"/>
      <c r="HCK114" s="4"/>
      <c r="HCL114" s="4"/>
      <c r="HCM114" s="4"/>
      <c r="HCN114" s="4"/>
      <c r="HCO114" s="4"/>
      <c r="HCP114" s="4"/>
      <c r="HCQ114" s="4"/>
      <c r="HCR114" s="4"/>
      <c r="HCS114" s="4"/>
      <c r="HCT114" s="4"/>
      <c r="HCU114" s="4"/>
      <c r="HCV114" s="4"/>
      <c r="HCW114" s="4"/>
      <c r="HCX114" s="4"/>
      <c r="HCY114" s="4"/>
      <c r="HCZ114" s="4"/>
      <c r="HDA114" s="4"/>
      <c r="HDB114" s="4"/>
      <c r="HDC114" s="4"/>
      <c r="HDD114" s="4"/>
      <c r="HDE114" s="4"/>
      <c r="HDF114" s="4"/>
      <c r="HDG114" s="4"/>
      <c r="HDH114" s="4"/>
      <c r="HDI114" s="4"/>
      <c r="HDJ114" s="4"/>
      <c r="HDK114" s="4"/>
      <c r="HDL114" s="4"/>
      <c r="HDM114" s="4"/>
      <c r="HDN114" s="4"/>
      <c r="HDO114" s="4"/>
      <c r="HDP114" s="4"/>
      <c r="HDQ114" s="4"/>
      <c r="HDR114" s="4"/>
      <c r="HDS114" s="4"/>
      <c r="HDT114" s="4"/>
      <c r="HDU114" s="4"/>
      <c r="HDV114" s="4"/>
      <c r="HDW114" s="4"/>
      <c r="HDX114" s="4"/>
      <c r="HDY114" s="4"/>
      <c r="HDZ114" s="4"/>
      <c r="HEA114" s="4"/>
      <c r="HEB114" s="4"/>
      <c r="HEC114" s="4"/>
      <c r="HED114" s="4"/>
      <c r="HEE114" s="4"/>
      <c r="HEF114" s="4"/>
      <c r="HEG114" s="4"/>
      <c r="HEH114" s="4"/>
      <c r="HEI114" s="4"/>
      <c r="HEJ114" s="4"/>
      <c r="HEK114" s="4"/>
      <c r="HEL114" s="4"/>
      <c r="HEM114" s="4"/>
      <c r="HEN114" s="4"/>
      <c r="HEO114" s="4"/>
      <c r="HEP114" s="4"/>
      <c r="HEQ114" s="4"/>
      <c r="HER114" s="4"/>
      <c r="HES114" s="4"/>
      <c r="HET114" s="4"/>
      <c r="HEU114" s="4"/>
      <c r="HEV114" s="4"/>
      <c r="HEW114" s="4"/>
      <c r="HEX114" s="4"/>
      <c r="HEY114" s="4"/>
      <c r="HEZ114" s="4"/>
      <c r="HFA114" s="4"/>
      <c r="HFB114" s="4"/>
      <c r="HFC114" s="4"/>
      <c r="HFD114" s="4"/>
      <c r="HFE114" s="4"/>
      <c r="HFF114" s="4"/>
      <c r="HFG114" s="4"/>
      <c r="HFH114" s="4"/>
      <c r="HFI114" s="4"/>
      <c r="HFJ114" s="4"/>
      <c r="HFK114" s="4"/>
      <c r="HFL114" s="4"/>
      <c r="HFM114" s="4"/>
      <c r="HFN114" s="4"/>
      <c r="HFO114" s="4"/>
      <c r="HFP114" s="4"/>
      <c r="HFQ114" s="4"/>
      <c r="HFR114" s="4"/>
      <c r="HFS114" s="4"/>
      <c r="HFT114" s="4"/>
      <c r="HFU114" s="4"/>
      <c r="HFV114" s="4"/>
      <c r="HFW114" s="4"/>
      <c r="HFX114" s="4"/>
      <c r="HFY114" s="4"/>
      <c r="HFZ114" s="4"/>
      <c r="HGA114" s="4"/>
      <c r="HGB114" s="4"/>
      <c r="HGC114" s="4"/>
      <c r="HGD114" s="4"/>
      <c r="HGE114" s="4"/>
      <c r="HGF114" s="4"/>
      <c r="HGG114" s="4"/>
      <c r="HGH114" s="4"/>
      <c r="HGI114" s="4"/>
      <c r="HGJ114" s="4"/>
      <c r="HGK114" s="4"/>
      <c r="HGL114" s="4"/>
      <c r="HGM114" s="4"/>
      <c r="HGN114" s="4"/>
      <c r="HGO114" s="4"/>
      <c r="HGP114" s="4"/>
      <c r="HGQ114" s="4"/>
      <c r="HGR114" s="4"/>
      <c r="HGS114" s="4"/>
      <c r="HGT114" s="4"/>
      <c r="HGU114" s="4"/>
      <c r="HGV114" s="4"/>
      <c r="HGW114" s="4"/>
      <c r="HGX114" s="4"/>
      <c r="HGY114" s="4"/>
      <c r="HGZ114" s="4"/>
      <c r="HHA114" s="4"/>
      <c r="HHB114" s="4"/>
      <c r="HHC114" s="4"/>
      <c r="HHD114" s="4"/>
      <c r="HHE114" s="4"/>
      <c r="HHF114" s="4"/>
      <c r="HHG114" s="4"/>
      <c r="HHH114" s="4"/>
      <c r="HHI114" s="4"/>
      <c r="HHJ114" s="4"/>
      <c r="HHK114" s="4"/>
      <c r="HHL114" s="4"/>
      <c r="HHM114" s="4"/>
      <c r="HHN114" s="4"/>
      <c r="HHO114" s="4"/>
      <c r="HHP114" s="4"/>
      <c r="HHQ114" s="4"/>
      <c r="HHR114" s="4"/>
      <c r="HHS114" s="4"/>
      <c r="HHT114" s="4"/>
      <c r="HHU114" s="4"/>
      <c r="HHV114" s="4"/>
      <c r="HHW114" s="4"/>
      <c r="HHX114" s="4"/>
      <c r="HHY114" s="4"/>
      <c r="HHZ114" s="4"/>
      <c r="HIA114" s="4"/>
      <c r="HIB114" s="4"/>
      <c r="HIC114" s="4"/>
      <c r="HID114" s="4"/>
      <c r="HIE114" s="4"/>
      <c r="HIF114" s="4"/>
      <c r="HIG114" s="4"/>
      <c r="HIH114" s="4"/>
      <c r="HII114" s="4"/>
      <c r="HIJ114" s="4"/>
      <c r="HIK114" s="4"/>
      <c r="HIL114" s="4"/>
      <c r="HIM114" s="4"/>
      <c r="HIN114" s="4"/>
      <c r="HIO114" s="4"/>
      <c r="HIP114" s="4"/>
      <c r="HIQ114" s="4"/>
      <c r="HIR114" s="4"/>
      <c r="HIS114" s="4"/>
      <c r="HIT114" s="4"/>
      <c r="HIU114" s="4"/>
      <c r="HIV114" s="4"/>
      <c r="HIW114" s="4"/>
      <c r="HIX114" s="4"/>
      <c r="HIY114" s="4"/>
      <c r="HIZ114" s="4"/>
      <c r="HJA114" s="4"/>
      <c r="HJB114" s="4"/>
      <c r="HJC114" s="4"/>
      <c r="HJD114" s="4"/>
      <c r="HJE114" s="4"/>
      <c r="HJF114" s="4"/>
      <c r="HJG114" s="4"/>
      <c r="HJH114" s="4"/>
      <c r="HJI114" s="4"/>
      <c r="HJJ114" s="4"/>
      <c r="HJK114" s="4"/>
      <c r="HJL114" s="4"/>
      <c r="HJM114" s="4"/>
      <c r="HJN114" s="4"/>
      <c r="HJO114" s="4"/>
      <c r="HJP114" s="4"/>
      <c r="HJQ114" s="4"/>
      <c r="HJR114" s="4"/>
      <c r="HJS114" s="4"/>
      <c r="HJT114" s="4"/>
      <c r="HJU114" s="4"/>
      <c r="HJV114" s="4"/>
      <c r="HJW114" s="4"/>
      <c r="HJX114" s="4"/>
      <c r="HJY114" s="4"/>
      <c r="HJZ114" s="4"/>
      <c r="HKA114" s="4"/>
      <c r="HKB114" s="4"/>
      <c r="HKC114" s="4"/>
      <c r="HKD114" s="4"/>
      <c r="HKE114" s="4"/>
      <c r="HKF114" s="4"/>
      <c r="HKG114" s="4"/>
      <c r="HKH114" s="4"/>
      <c r="HKI114" s="4"/>
      <c r="HKJ114" s="4"/>
      <c r="HKK114" s="4"/>
      <c r="HKL114" s="4"/>
      <c r="HKM114" s="4"/>
      <c r="HKN114" s="4"/>
      <c r="HKO114" s="4"/>
      <c r="HKP114" s="4"/>
      <c r="HKQ114" s="4"/>
      <c r="HKR114" s="4"/>
      <c r="HKS114" s="4"/>
      <c r="HKT114" s="4"/>
      <c r="HKU114" s="4"/>
      <c r="HKV114" s="4"/>
      <c r="HKW114" s="4"/>
      <c r="HKX114" s="4"/>
      <c r="HKY114" s="4"/>
      <c r="HKZ114" s="4"/>
      <c r="HLA114" s="4"/>
      <c r="HLB114" s="4"/>
      <c r="HLC114" s="4"/>
      <c r="HLD114" s="4"/>
      <c r="HLE114" s="4"/>
      <c r="HLF114" s="4"/>
      <c r="HLG114" s="4"/>
      <c r="HLH114" s="4"/>
      <c r="HLI114" s="4"/>
      <c r="HLJ114" s="4"/>
      <c r="HLK114" s="4"/>
      <c r="HLL114" s="4"/>
      <c r="HLM114" s="4"/>
      <c r="HLN114" s="4"/>
      <c r="HLO114" s="4"/>
      <c r="HLP114" s="4"/>
      <c r="HLQ114" s="4"/>
      <c r="HLR114" s="4"/>
      <c r="HLS114" s="4"/>
      <c r="HLT114" s="4"/>
      <c r="HLU114" s="4"/>
      <c r="HLV114" s="4"/>
      <c r="HLW114" s="4"/>
      <c r="HLX114" s="4"/>
      <c r="HLY114" s="4"/>
      <c r="HLZ114" s="4"/>
      <c r="HMA114" s="4"/>
      <c r="HMB114" s="4"/>
      <c r="HMC114" s="4"/>
      <c r="HMD114" s="4"/>
      <c r="HME114" s="4"/>
      <c r="HMF114" s="4"/>
      <c r="HMG114" s="4"/>
      <c r="HMH114" s="4"/>
      <c r="HMI114" s="4"/>
      <c r="HMJ114" s="4"/>
      <c r="HMK114" s="4"/>
      <c r="HML114" s="4"/>
      <c r="HMM114" s="4"/>
      <c r="HMN114" s="4"/>
      <c r="HMO114" s="4"/>
      <c r="HMP114" s="4"/>
      <c r="HMQ114" s="4"/>
      <c r="HMR114" s="4"/>
      <c r="HMS114" s="4"/>
      <c r="HMT114" s="4"/>
      <c r="HMU114" s="4"/>
      <c r="HMV114" s="4"/>
      <c r="HMW114" s="4"/>
      <c r="HMX114" s="4"/>
      <c r="HMY114" s="4"/>
      <c r="HMZ114" s="4"/>
      <c r="HNA114" s="4"/>
      <c r="HNB114" s="4"/>
      <c r="HNC114" s="4"/>
      <c r="HND114" s="4"/>
      <c r="HNE114" s="4"/>
      <c r="HNF114" s="4"/>
      <c r="HNG114" s="4"/>
      <c r="HNH114" s="4"/>
      <c r="HNI114" s="4"/>
      <c r="HNJ114" s="4"/>
      <c r="HNK114" s="4"/>
      <c r="HNL114" s="4"/>
      <c r="HNM114" s="4"/>
      <c r="HNN114" s="4"/>
      <c r="HNO114" s="4"/>
      <c r="HNP114" s="4"/>
      <c r="HNQ114" s="4"/>
      <c r="HNR114" s="4"/>
      <c r="HNS114" s="4"/>
      <c r="HNT114" s="4"/>
      <c r="HNU114" s="4"/>
      <c r="HNV114" s="4"/>
      <c r="HNW114" s="4"/>
      <c r="HNX114" s="4"/>
      <c r="HNY114" s="4"/>
      <c r="HNZ114" s="4"/>
      <c r="HOA114" s="4"/>
      <c r="HOB114" s="4"/>
      <c r="HOC114" s="4"/>
      <c r="HOD114" s="4"/>
      <c r="HOE114" s="4"/>
      <c r="HOF114" s="4"/>
      <c r="HOG114" s="4"/>
      <c r="HOH114" s="4"/>
      <c r="HOI114" s="4"/>
      <c r="HOJ114" s="4"/>
      <c r="HOK114" s="4"/>
      <c r="HOL114" s="4"/>
      <c r="HOM114" s="4"/>
      <c r="HON114" s="4"/>
      <c r="HOO114" s="4"/>
      <c r="HOP114" s="4"/>
      <c r="HOQ114" s="4"/>
      <c r="HOR114" s="4"/>
      <c r="HOS114" s="4"/>
      <c r="HOT114" s="4"/>
      <c r="HOU114" s="4"/>
      <c r="HOV114" s="4"/>
      <c r="HOW114" s="4"/>
      <c r="HOX114" s="4"/>
      <c r="HOY114" s="4"/>
      <c r="HOZ114" s="4"/>
      <c r="HPA114" s="4"/>
      <c r="HPB114" s="4"/>
      <c r="HPC114" s="4"/>
      <c r="HPD114" s="4"/>
      <c r="HPE114" s="4"/>
      <c r="HPF114" s="4"/>
      <c r="HPG114" s="4"/>
      <c r="HPH114" s="4"/>
      <c r="HPI114" s="4"/>
      <c r="HPJ114" s="4"/>
      <c r="HPK114" s="4"/>
      <c r="HPL114" s="4"/>
      <c r="HPM114" s="4"/>
      <c r="HPN114" s="4"/>
      <c r="HPO114" s="4"/>
      <c r="HPP114" s="4"/>
      <c r="HPQ114" s="4"/>
      <c r="HPR114" s="4"/>
      <c r="HPS114" s="4"/>
      <c r="HPT114" s="4"/>
      <c r="HPU114" s="4"/>
      <c r="HPV114" s="4"/>
      <c r="HPW114" s="4"/>
      <c r="HPX114" s="4"/>
      <c r="HPY114" s="4"/>
      <c r="HPZ114" s="4"/>
      <c r="HQA114" s="4"/>
      <c r="HQB114" s="4"/>
      <c r="HQC114" s="4"/>
      <c r="HQD114" s="4"/>
      <c r="HQE114" s="4"/>
      <c r="HQF114" s="4"/>
      <c r="HQG114" s="4"/>
      <c r="HQH114" s="4"/>
      <c r="HQI114" s="4"/>
      <c r="HQJ114" s="4"/>
      <c r="HQK114" s="4"/>
      <c r="HQL114" s="4"/>
      <c r="HQM114" s="4"/>
      <c r="HQN114" s="4"/>
      <c r="HQO114" s="4"/>
      <c r="HQP114" s="4"/>
      <c r="HQQ114" s="4"/>
      <c r="HQR114" s="4"/>
      <c r="HQS114" s="4"/>
      <c r="HQT114" s="4"/>
      <c r="HQU114" s="4"/>
      <c r="HQV114" s="4"/>
      <c r="HQW114" s="4"/>
      <c r="HQX114" s="4"/>
      <c r="HQY114" s="4"/>
      <c r="HQZ114" s="4"/>
      <c r="HRA114" s="4"/>
      <c r="HRB114" s="4"/>
      <c r="HRC114" s="4"/>
      <c r="HRD114" s="4"/>
      <c r="HRE114" s="4"/>
      <c r="HRF114" s="4"/>
      <c r="HRG114" s="4"/>
      <c r="HRH114" s="4"/>
      <c r="HRI114" s="4"/>
      <c r="HRJ114" s="4"/>
      <c r="HRK114" s="4"/>
      <c r="HRL114" s="4"/>
      <c r="HRM114" s="4"/>
      <c r="HRN114" s="4"/>
      <c r="HRO114" s="4"/>
      <c r="HRP114" s="4"/>
      <c r="HRQ114" s="4"/>
      <c r="HRR114" s="4"/>
      <c r="HRS114" s="4"/>
      <c r="HRT114" s="4"/>
      <c r="HRU114" s="4"/>
      <c r="HRV114" s="4"/>
      <c r="HRW114" s="4"/>
      <c r="HRX114" s="4"/>
      <c r="HRY114" s="4"/>
      <c r="HRZ114" s="4"/>
      <c r="HSA114" s="4"/>
      <c r="HSB114" s="4"/>
      <c r="HSC114" s="4"/>
      <c r="HSD114" s="4"/>
      <c r="HSE114" s="4"/>
      <c r="HSF114" s="4"/>
      <c r="HSG114" s="4"/>
      <c r="HSH114" s="4"/>
      <c r="HSI114" s="4"/>
      <c r="HSJ114" s="4"/>
      <c r="HSK114" s="4"/>
      <c r="HSL114" s="4"/>
      <c r="HSM114" s="4"/>
      <c r="HSN114" s="4"/>
      <c r="HSO114" s="4"/>
      <c r="HSP114" s="4"/>
      <c r="HSQ114" s="4"/>
      <c r="HSR114" s="4"/>
      <c r="HSS114" s="4"/>
      <c r="HST114" s="4"/>
      <c r="HSU114" s="4"/>
      <c r="HSV114" s="4"/>
      <c r="HSW114" s="4"/>
      <c r="HSX114" s="4"/>
      <c r="HSY114" s="4"/>
      <c r="HSZ114" s="4"/>
      <c r="HTA114" s="4"/>
      <c r="HTB114" s="4"/>
      <c r="HTC114" s="4"/>
      <c r="HTD114" s="4"/>
      <c r="HTE114" s="4"/>
      <c r="HTF114" s="4"/>
      <c r="HTG114" s="4"/>
      <c r="HTH114" s="4"/>
      <c r="HTI114" s="4"/>
      <c r="HTJ114" s="4"/>
      <c r="HTK114" s="4"/>
      <c r="HTL114" s="4"/>
      <c r="HTM114" s="4"/>
      <c r="HTN114" s="4"/>
      <c r="HTO114" s="4"/>
      <c r="HTP114" s="4"/>
      <c r="HTQ114" s="4"/>
      <c r="HTR114" s="4"/>
      <c r="HTS114" s="4"/>
      <c r="HTT114" s="4"/>
      <c r="HTU114" s="4"/>
      <c r="HTV114" s="4"/>
      <c r="HTW114" s="4"/>
      <c r="HTX114" s="4"/>
      <c r="HTY114" s="4"/>
      <c r="HTZ114" s="4"/>
      <c r="HUA114" s="4"/>
      <c r="HUB114" s="4"/>
      <c r="HUC114" s="4"/>
      <c r="HUD114" s="4"/>
      <c r="HUE114" s="4"/>
      <c r="HUF114" s="4"/>
      <c r="HUG114" s="4"/>
      <c r="HUH114" s="4"/>
      <c r="HUI114" s="4"/>
      <c r="HUJ114" s="4"/>
      <c r="HUK114" s="4"/>
      <c r="HUL114" s="4"/>
      <c r="HUM114" s="4"/>
      <c r="HUN114" s="4"/>
      <c r="HUO114" s="4"/>
      <c r="HUP114" s="4"/>
      <c r="HUQ114" s="4"/>
      <c r="HUR114" s="4"/>
      <c r="HUS114" s="4"/>
      <c r="HUT114" s="4"/>
      <c r="HUU114" s="4"/>
      <c r="HUV114" s="4"/>
      <c r="HUW114" s="4"/>
      <c r="HUX114" s="4"/>
      <c r="HUY114" s="4"/>
      <c r="HUZ114" s="4"/>
      <c r="HVA114" s="4"/>
      <c r="HVB114" s="4"/>
      <c r="HVC114" s="4"/>
      <c r="HVD114" s="4"/>
      <c r="HVE114" s="4"/>
      <c r="HVF114" s="4"/>
      <c r="HVG114" s="4"/>
      <c r="HVH114" s="4"/>
      <c r="HVI114" s="4"/>
      <c r="HVJ114" s="4"/>
      <c r="HVK114" s="4"/>
      <c r="HVL114" s="4"/>
      <c r="HVM114" s="4"/>
      <c r="HVN114" s="4"/>
      <c r="HVO114" s="4"/>
      <c r="HVP114" s="4"/>
      <c r="HVQ114" s="4"/>
      <c r="HVR114" s="4"/>
      <c r="HVS114" s="4"/>
      <c r="HVT114" s="4"/>
      <c r="HVU114" s="4"/>
      <c r="HVV114" s="4"/>
      <c r="HVW114" s="4"/>
      <c r="HVX114" s="4"/>
      <c r="HVY114" s="4"/>
      <c r="HVZ114" s="4"/>
      <c r="HWA114" s="4"/>
      <c r="HWB114" s="4"/>
      <c r="HWC114" s="4"/>
      <c r="HWD114" s="4"/>
      <c r="HWE114" s="4"/>
      <c r="HWF114" s="4"/>
      <c r="HWG114" s="4"/>
      <c r="HWH114" s="4"/>
      <c r="HWI114" s="4"/>
      <c r="HWJ114" s="4"/>
      <c r="HWK114" s="4"/>
      <c r="HWL114" s="4"/>
      <c r="HWM114" s="4"/>
      <c r="HWN114" s="4"/>
      <c r="HWO114" s="4"/>
      <c r="HWP114" s="4"/>
      <c r="HWQ114" s="4"/>
      <c r="HWR114" s="4"/>
      <c r="HWS114" s="4"/>
      <c r="HWT114" s="4"/>
      <c r="HWU114" s="4"/>
      <c r="HWV114" s="4"/>
      <c r="HWW114" s="4"/>
      <c r="HWX114" s="4"/>
      <c r="HWY114" s="4"/>
      <c r="HWZ114" s="4"/>
      <c r="HXA114" s="4"/>
      <c r="HXB114" s="4"/>
      <c r="HXC114" s="4"/>
      <c r="HXD114" s="4"/>
      <c r="HXE114" s="4"/>
      <c r="HXF114" s="4"/>
      <c r="HXG114" s="4"/>
      <c r="HXH114" s="4"/>
      <c r="HXI114" s="4"/>
      <c r="HXJ114" s="4"/>
      <c r="HXK114" s="4"/>
      <c r="HXL114" s="4"/>
      <c r="HXM114" s="4"/>
      <c r="HXN114" s="4"/>
      <c r="HXO114" s="4"/>
      <c r="HXP114" s="4"/>
      <c r="HXQ114" s="4"/>
      <c r="HXR114" s="4"/>
      <c r="HXS114" s="4"/>
      <c r="HXT114" s="4"/>
      <c r="HXU114" s="4"/>
      <c r="HXV114" s="4"/>
      <c r="HXW114" s="4"/>
      <c r="HXX114" s="4"/>
      <c r="HXY114" s="4"/>
      <c r="HXZ114" s="4"/>
      <c r="HYA114" s="4"/>
      <c r="HYB114" s="4"/>
      <c r="HYC114" s="4"/>
      <c r="HYD114" s="4"/>
      <c r="HYE114" s="4"/>
      <c r="HYF114" s="4"/>
      <c r="HYG114" s="4"/>
      <c r="HYH114" s="4"/>
      <c r="HYI114" s="4"/>
      <c r="HYJ114" s="4"/>
      <c r="HYK114" s="4"/>
      <c r="HYL114" s="4"/>
      <c r="HYM114" s="4"/>
      <c r="HYN114" s="4"/>
      <c r="HYO114" s="4"/>
      <c r="HYP114" s="4"/>
      <c r="HYQ114" s="4"/>
      <c r="HYR114" s="4"/>
      <c r="HYS114" s="4"/>
      <c r="HYT114" s="4"/>
      <c r="HYU114" s="4"/>
      <c r="HYV114" s="4"/>
      <c r="HYW114" s="4"/>
      <c r="HYX114" s="4"/>
      <c r="HYY114" s="4"/>
      <c r="HYZ114" s="4"/>
      <c r="HZA114" s="4"/>
      <c r="HZB114" s="4"/>
      <c r="HZC114" s="4"/>
      <c r="HZD114" s="4"/>
      <c r="HZE114" s="4"/>
      <c r="HZF114" s="4"/>
      <c r="HZG114" s="4"/>
      <c r="HZH114" s="4"/>
      <c r="HZI114" s="4"/>
      <c r="HZJ114" s="4"/>
      <c r="HZK114" s="4"/>
      <c r="HZL114" s="4"/>
      <c r="HZM114" s="4"/>
      <c r="HZN114" s="4"/>
      <c r="HZO114" s="4"/>
      <c r="HZP114" s="4"/>
      <c r="HZQ114" s="4"/>
      <c r="HZR114" s="4"/>
      <c r="HZS114" s="4"/>
      <c r="HZT114" s="4"/>
      <c r="HZU114" s="4"/>
      <c r="HZV114" s="4"/>
      <c r="HZW114" s="4"/>
      <c r="HZX114" s="4"/>
      <c r="HZY114" s="4"/>
      <c r="HZZ114" s="4"/>
      <c r="IAA114" s="4"/>
      <c r="IAB114" s="4"/>
      <c r="IAC114" s="4"/>
      <c r="IAD114" s="4"/>
      <c r="IAE114" s="4"/>
      <c r="IAF114" s="4"/>
      <c r="IAG114" s="4"/>
      <c r="IAH114" s="4"/>
      <c r="IAI114" s="4"/>
      <c r="IAJ114" s="4"/>
      <c r="IAK114" s="4"/>
      <c r="IAL114" s="4"/>
      <c r="IAM114" s="4"/>
      <c r="IAN114" s="4"/>
      <c r="IAO114" s="4"/>
      <c r="IAP114" s="4"/>
      <c r="IAQ114" s="4"/>
      <c r="IAR114" s="4"/>
      <c r="IAS114" s="4"/>
      <c r="IAT114" s="4"/>
      <c r="IAU114" s="4"/>
      <c r="IAV114" s="4"/>
      <c r="IAW114" s="4"/>
      <c r="IAX114" s="4"/>
      <c r="IAY114" s="4"/>
      <c r="IAZ114" s="4"/>
      <c r="IBA114" s="4"/>
      <c r="IBB114" s="4"/>
      <c r="IBC114" s="4"/>
      <c r="IBD114" s="4"/>
      <c r="IBE114" s="4"/>
      <c r="IBF114" s="4"/>
      <c r="IBG114" s="4"/>
      <c r="IBH114" s="4"/>
      <c r="IBI114" s="4"/>
      <c r="IBJ114" s="4"/>
      <c r="IBK114" s="4"/>
      <c r="IBL114" s="4"/>
      <c r="IBM114" s="4"/>
      <c r="IBN114" s="4"/>
      <c r="IBO114" s="4"/>
      <c r="IBP114" s="4"/>
      <c r="IBQ114" s="4"/>
      <c r="IBR114" s="4"/>
      <c r="IBS114" s="4"/>
      <c r="IBT114" s="4"/>
      <c r="IBU114" s="4"/>
      <c r="IBV114" s="4"/>
      <c r="IBW114" s="4"/>
      <c r="IBX114" s="4"/>
      <c r="IBY114" s="4"/>
      <c r="IBZ114" s="4"/>
      <c r="ICA114" s="4"/>
      <c r="ICB114" s="4"/>
      <c r="ICC114" s="4"/>
      <c r="ICD114" s="4"/>
      <c r="ICE114" s="4"/>
      <c r="ICF114" s="4"/>
      <c r="ICG114" s="4"/>
      <c r="ICH114" s="4"/>
      <c r="ICI114" s="4"/>
      <c r="ICJ114" s="4"/>
      <c r="ICK114" s="4"/>
      <c r="ICL114" s="4"/>
      <c r="ICM114" s="4"/>
      <c r="ICN114" s="4"/>
      <c r="ICO114" s="4"/>
      <c r="ICP114" s="4"/>
      <c r="ICQ114" s="4"/>
      <c r="ICR114" s="4"/>
      <c r="ICS114" s="4"/>
      <c r="ICT114" s="4"/>
      <c r="ICU114" s="4"/>
      <c r="ICV114" s="4"/>
      <c r="ICW114" s="4"/>
      <c r="ICX114" s="4"/>
      <c r="ICY114" s="4"/>
      <c r="ICZ114" s="4"/>
      <c r="IDA114" s="4"/>
      <c r="IDB114" s="4"/>
      <c r="IDC114" s="4"/>
      <c r="IDD114" s="4"/>
      <c r="IDE114" s="4"/>
      <c r="IDF114" s="4"/>
      <c r="IDG114" s="4"/>
      <c r="IDH114" s="4"/>
      <c r="IDI114" s="4"/>
      <c r="IDJ114" s="4"/>
      <c r="IDK114" s="4"/>
      <c r="IDL114" s="4"/>
      <c r="IDM114" s="4"/>
      <c r="IDN114" s="4"/>
      <c r="IDO114" s="4"/>
      <c r="IDP114" s="4"/>
      <c r="IDQ114" s="4"/>
      <c r="IDR114" s="4"/>
      <c r="IDS114" s="4"/>
      <c r="IDT114" s="4"/>
      <c r="IDU114" s="4"/>
      <c r="IDV114" s="4"/>
      <c r="IDW114" s="4"/>
      <c r="IDX114" s="4"/>
      <c r="IDY114" s="4"/>
      <c r="IDZ114" s="4"/>
      <c r="IEA114" s="4"/>
      <c r="IEB114" s="4"/>
      <c r="IEC114" s="4"/>
      <c r="IED114" s="4"/>
      <c r="IEE114" s="4"/>
      <c r="IEF114" s="4"/>
      <c r="IEG114" s="4"/>
      <c r="IEH114" s="4"/>
      <c r="IEI114" s="4"/>
      <c r="IEJ114" s="4"/>
      <c r="IEK114" s="4"/>
      <c r="IEL114" s="4"/>
      <c r="IEM114" s="4"/>
      <c r="IEN114" s="4"/>
      <c r="IEO114" s="4"/>
      <c r="IEP114" s="4"/>
      <c r="IEQ114" s="4"/>
      <c r="IER114" s="4"/>
      <c r="IES114" s="4"/>
      <c r="IET114" s="4"/>
      <c r="IEU114" s="4"/>
      <c r="IEV114" s="4"/>
      <c r="IEW114" s="4"/>
      <c r="IEX114" s="4"/>
      <c r="IEY114" s="4"/>
      <c r="IEZ114" s="4"/>
      <c r="IFA114" s="4"/>
      <c r="IFB114" s="4"/>
      <c r="IFC114" s="4"/>
      <c r="IFD114" s="4"/>
      <c r="IFE114" s="4"/>
      <c r="IFF114" s="4"/>
      <c r="IFG114" s="4"/>
      <c r="IFH114" s="4"/>
      <c r="IFI114" s="4"/>
      <c r="IFJ114" s="4"/>
      <c r="IFK114" s="4"/>
      <c r="IFL114" s="4"/>
      <c r="IFM114" s="4"/>
      <c r="IFN114" s="4"/>
      <c r="IFO114" s="4"/>
      <c r="IFP114" s="4"/>
      <c r="IFQ114" s="4"/>
      <c r="IFR114" s="4"/>
      <c r="IFS114" s="4"/>
      <c r="IFT114" s="4"/>
      <c r="IFU114" s="4"/>
      <c r="IFV114" s="4"/>
      <c r="IFW114" s="4"/>
      <c r="IFX114" s="4"/>
      <c r="IFY114" s="4"/>
      <c r="IFZ114" s="4"/>
      <c r="IGA114" s="4"/>
      <c r="IGB114" s="4"/>
      <c r="IGC114" s="4"/>
      <c r="IGD114" s="4"/>
      <c r="IGE114" s="4"/>
      <c r="IGF114" s="4"/>
      <c r="IGG114" s="4"/>
      <c r="IGH114" s="4"/>
      <c r="IGI114" s="4"/>
      <c r="IGJ114" s="4"/>
      <c r="IGK114" s="4"/>
      <c r="IGL114" s="4"/>
      <c r="IGM114" s="4"/>
      <c r="IGN114" s="4"/>
      <c r="IGO114" s="4"/>
      <c r="IGP114" s="4"/>
      <c r="IGQ114" s="4"/>
      <c r="IGR114" s="4"/>
      <c r="IGS114" s="4"/>
      <c r="IGT114" s="4"/>
      <c r="IGU114" s="4"/>
      <c r="IGV114" s="4"/>
      <c r="IGW114" s="4"/>
      <c r="IGX114" s="4"/>
      <c r="IGY114" s="4"/>
      <c r="IGZ114" s="4"/>
      <c r="IHA114" s="4"/>
      <c r="IHB114" s="4"/>
      <c r="IHC114" s="4"/>
      <c r="IHD114" s="4"/>
      <c r="IHE114" s="4"/>
      <c r="IHF114" s="4"/>
      <c r="IHG114" s="4"/>
      <c r="IHH114" s="4"/>
      <c r="IHI114" s="4"/>
      <c r="IHJ114" s="4"/>
      <c r="IHK114" s="4"/>
      <c r="IHL114" s="4"/>
      <c r="IHM114" s="4"/>
      <c r="IHN114" s="4"/>
      <c r="IHO114" s="4"/>
      <c r="IHP114" s="4"/>
      <c r="IHQ114" s="4"/>
      <c r="IHR114" s="4"/>
      <c r="IHS114" s="4"/>
      <c r="IHT114" s="4"/>
      <c r="IHU114" s="4"/>
      <c r="IHV114" s="4"/>
      <c r="IHW114" s="4"/>
      <c r="IHX114" s="4"/>
      <c r="IHY114" s="4"/>
      <c r="IHZ114" s="4"/>
      <c r="IIA114" s="4"/>
      <c r="IIB114" s="4"/>
      <c r="IIC114" s="4"/>
      <c r="IID114" s="4"/>
      <c r="IIE114" s="4"/>
      <c r="IIF114" s="4"/>
      <c r="IIG114" s="4"/>
      <c r="IIH114" s="4"/>
      <c r="III114" s="4"/>
      <c r="IIJ114" s="4"/>
      <c r="IIK114" s="4"/>
      <c r="IIL114" s="4"/>
      <c r="IIM114" s="4"/>
      <c r="IIN114" s="4"/>
      <c r="IIO114" s="4"/>
      <c r="IIP114" s="4"/>
      <c r="IIQ114" s="4"/>
      <c r="IIR114" s="4"/>
      <c r="IIS114" s="4"/>
      <c r="IIT114" s="4"/>
      <c r="IIU114" s="4"/>
      <c r="IIV114" s="4"/>
      <c r="IIW114" s="4"/>
      <c r="IIX114" s="4"/>
      <c r="IIY114" s="4"/>
      <c r="IIZ114" s="4"/>
      <c r="IJA114" s="4"/>
      <c r="IJB114" s="4"/>
      <c r="IJC114" s="4"/>
      <c r="IJD114" s="4"/>
      <c r="IJE114" s="4"/>
      <c r="IJF114" s="4"/>
      <c r="IJG114" s="4"/>
      <c r="IJH114" s="4"/>
      <c r="IJI114" s="4"/>
      <c r="IJJ114" s="4"/>
      <c r="IJK114" s="4"/>
      <c r="IJL114" s="4"/>
      <c r="IJM114" s="4"/>
      <c r="IJN114" s="4"/>
      <c r="IJO114" s="4"/>
      <c r="IJP114" s="4"/>
      <c r="IJQ114" s="4"/>
      <c r="IJR114" s="4"/>
      <c r="IJS114" s="4"/>
      <c r="IJT114" s="4"/>
      <c r="IJU114" s="4"/>
      <c r="IJV114" s="4"/>
      <c r="IJW114" s="4"/>
      <c r="IJX114" s="4"/>
      <c r="IJY114" s="4"/>
      <c r="IJZ114" s="4"/>
      <c r="IKA114" s="4"/>
      <c r="IKB114" s="4"/>
      <c r="IKC114" s="4"/>
      <c r="IKD114" s="4"/>
      <c r="IKE114" s="4"/>
      <c r="IKF114" s="4"/>
      <c r="IKG114" s="4"/>
      <c r="IKH114" s="4"/>
      <c r="IKI114" s="4"/>
      <c r="IKJ114" s="4"/>
      <c r="IKK114" s="4"/>
      <c r="IKL114" s="4"/>
      <c r="IKM114" s="4"/>
      <c r="IKN114" s="4"/>
      <c r="IKO114" s="4"/>
      <c r="IKP114" s="4"/>
      <c r="IKQ114" s="4"/>
      <c r="IKR114" s="4"/>
      <c r="IKS114" s="4"/>
      <c r="IKT114" s="4"/>
      <c r="IKU114" s="4"/>
      <c r="IKV114" s="4"/>
      <c r="IKW114" s="4"/>
      <c r="IKX114" s="4"/>
      <c r="IKY114" s="4"/>
      <c r="IKZ114" s="4"/>
      <c r="ILA114" s="4"/>
      <c r="ILB114" s="4"/>
      <c r="ILC114" s="4"/>
      <c r="ILD114" s="4"/>
      <c r="ILE114" s="4"/>
      <c r="ILF114" s="4"/>
      <c r="ILG114" s="4"/>
      <c r="ILH114" s="4"/>
      <c r="ILI114" s="4"/>
      <c r="ILJ114" s="4"/>
      <c r="ILK114" s="4"/>
      <c r="ILL114" s="4"/>
      <c r="ILM114" s="4"/>
      <c r="ILN114" s="4"/>
      <c r="ILO114" s="4"/>
      <c r="ILP114" s="4"/>
      <c r="ILQ114" s="4"/>
      <c r="ILR114" s="4"/>
      <c r="ILS114" s="4"/>
      <c r="ILT114" s="4"/>
      <c r="ILU114" s="4"/>
      <c r="ILV114" s="4"/>
      <c r="ILW114" s="4"/>
      <c r="ILX114" s="4"/>
      <c r="ILY114" s="4"/>
      <c r="ILZ114" s="4"/>
      <c r="IMA114" s="4"/>
      <c r="IMB114" s="4"/>
      <c r="IMC114" s="4"/>
      <c r="IMD114" s="4"/>
      <c r="IME114" s="4"/>
      <c r="IMF114" s="4"/>
      <c r="IMG114" s="4"/>
      <c r="IMH114" s="4"/>
      <c r="IMI114" s="4"/>
      <c r="IMJ114" s="4"/>
      <c r="IMK114" s="4"/>
      <c r="IML114" s="4"/>
      <c r="IMM114" s="4"/>
      <c r="IMN114" s="4"/>
      <c r="IMO114" s="4"/>
      <c r="IMP114" s="4"/>
      <c r="IMQ114" s="4"/>
      <c r="IMR114" s="4"/>
      <c r="IMS114" s="4"/>
      <c r="IMT114" s="4"/>
      <c r="IMU114" s="4"/>
      <c r="IMV114" s="4"/>
      <c r="IMW114" s="4"/>
      <c r="IMX114" s="4"/>
      <c r="IMY114" s="4"/>
      <c r="IMZ114" s="4"/>
      <c r="INA114" s="4"/>
      <c r="INB114" s="4"/>
      <c r="INC114" s="4"/>
      <c r="IND114" s="4"/>
      <c r="INE114" s="4"/>
      <c r="INF114" s="4"/>
      <c r="ING114" s="4"/>
      <c r="INH114" s="4"/>
      <c r="INI114" s="4"/>
      <c r="INJ114" s="4"/>
      <c r="INK114" s="4"/>
      <c r="INL114" s="4"/>
      <c r="INM114" s="4"/>
      <c r="INN114" s="4"/>
      <c r="INO114" s="4"/>
      <c r="INP114" s="4"/>
      <c r="INQ114" s="4"/>
      <c r="INR114" s="4"/>
      <c r="INS114" s="4"/>
      <c r="INT114" s="4"/>
      <c r="INU114" s="4"/>
      <c r="INV114" s="4"/>
      <c r="INW114" s="4"/>
      <c r="INX114" s="4"/>
      <c r="INY114" s="4"/>
      <c r="INZ114" s="4"/>
      <c r="IOA114" s="4"/>
      <c r="IOB114" s="4"/>
      <c r="IOC114" s="4"/>
      <c r="IOD114" s="4"/>
      <c r="IOE114" s="4"/>
      <c r="IOF114" s="4"/>
      <c r="IOG114" s="4"/>
      <c r="IOH114" s="4"/>
      <c r="IOI114" s="4"/>
      <c r="IOJ114" s="4"/>
      <c r="IOK114" s="4"/>
      <c r="IOL114" s="4"/>
      <c r="IOM114" s="4"/>
      <c r="ION114" s="4"/>
      <c r="IOO114" s="4"/>
      <c r="IOP114" s="4"/>
      <c r="IOQ114" s="4"/>
      <c r="IOR114" s="4"/>
      <c r="IOS114" s="4"/>
      <c r="IOT114" s="4"/>
      <c r="IOU114" s="4"/>
      <c r="IOV114" s="4"/>
      <c r="IOW114" s="4"/>
      <c r="IOX114" s="4"/>
      <c r="IOY114" s="4"/>
      <c r="IOZ114" s="4"/>
      <c r="IPA114" s="4"/>
      <c r="IPB114" s="4"/>
      <c r="IPC114" s="4"/>
      <c r="IPD114" s="4"/>
      <c r="IPE114" s="4"/>
      <c r="IPF114" s="4"/>
      <c r="IPG114" s="4"/>
      <c r="IPH114" s="4"/>
      <c r="IPI114" s="4"/>
      <c r="IPJ114" s="4"/>
      <c r="IPK114" s="4"/>
      <c r="IPL114" s="4"/>
      <c r="IPM114" s="4"/>
      <c r="IPN114" s="4"/>
      <c r="IPO114" s="4"/>
      <c r="IPP114" s="4"/>
      <c r="IPQ114" s="4"/>
      <c r="IPR114" s="4"/>
      <c r="IPS114" s="4"/>
      <c r="IPT114" s="4"/>
      <c r="IPU114" s="4"/>
      <c r="IPV114" s="4"/>
      <c r="IPW114" s="4"/>
      <c r="IPX114" s="4"/>
      <c r="IPY114" s="4"/>
      <c r="IPZ114" s="4"/>
      <c r="IQA114" s="4"/>
      <c r="IQB114" s="4"/>
      <c r="IQC114" s="4"/>
      <c r="IQD114" s="4"/>
      <c r="IQE114" s="4"/>
      <c r="IQF114" s="4"/>
      <c r="IQG114" s="4"/>
      <c r="IQH114" s="4"/>
      <c r="IQI114" s="4"/>
      <c r="IQJ114" s="4"/>
      <c r="IQK114" s="4"/>
      <c r="IQL114" s="4"/>
      <c r="IQM114" s="4"/>
      <c r="IQN114" s="4"/>
      <c r="IQO114" s="4"/>
      <c r="IQP114" s="4"/>
      <c r="IQQ114" s="4"/>
      <c r="IQR114" s="4"/>
      <c r="IQS114" s="4"/>
      <c r="IQT114" s="4"/>
      <c r="IQU114" s="4"/>
      <c r="IQV114" s="4"/>
      <c r="IQW114" s="4"/>
      <c r="IQX114" s="4"/>
      <c r="IQY114" s="4"/>
      <c r="IQZ114" s="4"/>
      <c r="IRA114" s="4"/>
      <c r="IRB114" s="4"/>
      <c r="IRC114" s="4"/>
      <c r="IRD114" s="4"/>
      <c r="IRE114" s="4"/>
      <c r="IRF114" s="4"/>
      <c r="IRG114" s="4"/>
      <c r="IRH114" s="4"/>
      <c r="IRI114" s="4"/>
      <c r="IRJ114" s="4"/>
      <c r="IRK114" s="4"/>
      <c r="IRL114" s="4"/>
      <c r="IRM114" s="4"/>
      <c r="IRN114" s="4"/>
      <c r="IRO114" s="4"/>
      <c r="IRP114" s="4"/>
      <c r="IRQ114" s="4"/>
      <c r="IRR114" s="4"/>
      <c r="IRS114" s="4"/>
      <c r="IRT114" s="4"/>
      <c r="IRU114" s="4"/>
      <c r="IRV114" s="4"/>
      <c r="IRW114" s="4"/>
      <c r="IRX114" s="4"/>
      <c r="IRY114" s="4"/>
      <c r="IRZ114" s="4"/>
      <c r="ISA114" s="4"/>
      <c r="ISB114" s="4"/>
      <c r="ISC114" s="4"/>
      <c r="ISD114" s="4"/>
      <c r="ISE114" s="4"/>
      <c r="ISF114" s="4"/>
      <c r="ISG114" s="4"/>
      <c r="ISH114" s="4"/>
      <c r="ISI114" s="4"/>
      <c r="ISJ114" s="4"/>
      <c r="ISK114" s="4"/>
      <c r="ISL114" s="4"/>
      <c r="ISM114" s="4"/>
      <c r="ISN114" s="4"/>
      <c r="ISO114" s="4"/>
      <c r="ISP114" s="4"/>
      <c r="ISQ114" s="4"/>
      <c r="ISR114" s="4"/>
      <c r="ISS114" s="4"/>
      <c r="IST114" s="4"/>
      <c r="ISU114" s="4"/>
      <c r="ISV114" s="4"/>
      <c r="ISW114" s="4"/>
      <c r="ISX114" s="4"/>
      <c r="ISY114" s="4"/>
      <c r="ISZ114" s="4"/>
      <c r="ITA114" s="4"/>
      <c r="ITB114" s="4"/>
      <c r="ITC114" s="4"/>
      <c r="ITD114" s="4"/>
      <c r="ITE114" s="4"/>
      <c r="ITF114" s="4"/>
      <c r="ITG114" s="4"/>
      <c r="ITH114" s="4"/>
      <c r="ITI114" s="4"/>
      <c r="ITJ114" s="4"/>
      <c r="ITK114" s="4"/>
      <c r="ITL114" s="4"/>
      <c r="ITM114" s="4"/>
      <c r="ITN114" s="4"/>
      <c r="ITO114" s="4"/>
      <c r="ITP114" s="4"/>
      <c r="ITQ114" s="4"/>
      <c r="ITR114" s="4"/>
      <c r="ITS114" s="4"/>
      <c r="ITT114" s="4"/>
      <c r="ITU114" s="4"/>
      <c r="ITV114" s="4"/>
      <c r="ITW114" s="4"/>
      <c r="ITX114" s="4"/>
      <c r="ITY114" s="4"/>
      <c r="ITZ114" s="4"/>
      <c r="IUA114" s="4"/>
      <c r="IUB114" s="4"/>
      <c r="IUC114" s="4"/>
      <c r="IUD114" s="4"/>
      <c r="IUE114" s="4"/>
      <c r="IUF114" s="4"/>
      <c r="IUG114" s="4"/>
      <c r="IUH114" s="4"/>
      <c r="IUI114" s="4"/>
      <c r="IUJ114" s="4"/>
      <c r="IUK114" s="4"/>
      <c r="IUL114" s="4"/>
      <c r="IUM114" s="4"/>
      <c r="IUN114" s="4"/>
      <c r="IUO114" s="4"/>
      <c r="IUP114" s="4"/>
      <c r="IUQ114" s="4"/>
      <c r="IUR114" s="4"/>
      <c r="IUS114" s="4"/>
      <c r="IUT114" s="4"/>
      <c r="IUU114" s="4"/>
      <c r="IUV114" s="4"/>
      <c r="IUW114" s="4"/>
      <c r="IUX114" s="4"/>
      <c r="IUY114" s="4"/>
      <c r="IUZ114" s="4"/>
      <c r="IVA114" s="4"/>
      <c r="IVB114" s="4"/>
      <c r="IVC114" s="4"/>
      <c r="IVD114" s="4"/>
      <c r="IVE114" s="4"/>
      <c r="IVF114" s="4"/>
      <c r="IVG114" s="4"/>
      <c r="IVH114" s="4"/>
      <c r="IVI114" s="4"/>
      <c r="IVJ114" s="4"/>
      <c r="IVK114" s="4"/>
      <c r="IVL114" s="4"/>
      <c r="IVM114" s="4"/>
      <c r="IVN114" s="4"/>
      <c r="IVO114" s="4"/>
      <c r="IVP114" s="4"/>
      <c r="IVQ114" s="4"/>
      <c r="IVR114" s="4"/>
      <c r="IVS114" s="4"/>
      <c r="IVT114" s="4"/>
      <c r="IVU114" s="4"/>
      <c r="IVV114" s="4"/>
      <c r="IVW114" s="4"/>
      <c r="IVX114" s="4"/>
      <c r="IVY114" s="4"/>
      <c r="IVZ114" s="4"/>
      <c r="IWA114" s="4"/>
      <c r="IWB114" s="4"/>
      <c r="IWC114" s="4"/>
      <c r="IWD114" s="4"/>
      <c r="IWE114" s="4"/>
      <c r="IWF114" s="4"/>
      <c r="IWG114" s="4"/>
      <c r="IWH114" s="4"/>
      <c r="IWI114" s="4"/>
      <c r="IWJ114" s="4"/>
      <c r="IWK114" s="4"/>
      <c r="IWL114" s="4"/>
      <c r="IWM114" s="4"/>
      <c r="IWN114" s="4"/>
      <c r="IWO114" s="4"/>
      <c r="IWP114" s="4"/>
      <c r="IWQ114" s="4"/>
      <c r="IWR114" s="4"/>
      <c r="IWS114" s="4"/>
      <c r="IWT114" s="4"/>
      <c r="IWU114" s="4"/>
      <c r="IWV114" s="4"/>
      <c r="IWW114" s="4"/>
      <c r="IWX114" s="4"/>
      <c r="IWY114" s="4"/>
      <c r="IWZ114" s="4"/>
      <c r="IXA114" s="4"/>
      <c r="IXB114" s="4"/>
      <c r="IXC114" s="4"/>
      <c r="IXD114" s="4"/>
      <c r="IXE114" s="4"/>
      <c r="IXF114" s="4"/>
      <c r="IXG114" s="4"/>
      <c r="IXH114" s="4"/>
      <c r="IXI114" s="4"/>
      <c r="IXJ114" s="4"/>
      <c r="IXK114" s="4"/>
      <c r="IXL114" s="4"/>
      <c r="IXM114" s="4"/>
      <c r="IXN114" s="4"/>
      <c r="IXO114" s="4"/>
      <c r="IXP114" s="4"/>
      <c r="IXQ114" s="4"/>
      <c r="IXR114" s="4"/>
      <c r="IXS114" s="4"/>
      <c r="IXT114" s="4"/>
      <c r="IXU114" s="4"/>
      <c r="IXV114" s="4"/>
      <c r="IXW114" s="4"/>
      <c r="IXX114" s="4"/>
      <c r="IXY114" s="4"/>
      <c r="IXZ114" s="4"/>
      <c r="IYA114" s="4"/>
      <c r="IYB114" s="4"/>
      <c r="IYC114" s="4"/>
      <c r="IYD114" s="4"/>
      <c r="IYE114" s="4"/>
      <c r="IYF114" s="4"/>
      <c r="IYG114" s="4"/>
      <c r="IYH114" s="4"/>
      <c r="IYI114" s="4"/>
      <c r="IYJ114" s="4"/>
      <c r="IYK114" s="4"/>
      <c r="IYL114" s="4"/>
      <c r="IYM114" s="4"/>
      <c r="IYN114" s="4"/>
      <c r="IYO114" s="4"/>
      <c r="IYP114" s="4"/>
      <c r="IYQ114" s="4"/>
      <c r="IYR114" s="4"/>
      <c r="IYS114" s="4"/>
      <c r="IYT114" s="4"/>
      <c r="IYU114" s="4"/>
      <c r="IYV114" s="4"/>
      <c r="IYW114" s="4"/>
      <c r="IYX114" s="4"/>
      <c r="IYY114" s="4"/>
      <c r="IYZ114" s="4"/>
      <c r="IZA114" s="4"/>
      <c r="IZB114" s="4"/>
      <c r="IZC114" s="4"/>
      <c r="IZD114" s="4"/>
      <c r="IZE114" s="4"/>
      <c r="IZF114" s="4"/>
      <c r="IZG114" s="4"/>
      <c r="IZH114" s="4"/>
      <c r="IZI114" s="4"/>
      <c r="IZJ114" s="4"/>
      <c r="IZK114" s="4"/>
      <c r="IZL114" s="4"/>
      <c r="IZM114" s="4"/>
      <c r="IZN114" s="4"/>
      <c r="IZO114" s="4"/>
      <c r="IZP114" s="4"/>
      <c r="IZQ114" s="4"/>
      <c r="IZR114" s="4"/>
      <c r="IZS114" s="4"/>
      <c r="IZT114" s="4"/>
      <c r="IZU114" s="4"/>
      <c r="IZV114" s="4"/>
      <c r="IZW114" s="4"/>
      <c r="IZX114" s="4"/>
      <c r="IZY114" s="4"/>
      <c r="IZZ114" s="4"/>
      <c r="JAA114" s="4"/>
      <c r="JAB114" s="4"/>
      <c r="JAC114" s="4"/>
      <c r="JAD114" s="4"/>
      <c r="JAE114" s="4"/>
      <c r="JAF114" s="4"/>
      <c r="JAG114" s="4"/>
      <c r="JAH114" s="4"/>
      <c r="JAI114" s="4"/>
      <c r="JAJ114" s="4"/>
      <c r="JAK114" s="4"/>
      <c r="JAL114" s="4"/>
      <c r="JAM114" s="4"/>
      <c r="JAN114" s="4"/>
      <c r="JAO114" s="4"/>
      <c r="JAP114" s="4"/>
      <c r="JAQ114" s="4"/>
      <c r="JAR114" s="4"/>
      <c r="JAS114" s="4"/>
      <c r="JAT114" s="4"/>
      <c r="JAU114" s="4"/>
      <c r="JAV114" s="4"/>
      <c r="JAW114" s="4"/>
      <c r="JAX114" s="4"/>
      <c r="JAY114" s="4"/>
      <c r="JAZ114" s="4"/>
      <c r="JBA114" s="4"/>
      <c r="JBB114" s="4"/>
      <c r="JBC114" s="4"/>
      <c r="JBD114" s="4"/>
      <c r="JBE114" s="4"/>
      <c r="JBF114" s="4"/>
      <c r="JBG114" s="4"/>
      <c r="JBH114" s="4"/>
      <c r="JBI114" s="4"/>
      <c r="JBJ114" s="4"/>
      <c r="JBK114" s="4"/>
      <c r="JBL114" s="4"/>
      <c r="JBM114" s="4"/>
      <c r="JBN114" s="4"/>
      <c r="JBO114" s="4"/>
      <c r="JBP114" s="4"/>
      <c r="JBQ114" s="4"/>
      <c r="JBR114" s="4"/>
      <c r="JBS114" s="4"/>
      <c r="JBT114" s="4"/>
      <c r="JBU114" s="4"/>
      <c r="JBV114" s="4"/>
      <c r="JBW114" s="4"/>
      <c r="JBX114" s="4"/>
      <c r="JBY114" s="4"/>
      <c r="JBZ114" s="4"/>
      <c r="JCA114" s="4"/>
      <c r="JCB114" s="4"/>
      <c r="JCC114" s="4"/>
      <c r="JCD114" s="4"/>
      <c r="JCE114" s="4"/>
      <c r="JCF114" s="4"/>
      <c r="JCG114" s="4"/>
      <c r="JCH114" s="4"/>
      <c r="JCI114" s="4"/>
      <c r="JCJ114" s="4"/>
      <c r="JCK114" s="4"/>
      <c r="JCL114" s="4"/>
      <c r="JCM114" s="4"/>
      <c r="JCN114" s="4"/>
      <c r="JCO114" s="4"/>
      <c r="JCP114" s="4"/>
      <c r="JCQ114" s="4"/>
      <c r="JCR114" s="4"/>
      <c r="JCS114" s="4"/>
      <c r="JCT114" s="4"/>
      <c r="JCU114" s="4"/>
      <c r="JCV114" s="4"/>
      <c r="JCW114" s="4"/>
      <c r="JCX114" s="4"/>
      <c r="JCY114" s="4"/>
      <c r="JCZ114" s="4"/>
      <c r="JDA114" s="4"/>
      <c r="JDB114" s="4"/>
      <c r="JDC114" s="4"/>
      <c r="JDD114" s="4"/>
      <c r="JDE114" s="4"/>
      <c r="JDF114" s="4"/>
      <c r="JDG114" s="4"/>
      <c r="JDH114" s="4"/>
      <c r="JDI114" s="4"/>
      <c r="JDJ114" s="4"/>
      <c r="JDK114" s="4"/>
      <c r="JDL114" s="4"/>
      <c r="JDM114" s="4"/>
      <c r="JDN114" s="4"/>
      <c r="JDO114" s="4"/>
      <c r="JDP114" s="4"/>
      <c r="JDQ114" s="4"/>
      <c r="JDR114" s="4"/>
      <c r="JDS114" s="4"/>
      <c r="JDT114" s="4"/>
      <c r="JDU114" s="4"/>
      <c r="JDV114" s="4"/>
      <c r="JDW114" s="4"/>
      <c r="JDX114" s="4"/>
      <c r="JDY114" s="4"/>
      <c r="JDZ114" s="4"/>
      <c r="JEA114" s="4"/>
      <c r="JEB114" s="4"/>
      <c r="JEC114" s="4"/>
      <c r="JED114" s="4"/>
      <c r="JEE114" s="4"/>
      <c r="JEF114" s="4"/>
      <c r="JEG114" s="4"/>
      <c r="JEH114" s="4"/>
      <c r="JEI114" s="4"/>
      <c r="JEJ114" s="4"/>
      <c r="JEK114" s="4"/>
      <c r="JEL114" s="4"/>
      <c r="JEM114" s="4"/>
      <c r="JEN114" s="4"/>
      <c r="JEO114" s="4"/>
      <c r="JEP114" s="4"/>
      <c r="JEQ114" s="4"/>
      <c r="JER114" s="4"/>
      <c r="JES114" s="4"/>
      <c r="JET114" s="4"/>
      <c r="JEU114" s="4"/>
      <c r="JEV114" s="4"/>
      <c r="JEW114" s="4"/>
      <c r="JEX114" s="4"/>
      <c r="JEY114" s="4"/>
      <c r="JEZ114" s="4"/>
      <c r="JFA114" s="4"/>
      <c r="JFB114" s="4"/>
      <c r="JFC114" s="4"/>
      <c r="JFD114" s="4"/>
      <c r="JFE114" s="4"/>
      <c r="JFF114" s="4"/>
      <c r="JFG114" s="4"/>
      <c r="JFH114" s="4"/>
      <c r="JFI114" s="4"/>
      <c r="JFJ114" s="4"/>
      <c r="JFK114" s="4"/>
      <c r="JFL114" s="4"/>
      <c r="JFM114" s="4"/>
      <c r="JFN114" s="4"/>
      <c r="JFO114" s="4"/>
      <c r="JFP114" s="4"/>
      <c r="JFQ114" s="4"/>
      <c r="JFR114" s="4"/>
      <c r="JFS114" s="4"/>
      <c r="JFT114" s="4"/>
      <c r="JFU114" s="4"/>
      <c r="JFV114" s="4"/>
      <c r="JFW114" s="4"/>
      <c r="JFX114" s="4"/>
      <c r="JFY114" s="4"/>
      <c r="JFZ114" s="4"/>
      <c r="JGA114" s="4"/>
      <c r="JGB114" s="4"/>
      <c r="JGC114" s="4"/>
      <c r="JGD114" s="4"/>
      <c r="JGE114" s="4"/>
      <c r="JGF114" s="4"/>
      <c r="JGG114" s="4"/>
      <c r="JGH114" s="4"/>
      <c r="JGI114" s="4"/>
      <c r="JGJ114" s="4"/>
      <c r="JGK114" s="4"/>
      <c r="JGL114" s="4"/>
      <c r="JGM114" s="4"/>
      <c r="JGN114" s="4"/>
      <c r="JGO114" s="4"/>
      <c r="JGP114" s="4"/>
      <c r="JGQ114" s="4"/>
      <c r="JGR114" s="4"/>
      <c r="JGS114" s="4"/>
      <c r="JGT114" s="4"/>
      <c r="JGU114" s="4"/>
      <c r="JGV114" s="4"/>
      <c r="JGW114" s="4"/>
      <c r="JGX114" s="4"/>
      <c r="JGY114" s="4"/>
      <c r="JGZ114" s="4"/>
      <c r="JHA114" s="4"/>
      <c r="JHB114" s="4"/>
      <c r="JHC114" s="4"/>
      <c r="JHD114" s="4"/>
      <c r="JHE114" s="4"/>
      <c r="JHF114" s="4"/>
      <c r="JHG114" s="4"/>
      <c r="JHH114" s="4"/>
      <c r="JHI114" s="4"/>
      <c r="JHJ114" s="4"/>
      <c r="JHK114" s="4"/>
      <c r="JHL114" s="4"/>
      <c r="JHM114" s="4"/>
      <c r="JHN114" s="4"/>
      <c r="JHO114" s="4"/>
      <c r="JHP114" s="4"/>
      <c r="JHQ114" s="4"/>
      <c r="JHR114" s="4"/>
      <c r="JHS114" s="4"/>
      <c r="JHT114" s="4"/>
      <c r="JHU114" s="4"/>
      <c r="JHV114" s="4"/>
      <c r="JHW114" s="4"/>
      <c r="JHX114" s="4"/>
      <c r="JHY114" s="4"/>
      <c r="JHZ114" s="4"/>
      <c r="JIA114" s="4"/>
      <c r="JIB114" s="4"/>
      <c r="JIC114" s="4"/>
      <c r="JID114" s="4"/>
      <c r="JIE114" s="4"/>
      <c r="JIF114" s="4"/>
      <c r="JIG114" s="4"/>
      <c r="JIH114" s="4"/>
      <c r="JII114" s="4"/>
      <c r="JIJ114" s="4"/>
      <c r="JIK114" s="4"/>
      <c r="JIL114" s="4"/>
      <c r="JIM114" s="4"/>
      <c r="JIN114" s="4"/>
      <c r="JIO114" s="4"/>
      <c r="JIP114" s="4"/>
      <c r="JIQ114" s="4"/>
      <c r="JIR114" s="4"/>
      <c r="JIS114" s="4"/>
      <c r="JIT114" s="4"/>
      <c r="JIU114" s="4"/>
      <c r="JIV114" s="4"/>
      <c r="JIW114" s="4"/>
      <c r="JIX114" s="4"/>
      <c r="JIY114" s="4"/>
      <c r="JIZ114" s="4"/>
      <c r="JJA114" s="4"/>
      <c r="JJB114" s="4"/>
      <c r="JJC114" s="4"/>
      <c r="JJD114" s="4"/>
      <c r="JJE114" s="4"/>
      <c r="JJF114" s="4"/>
      <c r="JJG114" s="4"/>
      <c r="JJH114" s="4"/>
      <c r="JJI114" s="4"/>
      <c r="JJJ114" s="4"/>
      <c r="JJK114" s="4"/>
      <c r="JJL114" s="4"/>
      <c r="JJM114" s="4"/>
      <c r="JJN114" s="4"/>
      <c r="JJO114" s="4"/>
      <c r="JJP114" s="4"/>
      <c r="JJQ114" s="4"/>
      <c r="JJR114" s="4"/>
      <c r="JJS114" s="4"/>
      <c r="JJT114" s="4"/>
      <c r="JJU114" s="4"/>
      <c r="JJV114" s="4"/>
      <c r="JJW114" s="4"/>
      <c r="JJX114" s="4"/>
      <c r="JJY114" s="4"/>
      <c r="JJZ114" s="4"/>
      <c r="JKA114" s="4"/>
      <c r="JKB114" s="4"/>
      <c r="JKC114" s="4"/>
      <c r="JKD114" s="4"/>
      <c r="JKE114" s="4"/>
      <c r="JKF114" s="4"/>
      <c r="JKG114" s="4"/>
      <c r="JKH114" s="4"/>
      <c r="JKI114" s="4"/>
      <c r="JKJ114" s="4"/>
      <c r="JKK114" s="4"/>
      <c r="JKL114" s="4"/>
      <c r="JKM114" s="4"/>
      <c r="JKN114" s="4"/>
      <c r="JKO114" s="4"/>
      <c r="JKP114" s="4"/>
      <c r="JKQ114" s="4"/>
      <c r="JKR114" s="4"/>
      <c r="JKS114" s="4"/>
      <c r="JKT114" s="4"/>
      <c r="JKU114" s="4"/>
      <c r="JKV114" s="4"/>
      <c r="JKW114" s="4"/>
      <c r="JKX114" s="4"/>
      <c r="JKY114" s="4"/>
      <c r="JKZ114" s="4"/>
      <c r="JLA114" s="4"/>
      <c r="JLB114" s="4"/>
      <c r="JLC114" s="4"/>
      <c r="JLD114" s="4"/>
      <c r="JLE114" s="4"/>
      <c r="JLF114" s="4"/>
      <c r="JLG114" s="4"/>
      <c r="JLH114" s="4"/>
      <c r="JLI114" s="4"/>
      <c r="JLJ114" s="4"/>
      <c r="JLK114" s="4"/>
      <c r="JLL114" s="4"/>
      <c r="JLM114" s="4"/>
      <c r="JLN114" s="4"/>
      <c r="JLO114" s="4"/>
      <c r="JLP114" s="4"/>
      <c r="JLQ114" s="4"/>
      <c r="JLR114" s="4"/>
      <c r="JLS114" s="4"/>
      <c r="JLT114" s="4"/>
      <c r="JLU114" s="4"/>
      <c r="JLV114" s="4"/>
      <c r="JLW114" s="4"/>
      <c r="JLX114" s="4"/>
      <c r="JLY114" s="4"/>
      <c r="JLZ114" s="4"/>
      <c r="JMA114" s="4"/>
      <c r="JMB114" s="4"/>
      <c r="JMC114" s="4"/>
      <c r="JMD114" s="4"/>
      <c r="JME114" s="4"/>
      <c r="JMF114" s="4"/>
      <c r="JMG114" s="4"/>
      <c r="JMH114" s="4"/>
      <c r="JMI114" s="4"/>
      <c r="JMJ114" s="4"/>
      <c r="JMK114" s="4"/>
      <c r="JML114" s="4"/>
      <c r="JMM114" s="4"/>
      <c r="JMN114" s="4"/>
      <c r="JMO114" s="4"/>
      <c r="JMP114" s="4"/>
      <c r="JMQ114" s="4"/>
      <c r="JMR114" s="4"/>
      <c r="JMS114" s="4"/>
      <c r="JMT114" s="4"/>
      <c r="JMU114" s="4"/>
      <c r="JMV114" s="4"/>
      <c r="JMW114" s="4"/>
      <c r="JMX114" s="4"/>
      <c r="JMY114" s="4"/>
      <c r="JMZ114" s="4"/>
      <c r="JNA114" s="4"/>
      <c r="JNB114" s="4"/>
      <c r="JNC114" s="4"/>
      <c r="JND114" s="4"/>
      <c r="JNE114" s="4"/>
      <c r="JNF114" s="4"/>
      <c r="JNG114" s="4"/>
      <c r="JNH114" s="4"/>
      <c r="JNI114" s="4"/>
      <c r="JNJ114" s="4"/>
      <c r="JNK114" s="4"/>
      <c r="JNL114" s="4"/>
      <c r="JNM114" s="4"/>
      <c r="JNN114" s="4"/>
      <c r="JNO114" s="4"/>
      <c r="JNP114" s="4"/>
      <c r="JNQ114" s="4"/>
      <c r="JNR114" s="4"/>
      <c r="JNS114" s="4"/>
      <c r="JNT114" s="4"/>
      <c r="JNU114" s="4"/>
      <c r="JNV114" s="4"/>
      <c r="JNW114" s="4"/>
      <c r="JNX114" s="4"/>
      <c r="JNY114" s="4"/>
      <c r="JNZ114" s="4"/>
      <c r="JOA114" s="4"/>
      <c r="JOB114" s="4"/>
      <c r="JOC114" s="4"/>
      <c r="JOD114" s="4"/>
      <c r="JOE114" s="4"/>
      <c r="JOF114" s="4"/>
      <c r="JOG114" s="4"/>
      <c r="JOH114" s="4"/>
      <c r="JOI114" s="4"/>
      <c r="JOJ114" s="4"/>
      <c r="JOK114" s="4"/>
      <c r="JOL114" s="4"/>
      <c r="JOM114" s="4"/>
      <c r="JON114" s="4"/>
      <c r="JOO114" s="4"/>
      <c r="JOP114" s="4"/>
      <c r="JOQ114" s="4"/>
      <c r="JOR114" s="4"/>
      <c r="JOS114" s="4"/>
      <c r="JOT114" s="4"/>
      <c r="JOU114" s="4"/>
      <c r="JOV114" s="4"/>
      <c r="JOW114" s="4"/>
      <c r="JOX114" s="4"/>
      <c r="JOY114" s="4"/>
      <c r="JOZ114" s="4"/>
      <c r="JPA114" s="4"/>
      <c r="JPB114" s="4"/>
      <c r="JPC114" s="4"/>
      <c r="JPD114" s="4"/>
      <c r="JPE114" s="4"/>
      <c r="JPF114" s="4"/>
      <c r="JPG114" s="4"/>
      <c r="JPH114" s="4"/>
      <c r="JPI114" s="4"/>
      <c r="JPJ114" s="4"/>
      <c r="JPK114" s="4"/>
      <c r="JPL114" s="4"/>
      <c r="JPM114" s="4"/>
      <c r="JPN114" s="4"/>
      <c r="JPO114" s="4"/>
      <c r="JPP114" s="4"/>
      <c r="JPQ114" s="4"/>
      <c r="JPR114" s="4"/>
      <c r="JPS114" s="4"/>
      <c r="JPT114" s="4"/>
      <c r="JPU114" s="4"/>
      <c r="JPV114" s="4"/>
      <c r="JPW114" s="4"/>
      <c r="JPX114" s="4"/>
      <c r="JPY114" s="4"/>
      <c r="JPZ114" s="4"/>
      <c r="JQA114" s="4"/>
      <c r="JQB114" s="4"/>
      <c r="JQC114" s="4"/>
      <c r="JQD114" s="4"/>
      <c r="JQE114" s="4"/>
      <c r="JQF114" s="4"/>
      <c r="JQG114" s="4"/>
      <c r="JQH114" s="4"/>
      <c r="JQI114" s="4"/>
      <c r="JQJ114" s="4"/>
      <c r="JQK114" s="4"/>
      <c r="JQL114" s="4"/>
      <c r="JQM114" s="4"/>
      <c r="JQN114" s="4"/>
      <c r="JQO114" s="4"/>
      <c r="JQP114" s="4"/>
      <c r="JQQ114" s="4"/>
      <c r="JQR114" s="4"/>
      <c r="JQS114" s="4"/>
      <c r="JQT114" s="4"/>
      <c r="JQU114" s="4"/>
      <c r="JQV114" s="4"/>
      <c r="JQW114" s="4"/>
      <c r="JQX114" s="4"/>
      <c r="JQY114" s="4"/>
      <c r="JQZ114" s="4"/>
      <c r="JRA114" s="4"/>
      <c r="JRB114" s="4"/>
      <c r="JRC114" s="4"/>
      <c r="JRD114" s="4"/>
      <c r="JRE114" s="4"/>
      <c r="JRF114" s="4"/>
      <c r="JRG114" s="4"/>
      <c r="JRH114" s="4"/>
      <c r="JRI114" s="4"/>
      <c r="JRJ114" s="4"/>
      <c r="JRK114" s="4"/>
      <c r="JRL114" s="4"/>
      <c r="JRM114" s="4"/>
      <c r="JRN114" s="4"/>
      <c r="JRO114" s="4"/>
      <c r="JRP114" s="4"/>
      <c r="JRQ114" s="4"/>
      <c r="JRR114" s="4"/>
      <c r="JRS114" s="4"/>
      <c r="JRT114" s="4"/>
      <c r="JRU114" s="4"/>
      <c r="JRV114" s="4"/>
      <c r="JRW114" s="4"/>
      <c r="JRX114" s="4"/>
      <c r="JRY114" s="4"/>
      <c r="JRZ114" s="4"/>
      <c r="JSA114" s="4"/>
      <c r="JSB114" s="4"/>
      <c r="JSC114" s="4"/>
      <c r="JSD114" s="4"/>
      <c r="JSE114" s="4"/>
      <c r="JSF114" s="4"/>
      <c r="JSG114" s="4"/>
      <c r="JSH114" s="4"/>
      <c r="JSI114" s="4"/>
      <c r="JSJ114" s="4"/>
      <c r="JSK114" s="4"/>
      <c r="JSL114" s="4"/>
      <c r="JSM114" s="4"/>
      <c r="JSN114" s="4"/>
      <c r="JSO114" s="4"/>
      <c r="JSP114" s="4"/>
      <c r="JSQ114" s="4"/>
      <c r="JSR114" s="4"/>
      <c r="JSS114" s="4"/>
      <c r="JST114" s="4"/>
      <c r="JSU114" s="4"/>
      <c r="JSV114" s="4"/>
      <c r="JSW114" s="4"/>
      <c r="JSX114" s="4"/>
      <c r="JSY114" s="4"/>
      <c r="JSZ114" s="4"/>
      <c r="JTA114" s="4"/>
      <c r="JTB114" s="4"/>
      <c r="JTC114" s="4"/>
      <c r="JTD114" s="4"/>
      <c r="JTE114" s="4"/>
      <c r="JTF114" s="4"/>
      <c r="JTG114" s="4"/>
      <c r="JTH114" s="4"/>
      <c r="JTI114" s="4"/>
      <c r="JTJ114" s="4"/>
      <c r="JTK114" s="4"/>
      <c r="JTL114" s="4"/>
      <c r="JTM114" s="4"/>
      <c r="JTN114" s="4"/>
      <c r="JTO114" s="4"/>
      <c r="JTP114" s="4"/>
      <c r="JTQ114" s="4"/>
      <c r="JTR114" s="4"/>
      <c r="JTS114" s="4"/>
      <c r="JTT114" s="4"/>
      <c r="JTU114" s="4"/>
      <c r="JTV114" s="4"/>
      <c r="JTW114" s="4"/>
      <c r="JTX114" s="4"/>
      <c r="JTY114" s="4"/>
      <c r="JTZ114" s="4"/>
      <c r="JUA114" s="4"/>
      <c r="JUB114" s="4"/>
      <c r="JUC114" s="4"/>
      <c r="JUD114" s="4"/>
      <c r="JUE114" s="4"/>
      <c r="JUF114" s="4"/>
      <c r="JUG114" s="4"/>
      <c r="JUH114" s="4"/>
      <c r="JUI114" s="4"/>
      <c r="JUJ114" s="4"/>
      <c r="JUK114" s="4"/>
      <c r="JUL114" s="4"/>
      <c r="JUM114" s="4"/>
      <c r="JUN114" s="4"/>
      <c r="JUO114" s="4"/>
      <c r="JUP114" s="4"/>
      <c r="JUQ114" s="4"/>
      <c r="JUR114" s="4"/>
      <c r="JUS114" s="4"/>
      <c r="JUT114" s="4"/>
      <c r="JUU114" s="4"/>
      <c r="JUV114" s="4"/>
      <c r="JUW114" s="4"/>
      <c r="JUX114" s="4"/>
      <c r="JUY114" s="4"/>
      <c r="JUZ114" s="4"/>
      <c r="JVA114" s="4"/>
      <c r="JVB114" s="4"/>
      <c r="JVC114" s="4"/>
      <c r="JVD114" s="4"/>
      <c r="JVE114" s="4"/>
      <c r="JVF114" s="4"/>
      <c r="JVG114" s="4"/>
      <c r="JVH114" s="4"/>
      <c r="JVI114" s="4"/>
      <c r="JVJ114" s="4"/>
      <c r="JVK114" s="4"/>
      <c r="JVL114" s="4"/>
      <c r="JVM114" s="4"/>
      <c r="JVN114" s="4"/>
      <c r="JVO114" s="4"/>
      <c r="JVP114" s="4"/>
      <c r="JVQ114" s="4"/>
      <c r="JVR114" s="4"/>
      <c r="JVS114" s="4"/>
      <c r="JVT114" s="4"/>
      <c r="JVU114" s="4"/>
      <c r="JVV114" s="4"/>
      <c r="JVW114" s="4"/>
      <c r="JVX114" s="4"/>
      <c r="JVY114" s="4"/>
      <c r="JVZ114" s="4"/>
      <c r="JWA114" s="4"/>
      <c r="JWB114" s="4"/>
      <c r="JWC114" s="4"/>
      <c r="JWD114" s="4"/>
      <c r="JWE114" s="4"/>
      <c r="JWF114" s="4"/>
      <c r="JWG114" s="4"/>
      <c r="JWH114" s="4"/>
      <c r="JWI114" s="4"/>
      <c r="JWJ114" s="4"/>
      <c r="JWK114" s="4"/>
      <c r="JWL114" s="4"/>
      <c r="JWM114" s="4"/>
      <c r="JWN114" s="4"/>
      <c r="JWO114" s="4"/>
      <c r="JWP114" s="4"/>
      <c r="JWQ114" s="4"/>
      <c r="JWR114" s="4"/>
      <c r="JWS114" s="4"/>
      <c r="JWT114" s="4"/>
      <c r="JWU114" s="4"/>
      <c r="JWV114" s="4"/>
      <c r="JWW114" s="4"/>
      <c r="JWX114" s="4"/>
      <c r="JWY114" s="4"/>
      <c r="JWZ114" s="4"/>
      <c r="JXA114" s="4"/>
      <c r="JXB114" s="4"/>
      <c r="JXC114" s="4"/>
      <c r="JXD114" s="4"/>
      <c r="JXE114" s="4"/>
      <c r="JXF114" s="4"/>
      <c r="JXG114" s="4"/>
      <c r="JXH114" s="4"/>
      <c r="JXI114" s="4"/>
      <c r="JXJ114" s="4"/>
      <c r="JXK114" s="4"/>
      <c r="JXL114" s="4"/>
      <c r="JXM114" s="4"/>
      <c r="JXN114" s="4"/>
      <c r="JXO114" s="4"/>
      <c r="JXP114" s="4"/>
      <c r="JXQ114" s="4"/>
      <c r="JXR114" s="4"/>
      <c r="JXS114" s="4"/>
      <c r="JXT114" s="4"/>
      <c r="JXU114" s="4"/>
      <c r="JXV114" s="4"/>
      <c r="JXW114" s="4"/>
      <c r="JXX114" s="4"/>
      <c r="JXY114" s="4"/>
      <c r="JXZ114" s="4"/>
      <c r="JYA114" s="4"/>
      <c r="JYB114" s="4"/>
      <c r="JYC114" s="4"/>
      <c r="JYD114" s="4"/>
      <c r="JYE114" s="4"/>
      <c r="JYF114" s="4"/>
      <c r="JYG114" s="4"/>
      <c r="JYH114" s="4"/>
      <c r="JYI114" s="4"/>
      <c r="JYJ114" s="4"/>
      <c r="JYK114" s="4"/>
      <c r="JYL114" s="4"/>
      <c r="JYM114" s="4"/>
      <c r="JYN114" s="4"/>
      <c r="JYO114" s="4"/>
      <c r="JYP114" s="4"/>
      <c r="JYQ114" s="4"/>
      <c r="JYR114" s="4"/>
      <c r="JYS114" s="4"/>
      <c r="JYT114" s="4"/>
      <c r="JYU114" s="4"/>
      <c r="JYV114" s="4"/>
      <c r="JYW114" s="4"/>
      <c r="JYX114" s="4"/>
      <c r="JYY114" s="4"/>
      <c r="JYZ114" s="4"/>
      <c r="JZA114" s="4"/>
      <c r="JZB114" s="4"/>
      <c r="JZC114" s="4"/>
      <c r="JZD114" s="4"/>
      <c r="JZE114" s="4"/>
      <c r="JZF114" s="4"/>
      <c r="JZG114" s="4"/>
      <c r="JZH114" s="4"/>
      <c r="JZI114" s="4"/>
      <c r="JZJ114" s="4"/>
      <c r="JZK114" s="4"/>
      <c r="JZL114" s="4"/>
      <c r="JZM114" s="4"/>
      <c r="JZN114" s="4"/>
      <c r="JZO114" s="4"/>
      <c r="JZP114" s="4"/>
      <c r="JZQ114" s="4"/>
      <c r="JZR114" s="4"/>
      <c r="JZS114" s="4"/>
      <c r="JZT114" s="4"/>
      <c r="JZU114" s="4"/>
      <c r="JZV114" s="4"/>
      <c r="JZW114" s="4"/>
      <c r="JZX114" s="4"/>
      <c r="JZY114" s="4"/>
      <c r="JZZ114" s="4"/>
      <c r="KAA114" s="4"/>
      <c r="KAB114" s="4"/>
      <c r="KAC114" s="4"/>
      <c r="KAD114" s="4"/>
      <c r="KAE114" s="4"/>
      <c r="KAF114" s="4"/>
      <c r="KAG114" s="4"/>
      <c r="KAH114" s="4"/>
      <c r="KAI114" s="4"/>
      <c r="KAJ114" s="4"/>
      <c r="KAK114" s="4"/>
      <c r="KAL114" s="4"/>
      <c r="KAM114" s="4"/>
      <c r="KAN114" s="4"/>
      <c r="KAO114" s="4"/>
      <c r="KAP114" s="4"/>
      <c r="KAQ114" s="4"/>
      <c r="KAR114" s="4"/>
      <c r="KAS114" s="4"/>
      <c r="KAT114" s="4"/>
      <c r="KAU114" s="4"/>
      <c r="KAV114" s="4"/>
      <c r="KAW114" s="4"/>
      <c r="KAX114" s="4"/>
      <c r="KAY114" s="4"/>
      <c r="KAZ114" s="4"/>
      <c r="KBA114" s="4"/>
      <c r="KBB114" s="4"/>
      <c r="KBC114" s="4"/>
      <c r="KBD114" s="4"/>
      <c r="KBE114" s="4"/>
      <c r="KBF114" s="4"/>
      <c r="KBG114" s="4"/>
      <c r="KBH114" s="4"/>
      <c r="KBI114" s="4"/>
      <c r="KBJ114" s="4"/>
      <c r="KBK114" s="4"/>
      <c r="KBL114" s="4"/>
      <c r="KBM114" s="4"/>
      <c r="KBN114" s="4"/>
      <c r="KBO114" s="4"/>
      <c r="KBP114" s="4"/>
      <c r="KBQ114" s="4"/>
      <c r="KBR114" s="4"/>
      <c r="KBS114" s="4"/>
      <c r="KBT114" s="4"/>
      <c r="KBU114" s="4"/>
      <c r="KBV114" s="4"/>
      <c r="KBW114" s="4"/>
      <c r="KBX114" s="4"/>
      <c r="KBY114" s="4"/>
      <c r="KBZ114" s="4"/>
      <c r="KCA114" s="4"/>
      <c r="KCB114" s="4"/>
      <c r="KCC114" s="4"/>
      <c r="KCD114" s="4"/>
      <c r="KCE114" s="4"/>
      <c r="KCF114" s="4"/>
      <c r="KCG114" s="4"/>
      <c r="KCH114" s="4"/>
      <c r="KCI114" s="4"/>
      <c r="KCJ114" s="4"/>
      <c r="KCK114" s="4"/>
      <c r="KCL114" s="4"/>
      <c r="KCM114" s="4"/>
      <c r="KCN114" s="4"/>
      <c r="KCO114" s="4"/>
      <c r="KCP114" s="4"/>
      <c r="KCQ114" s="4"/>
      <c r="KCR114" s="4"/>
      <c r="KCS114" s="4"/>
      <c r="KCT114" s="4"/>
      <c r="KCU114" s="4"/>
      <c r="KCV114" s="4"/>
      <c r="KCW114" s="4"/>
      <c r="KCX114" s="4"/>
      <c r="KCY114" s="4"/>
      <c r="KCZ114" s="4"/>
      <c r="KDA114" s="4"/>
      <c r="KDB114" s="4"/>
      <c r="KDC114" s="4"/>
      <c r="KDD114" s="4"/>
      <c r="KDE114" s="4"/>
      <c r="KDF114" s="4"/>
      <c r="KDG114" s="4"/>
      <c r="KDH114" s="4"/>
      <c r="KDI114" s="4"/>
      <c r="KDJ114" s="4"/>
      <c r="KDK114" s="4"/>
      <c r="KDL114" s="4"/>
      <c r="KDM114" s="4"/>
      <c r="KDN114" s="4"/>
      <c r="KDO114" s="4"/>
      <c r="KDP114" s="4"/>
      <c r="KDQ114" s="4"/>
      <c r="KDR114" s="4"/>
      <c r="KDS114" s="4"/>
      <c r="KDT114" s="4"/>
      <c r="KDU114" s="4"/>
      <c r="KDV114" s="4"/>
      <c r="KDW114" s="4"/>
      <c r="KDX114" s="4"/>
      <c r="KDY114" s="4"/>
      <c r="KDZ114" s="4"/>
      <c r="KEA114" s="4"/>
      <c r="KEB114" s="4"/>
      <c r="KEC114" s="4"/>
      <c r="KED114" s="4"/>
      <c r="KEE114" s="4"/>
      <c r="KEF114" s="4"/>
      <c r="KEG114" s="4"/>
      <c r="KEH114" s="4"/>
      <c r="KEI114" s="4"/>
      <c r="KEJ114" s="4"/>
      <c r="KEK114" s="4"/>
      <c r="KEL114" s="4"/>
      <c r="KEM114" s="4"/>
      <c r="KEN114" s="4"/>
      <c r="KEO114" s="4"/>
      <c r="KEP114" s="4"/>
      <c r="KEQ114" s="4"/>
      <c r="KER114" s="4"/>
      <c r="KES114" s="4"/>
      <c r="KET114" s="4"/>
      <c r="KEU114" s="4"/>
      <c r="KEV114" s="4"/>
      <c r="KEW114" s="4"/>
      <c r="KEX114" s="4"/>
      <c r="KEY114" s="4"/>
      <c r="KEZ114" s="4"/>
      <c r="KFA114" s="4"/>
      <c r="KFB114" s="4"/>
      <c r="KFC114" s="4"/>
      <c r="KFD114" s="4"/>
      <c r="KFE114" s="4"/>
      <c r="KFF114" s="4"/>
      <c r="KFG114" s="4"/>
      <c r="KFH114" s="4"/>
      <c r="KFI114" s="4"/>
      <c r="KFJ114" s="4"/>
      <c r="KFK114" s="4"/>
      <c r="KFL114" s="4"/>
      <c r="KFM114" s="4"/>
      <c r="KFN114" s="4"/>
      <c r="KFO114" s="4"/>
      <c r="KFP114" s="4"/>
      <c r="KFQ114" s="4"/>
      <c r="KFR114" s="4"/>
      <c r="KFS114" s="4"/>
      <c r="KFT114" s="4"/>
      <c r="KFU114" s="4"/>
      <c r="KFV114" s="4"/>
      <c r="KFW114" s="4"/>
      <c r="KFX114" s="4"/>
      <c r="KFY114" s="4"/>
      <c r="KFZ114" s="4"/>
      <c r="KGA114" s="4"/>
      <c r="KGB114" s="4"/>
      <c r="KGC114" s="4"/>
      <c r="KGD114" s="4"/>
      <c r="KGE114" s="4"/>
      <c r="KGF114" s="4"/>
      <c r="KGG114" s="4"/>
      <c r="KGH114" s="4"/>
      <c r="KGI114" s="4"/>
      <c r="KGJ114" s="4"/>
      <c r="KGK114" s="4"/>
      <c r="KGL114" s="4"/>
      <c r="KGM114" s="4"/>
      <c r="KGN114" s="4"/>
      <c r="KGO114" s="4"/>
      <c r="KGP114" s="4"/>
      <c r="KGQ114" s="4"/>
      <c r="KGR114" s="4"/>
      <c r="KGS114" s="4"/>
      <c r="KGT114" s="4"/>
      <c r="KGU114" s="4"/>
      <c r="KGV114" s="4"/>
      <c r="KGW114" s="4"/>
      <c r="KGX114" s="4"/>
      <c r="KGY114" s="4"/>
      <c r="KGZ114" s="4"/>
      <c r="KHA114" s="4"/>
      <c r="KHB114" s="4"/>
      <c r="KHC114" s="4"/>
      <c r="KHD114" s="4"/>
      <c r="KHE114" s="4"/>
      <c r="KHF114" s="4"/>
      <c r="KHG114" s="4"/>
      <c r="KHH114" s="4"/>
      <c r="KHI114" s="4"/>
      <c r="KHJ114" s="4"/>
      <c r="KHK114" s="4"/>
      <c r="KHL114" s="4"/>
      <c r="KHM114" s="4"/>
      <c r="KHN114" s="4"/>
      <c r="KHO114" s="4"/>
      <c r="KHP114" s="4"/>
      <c r="KHQ114" s="4"/>
      <c r="KHR114" s="4"/>
      <c r="KHS114" s="4"/>
      <c r="KHT114" s="4"/>
      <c r="KHU114" s="4"/>
      <c r="KHV114" s="4"/>
      <c r="KHW114" s="4"/>
      <c r="KHX114" s="4"/>
      <c r="KHY114" s="4"/>
      <c r="KHZ114" s="4"/>
      <c r="KIA114" s="4"/>
      <c r="KIB114" s="4"/>
      <c r="KIC114" s="4"/>
      <c r="KID114" s="4"/>
      <c r="KIE114" s="4"/>
      <c r="KIF114" s="4"/>
      <c r="KIG114" s="4"/>
      <c r="KIH114" s="4"/>
      <c r="KII114" s="4"/>
      <c r="KIJ114" s="4"/>
      <c r="KIK114" s="4"/>
      <c r="KIL114" s="4"/>
      <c r="KIM114" s="4"/>
      <c r="KIN114" s="4"/>
      <c r="KIO114" s="4"/>
      <c r="KIP114" s="4"/>
      <c r="KIQ114" s="4"/>
      <c r="KIR114" s="4"/>
      <c r="KIS114" s="4"/>
      <c r="KIT114" s="4"/>
      <c r="KIU114" s="4"/>
      <c r="KIV114" s="4"/>
      <c r="KIW114" s="4"/>
      <c r="KIX114" s="4"/>
      <c r="KIY114" s="4"/>
      <c r="KIZ114" s="4"/>
      <c r="KJA114" s="4"/>
      <c r="KJB114" s="4"/>
      <c r="KJC114" s="4"/>
      <c r="KJD114" s="4"/>
      <c r="KJE114" s="4"/>
      <c r="KJF114" s="4"/>
      <c r="KJG114" s="4"/>
      <c r="KJH114" s="4"/>
      <c r="KJI114" s="4"/>
      <c r="KJJ114" s="4"/>
      <c r="KJK114" s="4"/>
      <c r="KJL114" s="4"/>
      <c r="KJM114" s="4"/>
      <c r="KJN114" s="4"/>
      <c r="KJO114" s="4"/>
      <c r="KJP114" s="4"/>
      <c r="KJQ114" s="4"/>
      <c r="KJR114" s="4"/>
      <c r="KJS114" s="4"/>
      <c r="KJT114" s="4"/>
      <c r="KJU114" s="4"/>
      <c r="KJV114" s="4"/>
      <c r="KJW114" s="4"/>
      <c r="KJX114" s="4"/>
      <c r="KJY114" s="4"/>
      <c r="KJZ114" s="4"/>
      <c r="KKA114" s="4"/>
      <c r="KKB114" s="4"/>
      <c r="KKC114" s="4"/>
      <c r="KKD114" s="4"/>
      <c r="KKE114" s="4"/>
      <c r="KKF114" s="4"/>
      <c r="KKG114" s="4"/>
      <c r="KKH114" s="4"/>
      <c r="KKI114" s="4"/>
      <c r="KKJ114" s="4"/>
      <c r="KKK114" s="4"/>
      <c r="KKL114" s="4"/>
      <c r="KKM114" s="4"/>
      <c r="KKN114" s="4"/>
      <c r="KKO114" s="4"/>
      <c r="KKP114" s="4"/>
      <c r="KKQ114" s="4"/>
      <c r="KKR114" s="4"/>
      <c r="KKS114" s="4"/>
      <c r="KKT114" s="4"/>
      <c r="KKU114" s="4"/>
      <c r="KKV114" s="4"/>
      <c r="KKW114" s="4"/>
      <c r="KKX114" s="4"/>
      <c r="KKY114" s="4"/>
      <c r="KKZ114" s="4"/>
      <c r="KLA114" s="4"/>
      <c r="KLB114" s="4"/>
      <c r="KLC114" s="4"/>
      <c r="KLD114" s="4"/>
      <c r="KLE114" s="4"/>
      <c r="KLF114" s="4"/>
      <c r="KLG114" s="4"/>
      <c r="KLH114" s="4"/>
      <c r="KLI114" s="4"/>
      <c r="KLJ114" s="4"/>
      <c r="KLK114" s="4"/>
      <c r="KLL114" s="4"/>
      <c r="KLM114" s="4"/>
      <c r="KLN114" s="4"/>
      <c r="KLO114" s="4"/>
      <c r="KLP114" s="4"/>
      <c r="KLQ114" s="4"/>
      <c r="KLR114" s="4"/>
      <c r="KLS114" s="4"/>
      <c r="KLT114" s="4"/>
      <c r="KLU114" s="4"/>
      <c r="KLV114" s="4"/>
      <c r="KLW114" s="4"/>
      <c r="KLX114" s="4"/>
      <c r="KLY114" s="4"/>
      <c r="KLZ114" s="4"/>
      <c r="KMA114" s="4"/>
      <c r="KMB114" s="4"/>
      <c r="KMC114" s="4"/>
      <c r="KMD114" s="4"/>
      <c r="KME114" s="4"/>
      <c r="KMF114" s="4"/>
      <c r="KMG114" s="4"/>
      <c r="KMH114" s="4"/>
      <c r="KMI114" s="4"/>
      <c r="KMJ114" s="4"/>
      <c r="KMK114" s="4"/>
      <c r="KML114" s="4"/>
      <c r="KMM114" s="4"/>
      <c r="KMN114" s="4"/>
      <c r="KMO114" s="4"/>
      <c r="KMP114" s="4"/>
      <c r="KMQ114" s="4"/>
      <c r="KMR114" s="4"/>
      <c r="KMS114" s="4"/>
      <c r="KMT114" s="4"/>
      <c r="KMU114" s="4"/>
      <c r="KMV114" s="4"/>
      <c r="KMW114" s="4"/>
      <c r="KMX114" s="4"/>
      <c r="KMY114" s="4"/>
      <c r="KMZ114" s="4"/>
      <c r="KNA114" s="4"/>
      <c r="KNB114" s="4"/>
      <c r="KNC114" s="4"/>
      <c r="KND114" s="4"/>
      <c r="KNE114" s="4"/>
      <c r="KNF114" s="4"/>
      <c r="KNG114" s="4"/>
      <c r="KNH114" s="4"/>
      <c r="KNI114" s="4"/>
      <c r="KNJ114" s="4"/>
      <c r="KNK114" s="4"/>
      <c r="KNL114" s="4"/>
      <c r="KNM114" s="4"/>
      <c r="KNN114" s="4"/>
      <c r="KNO114" s="4"/>
      <c r="KNP114" s="4"/>
      <c r="KNQ114" s="4"/>
      <c r="KNR114" s="4"/>
      <c r="KNS114" s="4"/>
      <c r="KNT114" s="4"/>
      <c r="KNU114" s="4"/>
      <c r="KNV114" s="4"/>
      <c r="KNW114" s="4"/>
      <c r="KNX114" s="4"/>
      <c r="KNY114" s="4"/>
      <c r="KNZ114" s="4"/>
      <c r="KOA114" s="4"/>
      <c r="KOB114" s="4"/>
      <c r="KOC114" s="4"/>
      <c r="KOD114" s="4"/>
      <c r="KOE114" s="4"/>
      <c r="KOF114" s="4"/>
      <c r="KOG114" s="4"/>
      <c r="KOH114" s="4"/>
      <c r="KOI114" s="4"/>
      <c r="KOJ114" s="4"/>
      <c r="KOK114" s="4"/>
      <c r="KOL114" s="4"/>
      <c r="KOM114" s="4"/>
      <c r="KON114" s="4"/>
      <c r="KOO114" s="4"/>
      <c r="KOP114" s="4"/>
      <c r="KOQ114" s="4"/>
      <c r="KOR114" s="4"/>
      <c r="KOS114" s="4"/>
      <c r="KOT114" s="4"/>
      <c r="KOU114" s="4"/>
      <c r="KOV114" s="4"/>
      <c r="KOW114" s="4"/>
      <c r="KOX114" s="4"/>
      <c r="KOY114" s="4"/>
      <c r="KOZ114" s="4"/>
      <c r="KPA114" s="4"/>
      <c r="KPB114" s="4"/>
      <c r="KPC114" s="4"/>
      <c r="KPD114" s="4"/>
      <c r="KPE114" s="4"/>
      <c r="KPF114" s="4"/>
      <c r="KPG114" s="4"/>
      <c r="KPH114" s="4"/>
      <c r="KPI114" s="4"/>
      <c r="KPJ114" s="4"/>
      <c r="KPK114" s="4"/>
      <c r="KPL114" s="4"/>
      <c r="KPM114" s="4"/>
      <c r="KPN114" s="4"/>
      <c r="KPO114" s="4"/>
      <c r="KPP114" s="4"/>
      <c r="KPQ114" s="4"/>
      <c r="KPR114" s="4"/>
      <c r="KPS114" s="4"/>
      <c r="KPT114" s="4"/>
      <c r="KPU114" s="4"/>
      <c r="KPV114" s="4"/>
      <c r="KPW114" s="4"/>
      <c r="KPX114" s="4"/>
      <c r="KPY114" s="4"/>
      <c r="KPZ114" s="4"/>
      <c r="KQA114" s="4"/>
      <c r="KQB114" s="4"/>
      <c r="KQC114" s="4"/>
      <c r="KQD114" s="4"/>
      <c r="KQE114" s="4"/>
      <c r="KQF114" s="4"/>
      <c r="KQG114" s="4"/>
      <c r="KQH114" s="4"/>
      <c r="KQI114" s="4"/>
      <c r="KQJ114" s="4"/>
      <c r="KQK114" s="4"/>
      <c r="KQL114" s="4"/>
      <c r="KQM114" s="4"/>
      <c r="KQN114" s="4"/>
      <c r="KQO114" s="4"/>
      <c r="KQP114" s="4"/>
      <c r="KQQ114" s="4"/>
      <c r="KQR114" s="4"/>
      <c r="KQS114" s="4"/>
      <c r="KQT114" s="4"/>
      <c r="KQU114" s="4"/>
      <c r="KQV114" s="4"/>
      <c r="KQW114" s="4"/>
      <c r="KQX114" s="4"/>
      <c r="KQY114" s="4"/>
      <c r="KQZ114" s="4"/>
      <c r="KRA114" s="4"/>
      <c r="KRB114" s="4"/>
      <c r="KRC114" s="4"/>
      <c r="KRD114" s="4"/>
      <c r="KRE114" s="4"/>
      <c r="KRF114" s="4"/>
      <c r="KRG114" s="4"/>
      <c r="KRH114" s="4"/>
      <c r="KRI114" s="4"/>
      <c r="KRJ114" s="4"/>
      <c r="KRK114" s="4"/>
      <c r="KRL114" s="4"/>
      <c r="KRM114" s="4"/>
      <c r="KRN114" s="4"/>
      <c r="KRO114" s="4"/>
      <c r="KRP114" s="4"/>
      <c r="KRQ114" s="4"/>
      <c r="KRR114" s="4"/>
      <c r="KRS114" s="4"/>
      <c r="KRT114" s="4"/>
      <c r="KRU114" s="4"/>
      <c r="KRV114" s="4"/>
      <c r="KRW114" s="4"/>
      <c r="KRX114" s="4"/>
      <c r="KRY114" s="4"/>
      <c r="KRZ114" s="4"/>
      <c r="KSA114" s="4"/>
      <c r="KSB114" s="4"/>
      <c r="KSC114" s="4"/>
      <c r="KSD114" s="4"/>
      <c r="KSE114" s="4"/>
      <c r="KSF114" s="4"/>
      <c r="KSG114" s="4"/>
      <c r="KSH114" s="4"/>
      <c r="KSI114" s="4"/>
      <c r="KSJ114" s="4"/>
      <c r="KSK114" s="4"/>
      <c r="KSL114" s="4"/>
      <c r="KSM114" s="4"/>
      <c r="KSN114" s="4"/>
      <c r="KSO114" s="4"/>
      <c r="KSP114" s="4"/>
      <c r="KSQ114" s="4"/>
      <c r="KSR114" s="4"/>
      <c r="KSS114" s="4"/>
      <c r="KST114" s="4"/>
      <c r="KSU114" s="4"/>
      <c r="KSV114" s="4"/>
      <c r="KSW114" s="4"/>
      <c r="KSX114" s="4"/>
      <c r="KSY114" s="4"/>
      <c r="KSZ114" s="4"/>
      <c r="KTA114" s="4"/>
      <c r="KTB114" s="4"/>
      <c r="KTC114" s="4"/>
      <c r="KTD114" s="4"/>
      <c r="KTE114" s="4"/>
      <c r="KTF114" s="4"/>
      <c r="KTG114" s="4"/>
      <c r="KTH114" s="4"/>
      <c r="KTI114" s="4"/>
      <c r="KTJ114" s="4"/>
      <c r="KTK114" s="4"/>
      <c r="KTL114" s="4"/>
      <c r="KTM114" s="4"/>
      <c r="KTN114" s="4"/>
      <c r="KTO114" s="4"/>
      <c r="KTP114" s="4"/>
      <c r="KTQ114" s="4"/>
      <c r="KTR114" s="4"/>
      <c r="KTS114" s="4"/>
      <c r="KTT114" s="4"/>
      <c r="KTU114" s="4"/>
      <c r="KTV114" s="4"/>
      <c r="KTW114" s="4"/>
      <c r="KTX114" s="4"/>
      <c r="KTY114" s="4"/>
      <c r="KTZ114" s="4"/>
      <c r="KUA114" s="4"/>
      <c r="KUB114" s="4"/>
      <c r="KUC114" s="4"/>
      <c r="KUD114" s="4"/>
      <c r="KUE114" s="4"/>
      <c r="KUF114" s="4"/>
      <c r="KUG114" s="4"/>
      <c r="KUH114" s="4"/>
      <c r="KUI114" s="4"/>
      <c r="KUJ114" s="4"/>
      <c r="KUK114" s="4"/>
      <c r="KUL114" s="4"/>
      <c r="KUM114" s="4"/>
      <c r="KUN114" s="4"/>
      <c r="KUO114" s="4"/>
      <c r="KUP114" s="4"/>
      <c r="KUQ114" s="4"/>
      <c r="KUR114" s="4"/>
      <c r="KUS114" s="4"/>
      <c r="KUT114" s="4"/>
      <c r="KUU114" s="4"/>
      <c r="KUV114" s="4"/>
      <c r="KUW114" s="4"/>
      <c r="KUX114" s="4"/>
      <c r="KUY114" s="4"/>
      <c r="KUZ114" s="4"/>
      <c r="KVA114" s="4"/>
      <c r="KVB114" s="4"/>
      <c r="KVC114" s="4"/>
      <c r="KVD114" s="4"/>
      <c r="KVE114" s="4"/>
      <c r="KVF114" s="4"/>
      <c r="KVG114" s="4"/>
      <c r="KVH114" s="4"/>
      <c r="KVI114" s="4"/>
      <c r="KVJ114" s="4"/>
      <c r="KVK114" s="4"/>
      <c r="KVL114" s="4"/>
      <c r="KVM114" s="4"/>
      <c r="KVN114" s="4"/>
      <c r="KVO114" s="4"/>
      <c r="KVP114" s="4"/>
      <c r="KVQ114" s="4"/>
      <c r="KVR114" s="4"/>
      <c r="KVS114" s="4"/>
      <c r="KVT114" s="4"/>
      <c r="KVU114" s="4"/>
      <c r="KVV114" s="4"/>
      <c r="KVW114" s="4"/>
      <c r="KVX114" s="4"/>
      <c r="KVY114" s="4"/>
      <c r="KVZ114" s="4"/>
      <c r="KWA114" s="4"/>
      <c r="KWB114" s="4"/>
      <c r="KWC114" s="4"/>
      <c r="KWD114" s="4"/>
      <c r="KWE114" s="4"/>
      <c r="KWF114" s="4"/>
      <c r="KWG114" s="4"/>
      <c r="KWH114" s="4"/>
      <c r="KWI114" s="4"/>
      <c r="KWJ114" s="4"/>
      <c r="KWK114" s="4"/>
      <c r="KWL114" s="4"/>
      <c r="KWM114" s="4"/>
      <c r="KWN114" s="4"/>
      <c r="KWO114" s="4"/>
      <c r="KWP114" s="4"/>
      <c r="KWQ114" s="4"/>
      <c r="KWR114" s="4"/>
      <c r="KWS114" s="4"/>
      <c r="KWT114" s="4"/>
      <c r="KWU114" s="4"/>
      <c r="KWV114" s="4"/>
      <c r="KWW114" s="4"/>
      <c r="KWX114" s="4"/>
      <c r="KWY114" s="4"/>
      <c r="KWZ114" s="4"/>
      <c r="KXA114" s="4"/>
      <c r="KXB114" s="4"/>
      <c r="KXC114" s="4"/>
      <c r="KXD114" s="4"/>
      <c r="KXE114" s="4"/>
      <c r="KXF114" s="4"/>
      <c r="KXG114" s="4"/>
      <c r="KXH114" s="4"/>
      <c r="KXI114" s="4"/>
      <c r="KXJ114" s="4"/>
      <c r="KXK114" s="4"/>
      <c r="KXL114" s="4"/>
      <c r="KXM114" s="4"/>
      <c r="KXN114" s="4"/>
      <c r="KXO114" s="4"/>
      <c r="KXP114" s="4"/>
      <c r="KXQ114" s="4"/>
      <c r="KXR114" s="4"/>
      <c r="KXS114" s="4"/>
      <c r="KXT114" s="4"/>
      <c r="KXU114" s="4"/>
      <c r="KXV114" s="4"/>
      <c r="KXW114" s="4"/>
      <c r="KXX114" s="4"/>
      <c r="KXY114" s="4"/>
      <c r="KXZ114" s="4"/>
      <c r="KYA114" s="4"/>
      <c r="KYB114" s="4"/>
      <c r="KYC114" s="4"/>
      <c r="KYD114" s="4"/>
      <c r="KYE114" s="4"/>
      <c r="KYF114" s="4"/>
      <c r="KYG114" s="4"/>
      <c r="KYH114" s="4"/>
      <c r="KYI114" s="4"/>
      <c r="KYJ114" s="4"/>
      <c r="KYK114" s="4"/>
      <c r="KYL114" s="4"/>
      <c r="KYM114" s="4"/>
      <c r="KYN114" s="4"/>
      <c r="KYO114" s="4"/>
      <c r="KYP114" s="4"/>
      <c r="KYQ114" s="4"/>
      <c r="KYR114" s="4"/>
      <c r="KYS114" s="4"/>
      <c r="KYT114" s="4"/>
      <c r="KYU114" s="4"/>
      <c r="KYV114" s="4"/>
      <c r="KYW114" s="4"/>
      <c r="KYX114" s="4"/>
      <c r="KYY114" s="4"/>
      <c r="KYZ114" s="4"/>
      <c r="KZA114" s="4"/>
      <c r="KZB114" s="4"/>
      <c r="KZC114" s="4"/>
      <c r="KZD114" s="4"/>
      <c r="KZE114" s="4"/>
      <c r="KZF114" s="4"/>
      <c r="KZG114" s="4"/>
      <c r="KZH114" s="4"/>
      <c r="KZI114" s="4"/>
      <c r="KZJ114" s="4"/>
      <c r="KZK114" s="4"/>
      <c r="KZL114" s="4"/>
      <c r="KZM114" s="4"/>
      <c r="KZN114" s="4"/>
      <c r="KZO114" s="4"/>
      <c r="KZP114" s="4"/>
      <c r="KZQ114" s="4"/>
      <c r="KZR114" s="4"/>
      <c r="KZS114" s="4"/>
      <c r="KZT114" s="4"/>
      <c r="KZU114" s="4"/>
      <c r="KZV114" s="4"/>
      <c r="KZW114" s="4"/>
      <c r="KZX114" s="4"/>
      <c r="KZY114" s="4"/>
      <c r="KZZ114" s="4"/>
      <c r="LAA114" s="4"/>
      <c r="LAB114" s="4"/>
      <c r="LAC114" s="4"/>
      <c r="LAD114" s="4"/>
      <c r="LAE114" s="4"/>
      <c r="LAF114" s="4"/>
      <c r="LAG114" s="4"/>
      <c r="LAH114" s="4"/>
      <c r="LAI114" s="4"/>
      <c r="LAJ114" s="4"/>
      <c r="LAK114" s="4"/>
      <c r="LAL114" s="4"/>
      <c r="LAM114" s="4"/>
      <c r="LAN114" s="4"/>
      <c r="LAO114" s="4"/>
      <c r="LAP114" s="4"/>
      <c r="LAQ114" s="4"/>
      <c r="LAR114" s="4"/>
      <c r="LAS114" s="4"/>
      <c r="LAT114" s="4"/>
      <c r="LAU114" s="4"/>
      <c r="LAV114" s="4"/>
      <c r="LAW114" s="4"/>
      <c r="LAX114" s="4"/>
      <c r="LAY114" s="4"/>
      <c r="LAZ114" s="4"/>
      <c r="LBA114" s="4"/>
      <c r="LBB114" s="4"/>
      <c r="LBC114" s="4"/>
      <c r="LBD114" s="4"/>
      <c r="LBE114" s="4"/>
      <c r="LBF114" s="4"/>
      <c r="LBG114" s="4"/>
      <c r="LBH114" s="4"/>
      <c r="LBI114" s="4"/>
      <c r="LBJ114" s="4"/>
      <c r="LBK114" s="4"/>
      <c r="LBL114" s="4"/>
      <c r="LBM114" s="4"/>
      <c r="LBN114" s="4"/>
      <c r="LBO114" s="4"/>
      <c r="LBP114" s="4"/>
      <c r="LBQ114" s="4"/>
      <c r="LBR114" s="4"/>
      <c r="LBS114" s="4"/>
      <c r="LBT114" s="4"/>
      <c r="LBU114" s="4"/>
      <c r="LBV114" s="4"/>
      <c r="LBW114" s="4"/>
      <c r="LBX114" s="4"/>
      <c r="LBY114" s="4"/>
      <c r="LBZ114" s="4"/>
      <c r="LCA114" s="4"/>
      <c r="LCB114" s="4"/>
      <c r="LCC114" s="4"/>
      <c r="LCD114" s="4"/>
      <c r="LCE114" s="4"/>
      <c r="LCF114" s="4"/>
      <c r="LCG114" s="4"/>
      <c r="LCH114" s="4"/>
      <c r="LCI114" s="4"/>
      <c r="LCJ114" s="4"/>
      <c r="LCK114" s="4"/>
      <c r="LCL114" s="4"/>
      <c r="LCM114" s="4"/>
      <c r="LCN114" s="4"/>
      <c r="LCO114" s="4"/>
      <c r="LCP114" s="4"/>
      <c r="LCQ114" s="4"/>
      <c r="LCR114" s="4"/>
      <c r="LCS114" s="4"/>
      <c r="LCT114" s="4"/>
      <c r="LCU114" s="4"/>
      <c r="LCV114" s="4"/>
      <c r="LCW114" s="4"/>
      <c r="LCX114" s="4"/>
      <c r="LCY114" s="4"/>
      <c r="LCZ114" s="4"/>
      <c r="LDA114" s="4"/>
      <c r="LDB114" s="4"/>
      <c r="LDC114" s="4"/>
      <c r="LDD114" s="4"/>
      <c r="LDE114" s="4"/>
      <c r="LDF114" s="4"/>
      <c r="LDG114" s="4"/>
      <c r="LDH114" s="4"/>
      <c r="LDI114" s="4"/>
      <c r="LDJ114" s="4"/>
      <c r="LDK114" s="4"/>
      <c r="LDL114" s="4"/>
      <c r="LDM114" s="4"/>
      <c r="LDN114" s="4"/>
      <c r="LDO114" s="4"/>
      <c r="LDP114" s="4"/>
      <c r="LDQ114" s="4"/>
      <c r="LDR114" s="4"/>
      <c r="LDS114" s="4"/>
      <c r="LDT114" s="4"/>
      <c r="LDU114" s="4"/>
      <c r="LDV114" s="4"/>
      <c r="LDW114" s="4"/>
      <c r="LDX114" s="4"/>
      <c r="LDY114" s="4"/>
      <c r="LDZ114" s="4"/>
      <c r="LEA114" s="4"/>
      <c r="LEB114" s="4"/>
      <c r="LEC114" s="4"/>
      <c r="LED114" s="4"/>
      <c r="LEE114" s="4"/>
      <c r="LEF114" s="4"/>
      <c r="LEG114" s="4"/>
      <c r="LEH114" s="4"/>
      <c r="LEI114" s="4"/>
      <c r="LEJ114" s="4"/>
      <c r="LEK114" s="4"/>
      <c r="LEL114" s="4"/>
      <c r="LEM114" s="4"/>
      <c r="LEN114" s="4"/>
      <c r="LEO114" s="4"/>
      <c r="LEP114" s="4"/>
      <c r="LEQ114" s="4"/>
      <c r="LER114" s="4"/>
      <c r="LES114" s="4"/>
      <c r="LET114" s="4"/>
      <c r="LEU114" s="4"/>
      <c r="LEV114" s="4"/>
      <c r="LEW114" s="4"/>
      <c r="LEX114" s="4"/>
      <c r="LEY114" s="4"/>
      <c r="LEZ114" s="4"/>
      <c r="LFA114" s="4"/>
      <c r="LFB114" s="4"/>
      <c r="LFC114" s="4"/>
      <c r="LFD114" s="4"/>
      <c r="LFE114" s="4"/>
      <c r="LFF114" s="4"/>
      <c r="LFG114" s="4"/>
      <c r="LFH114" s="4"/>
      <c r="LFI114" s="4"/>
      <c r="LFJ114" s="4"/>
      <c r="LFK114" s="4"/>
      <c r="LFL114" s="4"/>
      <c r="LFM114" s="4"/>
      <c r="LFN114" s="4"/>
      <c r="LFO114" s="4"/>
      <c r="LFP114" s="4"/>
      <c r="LFQ114" s="4"/>
      <c r="LFR114" s="4"/>
      <c r="LFS114" s="4"/>
      <c r="LFT114" s="4"/>
      <c r="LFU114" s="4"/>
      <c r="LFV114" s="4"/>
      <c r="LFW114" s="4"/>
      <c r="LFX114" s="4"/>
      <c r="LFY114" s="4"/>
      <c r="LFZ114" s="4"/>
      <c r="LGA114" s="4"/>
      <c r="LGB114" s="4"/>
      <c r="LGC114" s="4"/>
      <c r="LGD114" s="4"/>
      <c r="LGE114" s="4"/>
      <c r="LGF114" s="4"/>
      <c r="LGG114" s="4"/>
      <c r="LGH114" s="4"/>
      <c r="LGI114" s="4"/>
      <c r="LGJ114" s="4"/>
      <c r="LGK114" s="4"/>
      <c r="LGL114" s="4"/>
      <c r="LGM114" s="4"/>
      <c r="LGN114" s="4"/>
      <c r="LGO114" s="4"/>
      <c r="LGP114" s="4"/>
      <c r="LGQ114" s="4"/>
      <c r="LGR114" s="4"/>
      <c r="LGS114" s="4"/>
      <c r="LGT114" s="4"/>
      <c r="LGU114" s="4"/>
      <c r="LGV114" s="4"/>
      <c r="LGW114" s="4"/>
      <c r="LGX114" s="4"/>
      <c r="LGY114" s="4"/>
      <c r="LGZ114" s="4"/>
      <c r="LHA114" s="4"/>
      <c r="LHB114" s="4"/>
      <c r="LHC114" s="4"/>
      <c r="LHD114" s="4"/>
      <c r="LHE114" s="4"/>
      <c r="LHF114" s="4"/>
      <c r="LHG114" s="4"/>
      <c r="LHH114" s="4"/>
      <c r="LHI114" s="4"/>
      <c r="LHJ114" s="4"/>
      <c r="LHK114" s="4"/>
      <c r="LHL114" s="4"/>
      <c r="LHM114" s="4"/>
      <c r="LHN114" s="4"/>
      <c r="LHO114" s="4"/>
      <c r="LHP114" s="4"/>
      <c r="LHQ114" s="4"/>
      <c r="LHR114" s="4"/>
      <c r="LHS114" s="4"/>
      <c r="LHT114" s="4"/>
      <c r="LHU114" s="4"/>
      <c r="LHV114" s="4"/>
      <c r="LHW114" s="4"/>
      <c r="LHX114" s="4"/>
      <c r="LHY114" s="4"/>
      <c r="LHZ114" s="4"/>
      <c r="LIA114" s="4"/>
      <c r="LIB114" s="4"/>
      <c r="LIC114" s="4"/>
      <c r="LID114" s="4"/>
      <c r="LIE114" s="4"/>
      <c r="LIF114" s="4"/>
      <c r="LIG114" s="4"/>
      <c r="LIH114" s="4"/>
      <c r="LII114" s="4"/>
      <c r="LIJ114" s="4"/>
      <c r="LIK114" s="4"/>
      <c r="LIL114" s="4"/>
      <c r="LIM114" s="4"/>
      <c r="LIN114" s="4"/>
      <c r="LIO114" s="4"/>
      <c r="LIP114" s="4"/>
      <c r="LIQ114" s="4"/>
      <c r="LIR114" s="4"/>
      <c r="LIS114" s="4"/>
      <c r="LIT114" s="4"/>
      <c r="LIU114" s="4"/>
      <c r="LIV114" s="4"/>
      <c r="LIW114" s="4"/>
      <c r="LIX114" s="4"/>
      <c r="LIY114" s="4"/>
      <c r="LIZ114" s="4"/>
      <c r="LJA114" s="4"/>
      <c r="LJB114" s="4"/>
      <c r="LJC114" s="4"/>
      <c r="LJD114" s="4"/>
      <c r="LJE114" s="4"/>
      <c r="LJF114" s="4"/>
      <c r="LJG114" s="4"/>
      <c r="LJH114" s="4"/>
      <c r="LJI114" s="4"/>
      <c r="LJJ114" s="4"/>
      <c r="LJK114" s="4"/>
      <c r="LJL114" s="4"/>
      <c r="LJM114" s="4"/>
      <c r="LJN114" s="4"/>
      <c r="LJO114" s="4"/>
      <c r="LJP114" s="4"/>
      <c r="LJQ114" s="4"/>
      <c r="LJR114" s="4"/>
      <c r="LJS114" s="4"/>
      <c r="LJT114" s="4"/>
      <c r="LJU114" s="4"/>
      <c r="LJV114" s="4"/>
      <c r="LJW114" s="4"/>
      <c r="LJX114" s="4"/>
      <c r="LJY114" s="4"/>
      <c r="LJZ114" s="4"/>
      <c r="LKA114" s="4"/>
      <c r="LKB114" s="4"/>
      <c r="LKC114" s="4"/>
      <c r="LKD114" s="4"/>
      <c r="LKE114" s="4"/>
      <c r="LKF114" s="4"/>
      <c r="LKG114" s="4"/>
      <c r="LKH114" s="4"/>
      <c r="LKI114" s="4"/>
      <c r="LKJ114" s="4"/>
      <c r="LKK114" s="4"/>
      <c r="LKL114" s="4"/>
      <c r="LKM114" s="4"/>
      <c r="LKN114" s="4"/>
      <c r="LKO114" s="4"/>
      <c r="LKP114" s="4"/>
      <c r="LKQ114" s="4"/>
      <c r="LKR114" s="4"/>
      <c r="LKS114" s="4"/>
      <c r="LKT114" s="4"/>
      <c r="LKU114" s="4"/>
      <c r="LKV114" s="4"/>
      <c r="LKW114" s="4"/>
      <c r="LKX114" s="4"/>
      <c r="LKY114" s="4"/>
      <c r="LKZ114" s="4"/>
      <c r="LLA114" s="4"/>
      <c r="LLB114" s="4"/>
      <c r="LLC114" s="4"/>
      <c r="LLD114" s="4"/>
      <c r="LLE114" s="4"/>
      <c r="LLF114" s="4"/>
      <c r="LLG114" s="4"/>
      <c r="LLH114" s="4"/>
      <c r="LLI114" s="4"/>
      <c r="LLJ114" s="4"/>
      <c r="LLK114" s="4"/>
      <c r="LLL114" s="4"/>
      <c r="LLM114" s="4"/>
      <c r="LLN114" s="4"/>
      <c r="LLO114" s="4"/>
      <c r="LLP114" s="4"/>
      <c r="LLQ114" s="4"/>
      <c r="LLR114" s="4"/>
      <c r="LLS114" s="4"/>
      <c r="LLT114" s="4"/>
      <c r="LLU114" s="4"/>
      <c r="LLV114" s="4"/>
      <c r="LLW114" s="4"/>
      <c r="LLX114" s="4"/>
      <c r="LLY114" s="4"/>
      <c r="LLZ114" s="4"/>
      <c r="LMA114" s="4"/>
      <c r="LMB114" s="4"/>
      <c r="LMC114" s="4"/>
      <c r="LMD114" s="4"/>
      <c r="LME114" s="4"/>
      <c r="LMF114" s="4"/>
      <c r="LMG114" s="4"/>
      <c r="LMH114" s="4"/>
      <c r="LMI114" s="4"/>
      <c r="LMJ114" s="4"/>
      <c r="LMK114" s="4"/>
      <c r="LML114" s="4"/>
      <c r="LMM114" s="4"/>
      <c r="LMN114" s="4"/>
      <c r="LMO114" s="4"/>
      <c r="LMP114" s="4"/>
      <c r="LMQ114" s="4"/>
      <c r="LMR114" s="4"/>
      <c r="LMS114" s="4"/>
      <c r="LMT114" s="4"/>
      <c r="LMU114" s="4"/>
      <c r="LMV114" s="4"/>
      <c r="LMW114" s="4"/>
      <c r="LMX114" s="4"/>
      <c r="LMY114" s="4"/>
      <c r="LMZ114" s="4"/>
      <c r="LNA114" s="4"/>
      <c r="LNB114" s="4"/>
      <c r="LNC114" s="4"/>
      <c r="LND114" s="4"/>
      <c r="LNE114" s="4"/>
      <c r="LNF114" s="4"/>
      <c r="LNG114" s="4"/>
      <c r="LNH114" s="4"/>
      <c r="LNI114" s="4"/>
      <c r="LNJ114" s="4"/>
      <c r="LNK114" s="4"/>
      <c r="LNL114" s="4"/>
      <c r="LNM114" s="4"/>
      <c r="LNN114" s="4"/>
      <c r="LNO114" s="4"/>
      <c r="LNP114" s="4"/>
      <c r="LNQ114" s="4"/>
      <c r="LNR114" s="4"/>
      <c r="LNS114" s="4"/>
      <c r="LNT114" s="4"/>
      <c r="LNU114" s="4"/>
      <c r="LNV114" s="4"/>
      <c r="LNW114" s="4"/>
      <c r="LNX114" s="4"/>
      <c r="LNY114" s="4"/>
      <c r="LNZ114" s="4"/>
      <c r="LOA114" s="4"/>
      <c r="LOB114" s="4"/>
      <c r="LOC114" s="4"/>
      <c r="LOD114" s="4"/>
      <c r="LOE114" s="4"/>
      <c r="LOF114" s="4"/>
      <c r="LOG114" s="4"/>
      <c r="LOH114" s="4"/>
      <c r="LOI114" s="4"/>
      <c r="LOJ114" s="4"/>
      <c r="LOK114" s="4"/>
      <c r="LOL114" s="4"/>
      <c r="LOM114" s="4"/>
      <c r="LON114" s="4"/>
      <c r="LOO114" s="4"/>
      <c r="LOP114" s="4"/>
      <c r="LOQ114" s="4"/>
      <c r="LOR114" s="4"/>
      <c r="LOS114" s="4"/>
      <c r="LOT114" s="4"/>
      <c r="LOU114" s="4"/>
      <c r="LOV114" s="4"/>
      <c r="LOW114" s="4"/>
      <c r="LOX114" s="4"/>
      <c r="LOY114" s="4"/>
      <c r="LOZ114" s="4"/>
      <c r="LPA114" s="4"/>
      <c r="LPB114" s="4"/>
      <c r="LPC114" s="4"/>
      <c r="LPD114" s="4"/>
      <c r="LPE114" s="4"/>
      <c r="LPF114" s="4"/>
      <c r="LPG114" s="4"/>
      <c r="LPH114" s="4"/>
      <c r="LPI114" s="4"/>
      <c r="LPJ114" s="4"/>
      <c r="LPK114" s="4"/>
      <c r="LPL114" s="4"/>
      <c r="LPM114" s="4"/>
      <c r="LPN114" s="4"/>
      <c r="LPO114" s="4"/>
      <c r="LPP114" s="4"/>
      <c r="LPQ114" s="4"/>
      <c r="LPR114" s="4"/>
      <c r="LPS114" s="4"/>
      <c r="LPT114" s="4"/>
      <c r="LPU114" s="4"/>
      <c r="LPV114" s="4"/>
      <c r="LPW114" s="4"/>
      <c r="LPX114" s="4"/>
      <c r="LPY114" s="4"/>
      <c r="LPZ114" s="4"/>
      <c r="LQA114" s="4"/>
      <c r="LQB114" s="4"/>
      <c r="LQC114" s="4"/>
      <c r="LQD114" s="4"/>
      <c r="LQE114" s="4"/>
      <c r="LQF114" s="4"/>
      <c r="LQG114" s="4"/>
      <c r="LQH114" s="4"/>
      <c r="LQI114" s="4"/>
      <c r="LQJ114" s="4"/>
      <c r="LQK114" s="4"/>
      <c r="LQL114" s="4"/>
      <c r="LQM114" s="4"/>
      <c r="LQN114" s="4"/>
      <c r="LQO114" s="4"/>
      <c r="LQP114" s="4"/>
      <c r="LQQ114" s="4"/>
      <c r="LQR114" s="4"/>
      <c r="LQS114" s="4"/>
      <c r="LQT114" s="4"/>
      <c r="LQU114" s="4"/>
      <c r="LQV114" s="4"/>
      <c r="LQW114" s="4"/>
      <c r="LQX114" s="4"/>
      <c r="LQY114" s="4"/>
      <c r="LQZ114" s="4"/>
      <c r="LRA114" s="4"/>
      <c r="LRB114" s="4"/>
      <c r="LRC114" s="4"/>
      <c r="LRD114" s="4"/>
      <c r="LRE114" s="4"/>
      <c r="LRF114" s="4"/>
      <c r="LRG114" s="4"/>
      <c r="LRH114" s="4"/>
      <c r="LRI114" s="4"/>
      <c r="LRJ114" s="4"/>
      <c r="LRK114" s="4"/>
      <c r="LRL114" s="4"/>
      <c r="LRM114" s="4"/>
      <c r="LRN114" s="4"/>
      <c r="LRO114" s="4"/>
      <c r="LRP114" s="4"/>
      <c r="LRQ114" s="4"/>
      <c r="LRR114" s="4"/>
      <c r="LRS114" s="4"/>
      <c r="LRT114" s="4"/>
      <c r="LRU114" s="4"/>
      <c r="LRV114" s="4"/>
      <c r="LRW114" s="4"/>
      <c r="LRX114" s="4"/>
      <c r="LRY114" s="4"/>
      <c r="LRZ114" s="4"/>
      <c r="LSA114" s="4"/>
      <c r="LSB114" s="4"/>
      <c r="LSC114" s="4"/>
      <c r="LSD114" s="4"/>
      <c r="LSE114" s="4"/>
      <c r="LSF114" s="4"/>
      <c r="LSG114" s="4"/>
      <c r="LSH114" s="4"/>
      <c r="LSI114" s="4"/>
      <c r="LSJ114" s="4"/>
      <c r="LSK114" s="4"/>
      <c r="LSL114" s="4"/>
      <c r="LSM114" s="4"/>
      <c r="LSN114" s="4"/>
      <c r="LSO114" s="4"/>
      <c r="LSP114" s="4"/>
      <c r="LSQ114" s="4"/>
      <c r="LSR114" s="4"/>
      <c r="LSS114" s="4"/>
      <c r="LST114" s="4"/>
      <c r="LSU114" s="4"/>
      <c r="LSV114" s="4"/>
      <c r="LSW114" s="4"/>
      <c r="LSX114" s="4"/>
      <c r="LSY114" s="4"/>
      <c r="LSZ114" s="4"/>
      <c r="LTA114" s="4"/>
      <c r="LTB114" s="4"/>
      <c r="LTC114" s="4"/>
      <c r="LTD114" s="4"/>
      <c r="LTE114" s="4"/>
      <c r="LTF114" s="4"/>
      <c r="LTG114" s="4"/>
      <c r="LTH114" s="4"/>
      <c r="LTI114" s="4"/>
      <c r="LTJ114" s="4"/>
      <c r="LTK114" s="4"/>
      <c r="LTL114" s="4"/>
      <c r="LTM114" s="4"/>
      <c r="LTN114" s="4"/>
      <c r="LTO114" s="4"/>
      <c r="LTP114" s="4"/>
      <c r="LTQ114" s="4"/>
      <c r="LTR114" s="4"/>
      <c r="LTS114" s="4"/>
      <c r="LTT114" s="4"/>
      <c r="LTU114" s="4"/>
      <c r="LTV114" s="4"/>
      <c r="LTW114" s="4"/>
      <c r="LTX114" s="4"/>
      <c r="LTY114" s="4"/>
      <c r="LTZ114" s="4"/>
      <c r="LUA114" s="4"/>
      <c r="LUB114" s="4"/>
      <c r="LUC114" s="4"/>
      <c r="LUD114" s="4"/>
      <c r="LUE114" s="4"/>
      <c r="LUF114" s="4"/>
      <c r="LUG114" s="4"/>
      <c r="LUH114" s="4"/>
      <c r="LUI114" s="4"/>
      <c r="LUJ114" s="4"/>
      <c r="LUK114" s="4"/>
      <c r="LUL114" s="4"/>
      <c r="LUM114" s="4"/>
      <c r="LUN114" s="4"/>
      <c r="LUO114" s="4"/>
      <c r="LUP114" s="4"/>
      <c r="LUQ114" s="4"/>
      <c r="LUR114" s="4"/>
      <c r="LUS114" s="4"/>
      <c r="LUT114" s="4"/>
      <c r="LUU114" s="4"/>
      <c r="LUV114" s="4"/>
      <c r="LUW114" s="4"/>
      <c r="LUX114" s="4"/>
      <c r="LUY114" s="4"/>
      <c r="LUZ114" s="4"/>
      <c r="LVA114" s="4"/>
      <c r="LVB114" s="4"/>
      <c r="LVC114" s="4"/>
      <c r="LVD114" s="4"/>
      <c r="LVE114" s="4"/>
      <c r="LVF114" s="4"/>
      <c r="LVG114" s="4"/>
      <c r="LVH114" s="4"/>
      <c r="LVI114" s="4"/>
      <c r="LVJ114" s="4"/>
      <c r="LVK114" s="4"/>
      <c r="LVL114" s="4"/>
      <c r="LVM114" s="4"/>
      <c r="LVN114" s="4"/>
      <c r="LVO114" s="4"/>
      <c r="LVP114" s="4"/>
      <c r="LVQ114" s="4"/>
      <c r="LVR114" s="4"/>
      <c r="LVS114" s="4"/>
      <c r="LVT114" s="4"/>
      <c r="LVU114" s="4"/>
      <c r="LVV114" s="4"/>
      <c r="LVW114" s="4"/>
      <c r="LVX114" s="4"/>
      <c r="LVY114" s="4"/>
      <c r="LVZ114" s="4"/>
      <c r="LWA114" s="4"/>
      <c r="LWB114" s="4"/>
      <c r="LWC114" s="4"/>
      <c r="LWD114" s="4"/>
      <c r="LWE114" s="4"/>
      <c r="LWF114" s="4"/>
      <c r="LWG114" s="4"/>
      <c r="LWH114" s="4"/>
      <c r="LWI114" s="4"/>
      <c r="LWJ114" s="4"/>
      <c r="LWK114" s="4"/>
      <c r="LWL114" s="4"/>
      <c r="LWM114" s="4"/>
      <c r="LWN114" s="4"/>
      <c r="LWO114" s="4"/>
      <c r="LWP114" s="4"/>
      <c r="LWQ114" s="4"/>
      <c r="LWR114" s="4"/>
      <c r="LWS114" s="4"/>
      <c r="LWT114" s="4"/>
      <c r="LWU114" s="4"/>
      <c r="LWV114" s="4"/>
      <c r="LWW114" s="4"/>
      <c r="LWX114" s="4"/>
      <c r="LWY114" s="4"/>
      <c r="LWZ114" s="4"/>
      <c r="LXA114" s="4"/>
      <c r="LXB114" s="4"/>
      <c r="LXC114" s="4"/>
      <c r="LXD114" s="4"/>
      <c r="LXE114" s="4"/>
      <c r="LXF114" s="4"/>
      <c r="LXG114" s="4"/>
      <c r="LXH114" s="4"/>
      <c r="LXI114" s="4"/>
      <c r="LXJ114" s="4"/>
      <c r="LXK114" s="4"/>
      <c r="LXL114" s="4"/>
      <c r="LXM114" s="4"/>
      <c r="LXN114" s="4"/>
      <c r="LXO114" s="4"/>
      <c r="LXP114" s="4"/>
      <c r="LXQ114" s="4"/>
      <c r="LXR114" s="4"/>
      <c r="LXS114" s="4"/>
      <c r="LXT114" s="4"/>
      <c r="LXU114" s="4"/>
      <c r="LXV114" s="4"/>
      <c r="LXW114" s="4"/>
      <c r="LXX114" s="4"/>
      <c r="LXY114" s="4"/>
      <c r="LXZ114" s="4"/>
      <c r="LYA114" s="4"/>
      <c r="LYB114" s="4"/>
      <c r="LYC114" s="4"/>
      <c r="LYD114" s="4"/>
      <c r="LYE114" s="4"/>
      <c r="LYF114" s="4"/>
      <c r="LYG114" s="4"/>
      <c r="LYH114" s="4"/>
      <c r="LYI114" s="4"/>
      <c r="LYJ114" s="4"/>
      <c r="LYK114" s="4"/>
      <c r="LYL114" s="4"/>
      <c r="LYM114" s="4"/>
      <c r="LYN114" s="4"/>
      <c r="LYO114" s="4"/>
      <c r="LYP114" s="4"/>
      <c r="LYQ114" s="4"/>
      <c r="LYR114" s="4"/>
      <c r="LYS114" s="4"/>
      <c r="LYT114" s="4"/>
      <c r="LYU114" s="4"/>
      <c r="LYV114" s="4"/>
      <c r="LYW114" s="4"/>
      <c r="LYX114" s="4"/>
      <c r="LYY114" s="4"/>
      <c r="LYZ114" s="4"/>
      <c r="LZA114" s="4"/>
      <c r="LZB114" s="4"/>
      <c r="LZC114" s="4"/>
      <c r="LZD114" s="4"/>
      <c r="LZE114" s="4"/>
      <c r="LZF114" s="4"/>
      <c r="LZG114" s="4"/>
      <c r="LZH114" s="4"/>
      <c r="LZI114" s="4"/>
      <c r="LZJ114" s="4"/>
      <c r="LZK114" s="4"/>
      <c r="LZL114" s="4"/>
      <c r="LZM114" s="4"/>
      <c r="LZN114" s="4"/>
      <c r="LZO114" s="4"/>
      <c r="LZP114" s="4"/>
      <c r="LZQ114" s="4"/>
      <c r="LZR114" s="4"/>
      <c r="LZS114" s="4"/>
      <c r="LZT114" s="4"/>
      <c r="LZU114" s="4"/>
      <c r="LZV114" s="4"/>
      <c r="LZW114" s="4"/>
      <c r="LZX114" s="4"/>
      <c r="LZY114" s="4"/>
      <c r="LZZ114" s="4"/>
      <c r="MAA114" s="4"/>
      <c r="MAB114" s="4"/>
      <c r="MAC114" s="4"/>
      <c r="MAD114" s="4"/>
      <c r="MAE114" s="4"/>
      <c r="MAF114" s="4"/>
      <c r="MAG114" s="4"/>
      <c r="MAH114" s="4"/>
      <c r="MAI114" s="4"/>
      <c r="MAJ114" s="4"/>
      <c r="MAK114" s="4"/>
      <c r="MAL114" s="4"/>
      <c r="MAM114" s="4"/>
      <c r="MAN114" s="4"/>
      <c r="MAO114" s="4"/>
      <c r="MAP114" s="4"/>
      <c r="MAQ114" s="4"/>
      <c r="MAR114" s="4"/>
      <c r="MAS114" s="4"/>
      <c r="MAT114" s="4"/>
      <c r="MAU114" s="4"/>
      <c r="MAV114" s="4"/>
      <c r="MAW114" s="4"/>
      <c r="MAX114" s="4"/>
      <c r="MAY114" s="4"/>
      <c r="MAZ114" s="4"/>
      <c r="MBA114" s="4"/>
      <c r="MBB114" s="4"/>
      <c r="MBC114" s="4"/>
      <c r="MBD114" s="4"/>
      <c r="MBE114" s="4"/>
      <c r="MBF114" s="4"/>
      <c r="MBG114" s="4"/>
      <c r="MBH114" s="4"/>
      <c r="MBI114" s="4"/>
      <c r="MBJ114" s="4"/>
      <c r="MBK114" s="4"/>
      <c r="MBL114" s="4"/>
      <c r="MBM114" s="4"/>
      <c r="MBN114" s="4"/>
      <c r="MBO114" s="4"/>
      <c r="MBP114" s="4"/>
      <c r="MBQ114" s="4"/>
      <c r="MBR114" s="4"/>
      <c r="MBS114" s="4"/>
      <c r="MBT114" s="4"/>
      <c r="MBU114" s="4"/>
      <c r="MBV114" s="4"/>
      <c r="MBW114" s="4"/>
      <c r="MBX114" s="4"/>
      <c r="MBY114" s="4"/>
      <c r="MBZ114" s="4"/>
      <c r="MCA114" s="4"/>
      <c r="MCB114" s="4"/>
      <c r="MCC114" s="4"/>
      <c r="MCD114" s="4"/>
      <c r="MCE114" s="4"/>
      <c r="MCF114" s="4"/>
      <c r="MCG114" s="4"/>
      <c r="MCH114" s="4"/>
      <c r="MCI114" s="4"/>
      <c r="MCJ114" s="4"/>
      <c r="MCK114" s="4"/>
      <c r="MCL114" s="4"/>
      <c r="MCM114" s="4"/>
      <c r="MCN114" s="4"/>
      <c r="MCO114" s="4"/>
      <c r="MCP114" s="4"/>
      <c r="MCQ114" s="4"/>
      <c r="MCR114" s="4"/>
      <c r="MCS114" s="4"/>
      <c r="MCT114" s="4"/>
      <c r="MCU114" s="4"/>
      <c r="MCV114" s="4"/>
      <c r="MCW114" s="4"/>
      <c r="MCX114" s="4"/>
      <c r="MCY114" s="4"/>
      <c r="MCZ114" s="4"/>
      <c r="MDA114" s="4"/>
      <c r="MDB114" s="4"/>
      <c r="MDC114" s="4"/>
      <c r="MDD114" s="4"/>
      <c r="MDE114" s="4"/>
      <c r="MDF114" s="4"/>
      <c r="MDG114" s="4"/>
      <c r="MDH114" s="4"/>
      <c r="MDI114" s="4"/>
      <c r="MDJ114" s="4"/>
      <c r="MDK114" s="4"/>
      <c r="MDL114" s="4"/>
      <c r="MDM114" s="4"/>
      <c r="MDN114" s="4"/>
      <c r="MDO114" s="4"/>
      <c r="MDP114" s="4"/>
      <c r="MDQ114" s="4"/>
      <c r="MDR114" s="4"/>
      <c r="MDS114" s="4"/>
      <c r="MDT114" s="4"/>
      <c r="MDU114" s="4"/>
      <c r="MDV114" s="4"/>
      <c r="MDW114" s="4"/>
      <c r="MDX114" s="4"/>
      <c r="MDY114" s="4"/>
      <c r="MDZ114" s="4"/>
      <c r="MEA114" s="4"/>
      <c r="MEB114" s="4"/>
      <c r="MEC114" s="4"/>
      <c r="MED114" s="4"/>
      <c r="MEE114" s="4"/>
      <c r="MEF114" s="4"/>
      <c r="MEG114" s="4"/>
      <c r="MEH114" s="4"/>
      <c r="MEI114" s="4"/>
      <c r="MEJ114" s="4"/>
      <c r="MEK114" s="4"/>
      <c r="MEL114" s="4"/>
      <c r="MEM114" s="4"/>
      <c r="MEN114" s="4"/>
      <c r="MEO114" s="4"/>
      <c r="MEP114" s="4"/>
      <c r="MEQ114" s="4"/>
      <c r="MER114" s="4"/>
      <c r="MES114" s="4"/>
      <c r="MET114" s="4"/>
      <c r="MEU114" s="4"/>
      <c r="MEV114" s="4"/>
      <c r="MEW114" s="4"/>
      <c r="MEX114" s="4"/>
      <c r="MEY114" s="4"/>
      <c r="MEZ114" s="4"/>
      <c r="MFA114" s="4"/>
      <c r="MFB114" s="4"/>
      <c r="MFC114" s="4"/>
      <c r="MFD114" s="4"/>
      <c r="MFE114" s="4"/>
      <c r="MFF114" s="4"/>
      <c r="MFG114" s="4"/>
      <c r="MFH114" s="4"/>
      <c r="MFI114" s="4"/>
      <c r="MFJ114" s="4"/>
      <c r="MFK114" s="4"/>
      <c r="MFL114" s="4"/>
      <c r="MFM114" s="4"/>
      <c r="MFN114" s="4"/>
      <c r="MFO114" s="4"/>
      <c r="MFP114" s="4"/>
      <c r="MFQ114" s="4"/>
      <c r="MFR114" s="4"/>
      <c r="MFS114" s="4"/>
      <c r="MFT114" s="4"/>
      <c r="MFU114" s="4"/>
      <c r="MFV114" s="4"/>
      <c r="MFW114" s="4"/>
      <c r="MFX114" s="4"/>
      <c r="MFY114" s="4"/>
      <c r="MFZ114" s="4"/>
      <c r="MGA114" s="4"/>
      <c r="MGB114" s="4"/>
      <c r="MGC114" s="4"/>
      <c r="MGD114" s="4"/>
      <c r="MGE114" s="4"/>
      <c r="MGF114" s="4"/>
      <c r="MGG114" s="4"/>
      <c r="MGH114" s="4"/>
      <c r="MGI114" s="4"/>
      <c r="MGJ114" s="4"/>
      <c r="MGK114" s="4"/>
      <c r="MGL114" s="4"/>
      <c r="MGM114" s="4"/>
      <c r="MGN114" s="4"/>
      <c r="MGO114" s="4"/>
      <c r="MGP114" s="4"/>
      <c r="MGQ114" s="4"/>
      <c r="MGR114" s="4"/>
      <c r="MGS114" s="4"/>
      <c r="MGT114" s="4"/>
      <c r="MGU114" s="4"/>
      <c r="MGV114" s="4"/>
      <c r="MGW114" s="4"/>
      <c r="MGX114" s="4"/>
      <c r="MGY114" s="4"/>
      <c r="MGZ114" s="4"/>
      <c r="MHA114" s="4"/>
      <c r="MHB114" s="4"/>
      <c r="MHC114" s="4"/>
      <c r="MHD114" s="4"/>
      <c r="MHE114" s="4"/>
      <c r="MHF114" s="4"/>
      <c r="MHG114" s="4"/>
      <c r="MHH114" s="4"/>
      <c r="MHI114" s="4"/>
      <c r="MHJ114" s="4"/>
      <c r="MHK114" s="4"/>
      <c r="MHL114" s="4"/>
      <c r="MHM114" s="4"/>
      <c r="MHN114" s="4"/>
      <c r="MHO114" s="4"/>
      <c r="MHP114" s="4"/>
      <c r="MHQ114" s="4"/>
      <c r="MHR114" s="4"/>
      <c r="MHS114" s="4"/>
      <c r="MHT114" s="4"/>
      <c r="MHU114" s="4"/>
      <c r="MHV114" s="4"/>
      <c r="MHW114" s="4"/>
      <c r="MHX114" s="4"/>
      <c r="MHY114" s="4"/>
      <c r="MHZ114" s="4"/>
      <c r="MIA114" s="4"/>
      <c r="MIB114" s="4"/>
      <c r="MIC114" s="4"/>
      <c r="MID114" s="4"/>
      <c r="MIE114" s="4"/>
      <c r="MIF114" s="4"/>
      <c r="MIG114" s="4"/>
      <c r="MIH114" s="4"/>
      <c r="MII114" s="4"/>
      <c r="MIJ114" s="4"/>
      <c r="MIK114" s="4"/>
      <c r="MIL114" s="4"/>
      <c r="MIM114" s="4"/>
      <c r="MIN114" s="4"/>
      <c r="MIO114" s="4"/>
      <c r="MIP114" s="4"/>
      <c r="MIQ114" s="4"/>
      <c r="MIR114" s="4"/>
      <c r="MIS114" s="4"/>
      <c r="MIT114" s="4"/>
      <c r="MIU114" s="4"/>
      <c r="MIV114" s="4"/>
      <c r="MIW114" s="4"/>
      <c r="MIX114" s="4"/>
      <c r="MIY114" s="4"/>
      <c r="MIZ114" s="4"/>
      <c r="MJA114" s="4"/>
      <c r="MJB114" s="4"/>
      <c r="MJC114" s="4"/>
      <c r="MJD114" s="4"/>
      <c r="MJE114" s="4"/>
      <c r="MJF114" s="4"/>
      <c r="MJG114" s="4"/>
      <c r="MJH114" s="4"/>
      <c r="MJI114" s="4"/>
      <c r="MJJ114" s="4"/>
      <c r="MJK114" s="4"/>
      <c r="MJL114" s="4"/>
      <c r="MJM114" s="4"/>
      <c r="MJN114" s="4"/>
      <c r="MJO114" s="4"/>
      <c r="MJP114" s="4"/>
      <c r="MJQ114" s="4"/>
      <c r="MJR114" s="4"/>
      <c r="MJS114" s="4"/>
      <c r="MJT114" s="4"/>
      <c r="MJU114" s="4"/>
      <c r="MJV114" s="4"/>
      <c r="MJW114" s="4"/>
      <c r="MJX114" s="4"/>
      <c r="MJY114" s="4"/>
      <c r="MJZ114" s="4"/>
      <c r="MKA114" s="4"/>
      <c r="MKB114" s="4"/>
      <c r="MKC114" s="4"/>
      <c r="MKD114" s="4"/>
      <c r="MKE114" s="4"/>
      <c r="MKF114" s="4"/>
      <c r="MKG114" s="4"/>
      <c r="MKH114" s="4"/>
      <c r="MKI114" s="4"/>
      <c r="MKJ114" s="4"/>
      <c r="MKK114" s="4"/>
      <c r="MKL114" s="4"/>
      <c r="MKM114" s="4"/>
      <c r="MKN114" s="4"/>
      <c r="MKO114" s="4"/>
      <c r="MKP114" s="4"/>
      <c r="MKQ114" s="4"/>
      <c r="MKR114" s="4"/>
      <c r="MKS114" s="4"/>
      <c r="MKT114" s="4"/>
      <c r="MKU114" s="4"/>
      <c r="MKV114" s="4"/>
      <c r="MKW114" s="4"/>
      <c r="MKX114" s="4"/>
      <c r="MKY114" s="4"/>
      <c r="MKZ114" s="4"/>
      <c r="MLA114" s="4"/>
      <c r="MLB114" s="4"/>
      <c r="MLC114" s="4"/>
      <c r="MLD114" s="4"/>
      <c r="MLE114" s="4"/>
      <c r="MLF114" s="4"/>
      <c r="MLG114" s="4"/>
      <c r="MLH114" s="4"/>
      <c r="MLI114" s="4"/>
      <c r="MLJ114" s="4"/>
      <c r="MLK114" s="4"/>
      <c r="MLL114" s="4"/>
      <c r="MLM114" s="4"/>
      <c r="MLN114" s="4"/>
      <c r="MLO114" s="4"/>
      <c r="MLP114" s="4"/>
      <c r="MLQ114" s="4"/>
      <c r="MLR114" s="4"/>
      <c r="MLS114" s="4"/>
      <c r="MLT114" s="4"/>
      <c r="MLU114" s="4"/>
      <c r="MLV114" s="4"/>
      <c r="MLW114" s="4"/>
      <c r="MLX114" s="4"/>
      <c r="MLY114" s="4"/>
      <c r="MLZ114" s="4"/>
      <c r="MMA114" s="4"/>
      <c r="MMB114" s="4"/>
      <c r="MMC114" s="4"/>
      <c r="MMD114" s="4"/>
      <c r="MME114" s="4"/>
      <c r="MMF114" s="4"/>
      <c r="MMG114" s="4"/>
      <c r="MMH114" s="4"/>
      <c r="MMI114" s="4"/>
      <c r="MMJ114" s="4"/>
      <c r="MMK114" s="4"/>
      <c r="MML114" s="4"/>
      <c r="MMM114" s="4"/>
      <c r="MMN114" s="4"/>
      <c r="MMO114" s="4"/>
      <c r="MMP114" s="4"/>
      <c r="MMQ114" s="4"/>
      <c r="MMR114" s="4"/>
      <c r="MMS114" s="4"/>
      <c r="MMT114" s="4"/>
      <c r="MMU114" s="4"/>
      <c r="MMV114" s="4"/>
      <c r="MMW114" s="4"/>
      <c r="MMX114" s="4"/>
      <c r="MMY114" s="4"/>
      <c r="MMZ114" s="4"/>
      <c r="MNA114" s="4"/>
      <c r="MNB114" s="4"/>
      <c r="MNC114" s="4"/>
      <c r="MND114" s="4"/>
      <c r="MNE114" s="4"/>
      <c r="MNF114" s="4"/>
      <c r="MNG114" s="4"/>
      <c r="MNH114" s="4"/>
      <c r="MNI114" s="4"/>
      <c r="MNJ114" s="4"/>
      <c r="MNK114" s="4"/>
      <c r="MNL114" s="4"/>
      <c r="MNM114" s="4"/>
      <c r="MNN114" s="4"/>
      <c r="MNO114" s="4"/>
      <c r="MNP114" s="4"/>
      <c r="MNQ114" s="4"/>
      <c r="MNR114" s="4"/>
      <c r="MNS114" s="4"/>
      <c r="MNT114" s="4"/>
      <c r="MNU114" s="4"/>
      <c r="MNV114" s="4"/>
      <c r="MNW114" s="4"/>
      <c r="MNX114" s="4"/>
      <c r="MNY114" s="4"/>
      <c r="MNZ114" s="4"/>
      <c r="MOA114" s="4"/>
      <c r="MOB114" s="4"/>
      <c r="MOC114" s="4"/>
      <c r="MOD114" s="4"/>
      <c r="MOE114" s="4"/>
      <c r="MOF114" s="4"/>
      <c r="MOG114" s="4"/>
      <c r="MOH114" s="4"/>
      <c r="MOI114" s="4"/>
      <c r="MOJ114" s="4"/>
      <c r="MOK114" s="4"/>
      <c r="MOL114" s="4"/>
      <c r="MOM114" s="4"/>
      <c r="MON114" s="4"/>
      <c r="MOO114" s="4"/>
      <c r="MOP114" s="4"/>
      <c r="MOQ114" s="4"/>
      <c r="MOR114" s="4"/>
      <c r="MOS114" s="4"/>
      <c r="MOT114" s="4"/>
      <c r="MOU114" s="4"/>
      <c r="MOV114" s="4"/>
      <c r="MOW114" s="4"/>
      <c r="MOX114" s="4"/>
      <c r="MOY114" s="4"/>
      <c r="MOZ114" s="4"/>
      <c r="MPA114" s="4"/>
      <c r="MPB114" s="4"/>
      <c r="MPC114" s="4"/>
      <c r="MPD114" s="4"/>
      <c r="MPE114" s="4"/>
      <c r="MPF114" s="4"/>
      <c r="MPG114" s="4"/>
      <c r="MPH114" s="4"/>
      <c r="MPI114" s="4"/>
      <c r="MPJ114" s="4"/>
      <c r="MPK114" s="4"/>
      <c r="MPL114" s="4"/>
      <c r="MPM114" s="4"/>
      <c r="MPN114" s="4"/>
      <c r="MPO114" s="4"/>
      <c r="MPP114" s="4"/>
      <c r="MPQ114" s="4"/>
      <c r="MPR114" s="4"/>
      <c r="MPS114" s="4"/>
      <c r="MPT114" s="4"/>
      <c r="MPU114" s="4"/>
      <c r="MPV114" s="4"/>
      <c r="MPW114" s="4"/>
      <c r="MPX114" s="4"/>
      <c r="MPY114" s="4"/>
      <c r="MPZ114" s="4"/>
      <c r="MQA114" s="4"/>
      <c r="MQB114" s="4"/>
      <c r="MQC114" s="4"/>
      <c r="MQD114" s="4"/>
      <c r="MQE114" s="4"/>
      <c r="MQF114" s="4"/>
      <c r="MQG114" s="4"/>
      <c r="MQH114" s="4"/>
      <c r="MQI114" s="4"/>
      <c r="MQJ114" s="4"/>
      <c r="MQK114" s="4"/>
      <c r="MQL114" s="4"/>
      <c r="MQM114" s="4"/>
      <c r="MQN114" s="4"/>
      <c r="MQO114" s="4"/>
      <c r="MQP114" s="4"/>
      <c r="MQQ114" s="4"/>
      <c r="MQR114" s="4"/>
      <c r="MQS114" s="4"/>
      <c r="MQT114" s="4"/>
      <c r="MQU114" s="4"/>
      <c r="MQV114" s="4"/>
      <c r="MQW114" s="4"/>
      <c r="MQX114" s="4"/>
      <c r="MQY114" s="4"/>
      <c r="MQZ114" s="4"/>
      <c r="MRA114" s="4"/>
      <c r="MRB114" s="4"/>
      <c r="MRC114" s="4"/>
      <c r="MRD114" s="4"/>
      <c r="MRE114" s="4"/>
      <c r="MRF114" s="4"/>
      <c r="MRG114" s="4"/>
      <c r="MRH114" s="4"/>
      <c r="MRI114" s="4"/>
      <c r="MRJ114" s="4"/>
      <c r="MRK114" s="4"/>
      <c r="MRL114" s="4"/>
      <c r="MRM114" s="4"/>
      <c r="MRN114" s="4"/>
      <c r="MRO114" s="4"/>
      <c r="MRP114" s="4"/>
      <c r="MRQ114" s="4"/>
      <c r="MRR114" s="4"/>
      <c r="MRS114" s="4"/>
      <c r="MRT114" s="4"/>
      <c r="MRU114" s="4"/>
      <c r="MRV114" s="4"/>
      <c r="MRW114" s="4"/>
      <c r="MRX114" s="4"/>
      <c r="MRY114" s="4"/>
      <c r="MRZ114" s="4"/>
      <c r="MSA114" s="4"/>
      <c r="MSB114" s="4"/>
      <c r="MSC114" s="4"/>
      <c r="MSD114" s="4"/>
      <c r="MSE114" s="4"/>
      <c r="MSF114" s="4"/>
      <c r="MSG114" s="4"/>
      <c r="MSH114" s="4"/>
      <c r="MSI114" s="4"/>
      <c r="MSJ114" s="4"/>
      <c r="MSK114" s="4"/>
      <c r="MSL114" s="4"/>
      <c r="MSM114" s="4"/>
      <c r="MSN114" s="4"/>
      <c r="MSO114" s="4"/>
      <c r="MSP114" s="4"/>
      <c r="MSQ114" s="4"/>
      <c r="MSR114" s="4"/>
      <c r="MSS114" s="4"/>
      <c r="MST114" s="4"/>
      <c r="MSU114" s="4"/>
      <c r="MSV114" s="4"/>
      <c r="MSW114" s="4"/>
      <c r="MSX114" s="4"/>
      <c r="MSY114" s="4"/>
      <c r="MSZ114" s="4"/>
      <c r="MTA114" s="4"/>
      <c r="MTB114" s="4"/>
      <c r="MTC114" s="4"/>
      <c r="MTD114" s="4"/>
      <c r="MTE114" s="4"/>
      <c r="MTF114" s="4"/>
      <c r="MTG114" s="4"/>
      <c r="MTH114" s="4"/>
      <c r="MTI114" s="4"/>
      <c r="MTJ114" s="4"/>
      <c r="MTK114" s="4"/>
      <c r="MTL114" s="4"/>
      <c r="MTM114" s="4"/>
      <c r="MTN114" s="4"/>
      <c r="MTO114" s="4"/>
      <c r="MTP114" s="4"/>
      <c r="MTQ114" s="4"/>
      <c r="MTR114" s="4"/>
      <c r="MTS114" s="4"/>
      <c r="MTT114" s="4"/>
      <c r="MTU114" s="4"/>
      <c r="MTV114" s="4"/>
      <c r="MTW114" s="4"/>
      <c r="MTX114" s="4"/>
      <c r="MTY114" s="4"/>
      <c r="MTZ114" s="4"/>
      <c r="MUA114" s="4"/>
      <c r="MUB114" s="4"/>
      <c r="MUC114" s="4"/>
      <c r="MUD114" s="4"/>
      <c r="MUE114" s="4"/>
      <c r="MUF114" s="4"/>
      <c r="MUG114" s="4"/>
      <c r="MUH114" s="4"/>
      <c r="MUI114" s="4"/>
      <c r="MUJ114" s="4"/>
      <c r="MUK114" s="4"/>
      <c r="MUL114" s="4"/>
      <c r="MUM114" s="4"/>
      <c r="MUN114" s="4"/>
      <c r="MUO114" s="4"/>
      <c r="MUP114" s="4"/>
      <c r="MUQ114" s="4"/>
      <c r="MUR114" s="4"/>
      <c r="MUS114" s="4"/>
      <c r="MUT114" s="4"/>
      <c r="MUU114" s="4"/>
      <c r="MUV114" s="4"/>
      <c r="MUW114" s="4"/>
      <c r="MUX114" s="4"/>
      <c r="MUY114" s="4"/>
      <c r="MUZ114" s="4"/>
      <c r="MVA114" s="4"/>
      <c r="MVB114" s="4"/>
      <c r="MVC114" s="4"/>
      <c r="MVD114" s="4"/>
      <c r="MVE114" s="4"/>
      <c r="MVF114" s="4"/>
      <c r="MVG114" s="4"/>
      <c r="MVH114" s="4"/>
      <c r="MVI114" s="4"/>
      <c r="MVJ114" s="4"/>
      <c r="MVK114" s="4"/>
      <c r="MVL114" s="4"/>
      <c r="MVM114" s="4"/>
      <c r="MVN114" s="4"/>
      <c r="MVO114" s="4"/>
      <c r="MVP114" s="4"/>
      <c r="MVQ114" s="4"/>
      <c r="MVR114" s="4"/>
      <c r="MVS114" s="4"/>
      <c r="MVT114" s="4"/>
      <c r="MVU114" s="4"/>
      <c r="MVV114" s="4"/>
      <c r="MVW114" s="4"/>
      <c r="MVX114" s="4"/>
      <c r="MVY114" s="4"/>
      <c r="MVZ114" s="4"/>
      <c r="MWA114" s="4"/>
      <c r="MWB114" s="4"/>
      <c r="MWC114" s="4"/>
      <c r="MWD114" s="4"/>
      <c r="MWE114" s="4"/>
      <c r="MWF114" s="4"/>
      <c r="MWG114" s="4"/>
      <c r="MWH114" s="4"/>
      <c r="MWI114" s="4"/>
      <c r="MWJ114" s="4"/>
      <c r="MWK114" s="4"/>
      <c r="MWL114" s="4"/>
      <c r="MWM114" s="4"/>
      <c r="MWN114" s="4"/>
      <c r="MWO114" s="4"/>
      <c r="MWP114" s="4"/>
      <c r="MWQ114" s="4"/>
      <c r="MWR114" s="4"/>
      <c r="MWS114" s="4"/>
      <c r="MWT114" s="4"/>
      <c r="MWU114" s="4"/>
      <c r="MWV114" s="4"/>
      <c r="MWW114" s="4"/>
      <c r="MWX114" s="4"/>
      <c r="MWY114" s="4"/>
      <c r="MWZ114" s="4"/>
      <c r="MXA114" s="4"/>
      <c r="MXB114" s="4"/>
      <c r="MXC114" s="4"/>
      <c r="MXD114" s="4"/>
      <c r="MXE114" s="4"/>
      <c r="MXF114" s="4"/>
      <c r="MXG114" s="4"/>
      <c r="MXH114" s="4"/>
      <c r="MXI114" s="4"/>
      <c r="MXJ114" s="4"/>
      <c r="MXK114" s="4"/>
      <c r="MXL114" s="4"/>
      <c r="MXM114" s="4"/>
      <c r="MXN114" s="4"/>
      <c r="MXO114" s="4"/>
      <c r="MXP114" s="4"/>
      <c r="MXQ114" s="4"/>
      <c r="MXR114" s="4"/>
      <c r="MXS114" s="4"/>
      <c r="MXT114" s="4"/>
      <c r="MXU114" s="4"/>
      <c r="MXV114" s="4"/>
      <c r="MXW114" s="4"/>
      <c r="MXX114" s="4"/>
      <c r="MXY114" s="4"/>
      <c r="MXZ114" s="4"/>
      <c r="MYA114" s="4"/>
      <c r="MYB114" s="4"/>
      <c r="MYC114" s="4"/>
      <c r="MYD114" s="4"/>
      <c r="MYE114" s="4"/>
      <c r="MYF114" s="4"/>
      <c r="MYG114" s="4"/>
      <c r="MYH114" s="4"/>
      <c r="MYI114" s="4"/>
      <c r="MYJ114" s="4"/>
      <c r="MYK114" s="4"/>
      <c r="MYL114" s="4"/>
      <c r="MYM114" s="4"/>
      <c r="MYN114" s="4"/>
      <c r="MYO114" s="4"/>
      <c r="MYP114" s="4"/>
      <c r="MYQ114" s="4"/>
      <c r="MYR114" s="4"/>
      <c r="MYS114" s="4"/>
      <c r="MYT114" s="4"/>
      <c r="MYU114" s="4"/>
      <c r="MYV114" s="4"/>
      <c r="MYW114" s="4"/>
      <c r="MYX114" s="4"/>
      <c r="MYY114" s="4"/>
      <c r="MYZ114" s="4"/>
      <c r="MZA114" s="4"/>
      <c r="MZB114" s="4"/>
      <c r="MZC114" s="4"/>
      <c r="MZD114" s="4"/>
      <c r="MZE114" s="4"/>
      <c r="MZF114" s="4"/>
      <c r="MZG114" s="4"/>
      <c r="MZH114" s="4"/>
      <c r="MZI114" s="4"/>
      <c r="MZJ114" s="4"/>
      <c r="MZK114" s="4"/>
      <c r="MZL114" s="4"/>
      <c r="MZM114" s="4"/>
      <c r="MZN114" s="4"/>
      <c r="MZO114" s="4"/>
      <c r="MZP114" s="4"/>
      <c r="MZQ114" s="4"/>
      <c r="MZR114" s="4"/>
      <c r="MZS114" s="4"/>
      <c r="MZT114" s="4"/>
      <c r="MZU114" s="4"/>
      <c r="MZV114" s="4"/>
      <c r="MZW114" s="4"/>
      <c r="MZX114" s="4"/>
      <c r="MZY114" s="4"/>
      <c r="MZZ114" s="4"/>
      <c r="NAA114" s="4"/>
      <c r="NAB114" s="4"/>
      <c r="NAC114" s="4"/>
      <c r="NAD114" s="4"/>
      <c r="NAE114" s="4"/>
      <c r="NAF114" s="4"/>
      <c r="NAG114" s="4"/>
      <c r="NAH114" s="4"/>
      <c r="NAI114" s="4"/>
      <c r="NAJ114" s="4"/>
      <c r="NAK114" s="4"/>
      <c r="NAL114" s="4"/>
      <c r="NAM114" s="4"/>
      <c r="NAN114" s="4"/>
      <c r="NAO114" s="4"/>
      <c r="NAP114" s="4"/>
      <c r="NAQ114" s="4"/>
      <c r="NAR114" s="4"/>
      <c r="NAS114" s="4"/>
      <c r="NAT114" s="4"/>
      <c r="NAU114" s="4"/>
      <c r="NAV114" s="4"/>
      <c r="NAW114" s="4"/>
      <c r="NAX114" s="4"/>
      <c r="NAY114" s="4"/>
      <c r="NAZ114" s="4"/>
      <c r="NBA114" s="4"/>
      <c r="NBB114" s="4"/>
      <c r="NBC114" s="4"/>
      <c r="NBD114" s="4"/>
      <c r="NBE114" s="4"/>
      <c r="NBF114" s="4"/>
      <c r="NBG114" s="4"/>
      <c r="NBH114" s="4"/>
      <c r="NBI114" s="4"/>
      <c r="NBJ114" s="4"/>
      <c r="NBK114" s="4"/>
      <c r="NBL114" s="4"/>
      <c r="NBM114" s="4"/>
      <c r="NBN114" s="4"/>
      <c r="NBO114" s="4"/>
      <c r="NBP114" s="4"/>
      <c r="NBQ114" s="4"/>
      <c r="NBR114" s="4"/>
      <c r="NBS114" s="4"/>
      <c r="NBT114" s="4"/>
      <c r="NBU114" s="4"/>
      <c r="NBV114" s="4"/>
      <c r="NBW114" s="4"/>
      <c r="NBX114" s="4"/>
      <c r="NBY114" s="4"/>
      <c r="NBZ114" s="4"/>
      <c r="NCA114" s="4"/>
      <c r="NCB114" s="4"/>
      <c r="NCC114" s="4"/>
      <c r="NCD114" s="4"/>
      <c r="NCE114" s="4"/>
      <c r="NCF114" s="4"/>
      <c r="NCG114" s="4"/>
      <c r="NCH114" s="4"/>
      <c r="NCI114" s="4"/>
      <c r="NCJ114" s="4"/>
      <c r="NCK114" s="4"/>
      <c r="NCL114" s="4"/>
      <c r="NCM114" s="4"/>
      <c r="NCN114" s="4"/>
      <c r="NCO114" s="4"/>
      <c r="NCP114" s="4"/>
      <c r="NCQ114" s="4"/>
      <c r="NCR114" s="4"/>
      <c r="NCS114" s="4"/>
      <c r="NCT114" s="4"/>
      <c r="NCU114" s="4"/>
      <c r="NCV114" s="4"/>
      <c r="NCW114" s="4"/>
      <c r="NCX114" s="4"/>
      <c r="NCY114" s="4"/>
      <c r="NCZ114" s="4"/>
      <c r="NDA114" s="4"/>
      <c r="NDB114" s="4"/>
      <c r="NDC114" s="4"/>
      <c r="NDD114" s="4"/>
      <c r="NDE114" s="4"/>
      <c r="NDF114" s="4"/>
      <c r="NDG114" s="4"/>
      <c r="NDH114" s="4"/>
      <c r="NDI114" s="4"/>
      <c r="NDJ114" s="4"/>
      <c r="NDK114" s="4"/>
      <c r="NDL114" s="4"/>
      <c r="NDM114" s="4"/>
      <c r="NDN114" s="4"/>
      <c r="NDO114" s="4"/>
      <c r="NDP114" s="4"/>
      <c r="NDQ114" s="4"/>
      <c r="NDR114" s="4"/>
      <c r="NDS114" s="4"/>
      <c r="NDT114" s="4"/>
      <c r="NDU114" s="4"/>
      <c r="NDV114" s="4"/>
      <c r="NDW114" s="4"/>
      <c r="NDX114" s="4"/>
      <c r="NDY114" s="4"/>
      <c r="NDZ114" s="4"/>
      <c r="NEA114" s="4"/>
      <c r="NEB114" s="4"/>
      <c r="NEC114" s="4"/>
      <c r="NED114" s="4"/>
      <c r="NEE114" s="4"/>
      <c r="NEF114" s="4"/>
      <c r="NEG114" s="4"/>
      <c r="NEH114" s="4"/>
      <c r="NEI114" s="4"/>
      <c r="NEJ114" s="4"/>
      <c r="NEK114" s="4"/>
      <c r="NEL114" s="4"/>
      <c r="NEM114" s="4"/>
      <c r="NEN114" s="4"/>
      <c r="NEO114" s="4"/>
      <c r="NEP114" s="4"/>
      <c r="NEQ114" s="4"/>
      <c r="NER114" s="4"/>
      <c r="NES114" s="4"/>
      <c r="NET114" s="4"/>
      <c r="NEU114" s="4"/>
      <c r="NEV114" s="4"/>
      <c r="NEW114" s="4"/>
      <c r="NEX114" s="4"/>
      <c r="NEY114" s="4"/>
      <c r="NEZ114" s="4"/>
      <c r="NFA114" s="4"/>
      <c r="NFB114" s="4"/>
      <c r="NFC114" s="4"/>
      <c r="NFD114" s="4"/>
      <c r="NFE114" s="4"/>
      <c r="NFF114" s="4"/>
      <c r="NFG114" s="4"/>
      <c r="NFH114" s="4"/>
      <c r="NFI114" s="4"/>
      <c r="NFJ114" s="4"/>
      <c r="NFK114" s="4"/>
      <c r="NFL114" s="4"/>
      <c r="NFM114" s="4"/>
      <c r="NFN114" s="4"/>
      <c r="NFO114" s="4"/>
      <c r="NFP114" s="4"/>
      <c r="NFQ114" s="4"/>
      <c r="NFR114" s="4"/>
      <c r="NFS114" s="4"/>
      <c r="NFT114" s="4"/>
      <c r="NFU114" s="4"/>
      <c r="NFV114" s="4"/>
      <c r="NFW114" s="4"/>
      <c r="NFX114" s="4"/>
      <c r="NFY114" s="4"/>
      <c r="NFZ114" s="4"/>
      <c r="NGA114" s="4"/>
      <c r="NGB114" s="4"/>
      <c r="NGC114" s="4"/>
      <c r="NGD114" s="4"/>
      <c r="NGE114" s="4"/>
      <c r="NGF114" s="4"/>
      <c r="NGG114" s="4"/>
      <c r="NGH114" s="4"/>
      <c r="NGI114" s="4"/>
      <c r="NGJ114" s="4"/>
      <c r="NGK114" s="4"/>
      <c r="NGL114" s="4"/>
      <c r="NGM114" s="4"/>
      <c r="NGN114" s="4"/>
      <c r="NGO114" s="4"/>
      <c r="NGP114" s="4"/>
      <c r="NGQ114" s="4"/>
      <c r="NGR114" s="4"/>
      <c r="NGS114" s="4"/>
      <c r="NGT114" s="4"/>
      <c r="NGU114" s="4"/>
      <c r="NGV114" s="4"/>
      <c r="NGW114" s="4"/>
      <c r="NGX114" s="4"/>
      <c r="NGY114" s="4"/>
      <c r="NGZ114" s="4"/>
      <c r="NHA114" s="4"/>
      <c r="NHB114" s="4"/>
      <c r="NHC114" s="4"/>
      <c r="NHD114" s="4"/>
      <c r="NHE114" s="4"/>
      <c r="NHF114" s="4"/>
      <c r="NHG114" s="4"/>
      <c r="NHH114" s="4"/>
      <c r="NHI114" s="4"/>
      <c r="NHJ114" s="4"/>
      <c r="NHK114" s="4"/>
      <c r="NHL114" s="4"/>
      <c r="NHM114" s="4"/>
      <c r="NHN114" s="4"/>
      <c r="NHO114" s="4"/>
      <c r="NHP114" s="4"/>
      <c r="NHQ114" s="4"/>
      <c r="NHR114" s="4"/>
      <c r="NHS114" s="4"/>
      <c r="NHT114" s="4"/>
      <c r="NHU114" s="4"/>
      <c r="NHV114" s="4"/>
      <c r="NHW114" s="4"/>
      <c r="NHX114" s="4"/>
      <c r="NHY114" s="4"/>
      <c r="NHZ114" s="4"/>
      <c r="NIA114" s="4"/>
      <c r="NIB114" s="4"/>
      <c r="NIC114" s="4"/>
      <c r="NID114" s="4"/>
      <c r="NIE114" s="4"/>
      <c r="NIF114" s="4"/>
      <c r="NIG114" s="4"/>
      <c r="NIH114" s="4"/>
      <c r="NII114" s="4"/>
      <c r="NIJ114" s="4"/>
      <c r="NIK114" s="4"/>
      <c r="NIL114" s="4"/>
      <c r="NIM114" s="4"/>
      <c r="NIN114" s="4"/>
      <c r="NIO114" s="4"/>
      <c r="NIP114" s="4"/>
      <c r="NIQ114" s="4"/>
      <c r="NIR114" s="4"/>
      <c r="NIS114" s="4"/>
      <c r="NIT114" s="4"/>
      <c r="NIU114" s="4"/>
      <c r="NIV114" s="4"/>
      <c r="NIW114" s="4"/>
      <c r="NIX114" s="4"/>
      <c r="NIY114" s="4"/>
      <c r="NIZ114" s="4"/>
      <c r="NJA114" s="4"/>
      <c r="NJB114" s="4"/>
      <c r="NJC114" s="4"/>
      <c r="NJD114" s="4"/>
      <c r="NJE114" s="4"/>
      <c r="NJF114" s="4"/>
      <c r="NJG114" s="4"/>
      <c r="NJH114" s="4"/>
      <c r="NJI114" s="4"/>
      <c r="NJJ114" s="4"/>
      <c r="NJK114" s="4"/>
      <c r="NJL114" s="4"/>
      <c r="NJM114" s="4"/>
      <c r="NJN114" s="4"/>
      <c r="NJO114" s="4"/>
      <c r="NJP114" s="4"/>
      <c r="NJQ114" s="4"/>
      <c r="NJR114" s="4"/>
      <c r="NJS114" s="4"/>
      <c r="NJT114" s="4"/>
      <c r="NJU114" s="4"/>
      <c r="NJV114" s="4"/>
      <c r="NJW114" s="4"/>
      <c r="NJX114" s="4"/>
      <c r="NJY114" s="4"/>
      <c r="NJZ114" s="4"/>
      <c r="NKA114" s="4"/>
      <c r="NKB114" s="4"/>
      <c r="NKC114" s="4"/>
      <c r="NKD114" s="4"/>
      <c r="NKE114" s="4"/>
      <c r="NKF114" s="4"/>
      <c r="NKG114" s="4"/>
      <c r="NKH114" s="4"/>
      <c r="NKI114" s="4"/>
      <c r="NKJ114" s="4"/>
      <c r="NKK114" s="4"/>
      <c r="NKL114" s="4"/>
      <c r="NKM114" s="4"/>
      <c r="NKN114" s="4"/>
      <c r="NKO114" s="4"/>
      <c r="NKP114" s="4"/>
      <c r="NKQ114" s="4"/>
      <c r="NKR114" s="4"/>
      <c r="NKS114" s="4"/>
      <c r="NKT114" s="4"/>
      <c r="NKU114" s="4"/>
      <c r="NKV114" s="4"/>
      <c r="NKW114" s="4"/>
      <c r="NKX114" s="4"/>
      <c r="NKY114" s="4"/>
      <c r="NKZ114" s="4"/>
      <c r="NLA114" s="4"/>
      <c r="NLB114" s="4"/>
      <c r="NLC114" s="4"/>
      <c r="NLD114" s="4"/>
      <c r="NLE114" s="4"/>
      <c r="NLF114" s="4"/>
      <c r="NLG114" s="4"/>
      <c r="NLH114" s="4"/>
      <c r="NLI114" s="4"/>
      <c r="NLJ114" s="4"/>
      <c r="NLK114" s="4"/>
      <c r="NLL114" s="4"/>
      <c r="NLM114" s="4"/>
      <c r="NLN114" s="4"/>
      <c r="NLO114" s="4"/>
      <c r="NLP114" s="4"/>
      <c r="NLQ114" s="4"/>
      <c r="NLR114" s="4"/>
      <c r="NLS114" s="4"/>
      <c r="NLT114" s="4"/>
      <c r="NLU114" s="4"/>
      <c r="NLV114" s="4"/>
      <c r="NLW114" s="4"/>
      <c r="NLX114" s="4"/>
      <c r="NLY114" s="4"/>
      <c r="NLZ114" s="4"/>
      <c r="NMA114" s="4"/>
      <c r="NMB114" s="4"/>
      <c r="NMC114" s="4"/>
      <c r="NMD114" s="4"/>
      <c r="NME114" s="4"/>
      <c r="NMF114" s="4"/>
      <c r="NMG114" s="4"/>
      <c r="NMH114" s="4"/>
      <c r="NMI114" s="4"/>
      <c r="NMJ114" s="4"/>
      <c r="NMK114" s="4"/>
      <c r="NML114" s="4"/>
      <c r="NMM114" s="4"/>
      <c r="NMN114" s="4"/>
      <c r="NMO114" s="4"/>
      <c r="NMP114" s="4"/>
      <c r="NMQ114" s="4"/>
      <c r="NMR114" s="4"/>
      <c r="NMS114" s="4"/>
      <c r="NMT114" s="4"/>
      <c r="NMU114" s="4"/>
      <c r="NMV114" s="4"/>
      <c r="NMW114" s="4"/>
      <c r="NMX114" s="4"/>
      <c r="NMY114" s="4"/>
      <c r="NMZ114" s="4"/>
      <c r="NNA114" s="4"/>
      <c r="NNB114" s="4"/>
      <c r="NNC114" s="4"/>
      <c r="NND114" s="4"/>
      <c r="NNE114" s="4"/>
      <c r="NNF114" s="4"/>
      <c r="NNG114" s="4"/>
      <c r="NNH114" s="4"/>
      <c r="NNI114" s="4"/>
      <c r="NNJ114" s="4"/>
      <c r="NNK114" s="4"/>
      <c r="NNL114" s="4"/>
      <c r="NNM114" s="4"/>
      <c r="NNN114" s="4"/>
      <c r="NNO114" s="4"/>
      <c r="NNP114" s="4"/>
      <c r="NNQ114" s="4"/>
      <c r="NNR114" s="4"/>
      <c r="NNS114" s="4"/>
      <c r="NNT114" s="4"/>
      <c r="NNU114" s="4"/>
      <c r="NNV114" s="4"/>
      <c r="NNW114" s="4"/>
      <c r="NNX114" s="4"/>
      <c r="NNY114" s="4"/>
      <c r="NNZ114" s="4"/>
      <c r="NOA114" s="4"/>
      <c r="NOB114" s="4"/>
      <c r="NOC114" s="4"/>
      <c r="NOD114" s="4"/>
      <c r="NOE114" s="4"/>
      <c r="NOF114" s="4"/>
      <c r="NOG114" s="4"/>
      <c r="NOH114" s="4"/>
      <c r="NOI114" s="4"/>
      <c r="NOJ114" s="4"/>
      <c r="NOK114" s="4"/>
      <c r="NOL114" s="4"/>
      <c r="NOM114" s="4"/>
      <c r="NON114" s="4"/>
      <c r="NOO114" s="4"/>
      <c r="NOP114" s="4"/>
      <c r="NOQ114" s="4"/>
      <c r="NOR114" s="4"/>
      <c r="NOS114" s="4"/>
      <c r="NOT114" s="4"/>
      <c r="NOU114" s="4"/>
      <c r="NOV114" s="4"/>
      <c r="NOW114" s="4"/>
      <c r="NOX114" s="4"/>
      <c r="NOY114" s="4"/>
      <c r="NOZ114" s="4"/>
      <c r="NPA114" s="4"/>
      <c r="NPB114" s="4"/>
      <c r="NPC114" s="4"/>
      <c r="NPD114" s="4"/>
      <c r="NPE114" s="4"/>
      <c r="NPF114" s="4"/>
      <c r="NPG114" s="4"/>
      <c r="NPH114" s="4"/>
      <c r="NPI114" s="4"/>
      <c r="NPJ114" s="4"/>
      <c r="NPK114" s="4"/>
      <c r="NPL114" s="4"/>
      <c r="NPM114" s="4"/>
      <c r="NPN114" s="4"/>
      <c r="NPO114" s="4"/>
      <c r="NPP114" s="4"/>
      <c r="NPQ114" s="4"/>
      <c r="NPR114" s="4"/>
      <c r="NPS114" s="4"/>
      <c r="NPT114" s="4"/>
      <c r="NPU114" s="4"/>
      <c r="NPV114" s="4"/>
      <c r="NPW114" s="4"/>
      <c r="NPX114" s="4"/>
      <c r="NPY114" s="4"/>
      <c r="NPZ114" s="4"/>
      <c r="NQA114" s="4"/>
      <c r="NQB114" s="4"/>
      <c r="NQC114" s="4"/>
      <c r="NQD114" s="4"/>
      <c r="NQE114" s="4"/>
      <c r="NQF114" s="4"/>
      <c r="NQG114" s="4"/>
      <c r="NQH114" s="4"/>
      <c r="NQI114" s="4"/>
      <c r="NQJ114" s="4"/>
      <c r="NQK114" s="4"/>
      <c r="NQL114" s="4"/>
      <c r="NQM114" s="4"/>
      <c r="NQN114" s="4"/>
      <c r="NQO114" s="4"/>
      <c r="NQP114" s="4"/>
      <c r="NQQ114" s="4"/>
      <c r="NQR114" s="4"/>
      <c r="NQS114" s="4"/>
      <c r="NQT114" s="4"/>
      <c r="NQU114" s="4"/>
      <c r="NQV114" s="4"/>
      <c r="NQW114" s="4"/>
      <c r="NQX114" s="4"/>
      <c r="NQY114" s="4"/>
      <c r="NQZ114" s="4"/>
      <c r="NRA114" s="4"/>
      <c r="NRB114" s="4"/>
      <c r="NRC114" s="4"/>
      <c r="NRD114" s="4"/>
      <c r="NRE114" s="4"/>
      <c r="NRF114" s="4"/>
      <c r="NRG114" s="4"/>
      <c r="NRH114" s="4"/>
      <c r="NRI114" s="4"/>
      <c r="NRJ114" s="4"/>
      <c r="NRK114" s="4"/>
      <c r="NRL114" s="4"/>
      <c r="NRM114" s="4"/>
      <c r="NRN114" s="4"/>
      <c r="NRO114" s="4"/>
      <c r="NRP114" s="4"/>
      <c r="NRQ114" s="4"/>
      <c r="NRR114" s="4"/>
      <c r="NRS114" s="4"/>
      <c r="NRT114" s="4"/>
      <c r="NRU114" s="4"/>
      <c r="NRV114" s="4"/>
      <c r="NRW114" s="4"/>
      <c r="NRX114" s="4"/>
      <c r="NRY114" s="4"/>
      <c r="NRZ114" s="4"/>
      <c r="NSA114" s="4"/>
      <c r="NSB114" s="4"/>
      <c r="NSC114" s="4"/>
      <c r="NSD114" s="4"/>
      <c r="NSE114" s="4"/>
      <c r="NSF114" s="4"/>
      <c r="NSG114" s="4"/>
      <c r="NSH114" s="4"/>
      <c r="NSI114" s="4"/>
      <c r="NSJ114" s="4"/>
      <c r="NSK114" s="4"/>
      <c r="NSL114" s="4"/>
      <c r="NSM114" s="4"/>
      <c r="NSN114" s="4"/>
      <c r="NSO114" s="4"/>
      <c r="NSP114" s="4"/>
      <c r="NSQ114" s="4"/>
      <c r="NSR114" s="4"/>
      <c r="NSS114" s="4"/>
      <c r="NST114" s="4"/>
      <c r="NSU114" s="4"/>
      <c r="NSV114" s="4"/>
      <c r="NSW114" s="4"/>
      <c r="NSX114" s="4"/>
      <c r="NSY114" s="4"/>
      <c r="NSZ114" s="4"/>
      <c r="NTA114" s="4"/>
      <c r="NTB114" s="4"/>
      <c r="NTC114" s="4"/>
      <c r="NTD114" s="4"/>
      <c r="NTE114" s="4"/>
      <c r="NTF114" s="4"/>
      <c r="NTG114" s="4"/>
      <c r="NTH114" s="4"/>
      <c r="NTI114" s="4"/>
      <c r="NTJ114" s="4"/>
      <c r="NTK114" s="4"/>
      <c r="NTL114" s="4"/>
      <c r="NTM114" s="4"/>
      <c r="NTN114" s="4"/>
      <c r="NTO114" s="4"/>
      <c r="NTP114" s="4"/>
      <c r="NTQ114" s="4"/>
      <c r="NTR114" s="4"/>
      <c r="NTS114" s="4"/>
      <c r="NTT114" s="4"/>
      <c r="NTU114" s="4"/>
      <c r="NTV114" s="4"/>
      <c r="NTW114" s="4"/>
      <c r="NTX114" s="4"/>
      <c r="NTY114" s="4"/>
      <c r="NTZ114" s="4"/>
      <c r="NUA114" s="4"/>
      <c r="NUB114" s="4"/>
      <c r="NUC114" s="4"/>
      <c r="NUD114" s="4"/>
      <c r="NUE114" s="4"/>
      <c r="NUF114" s="4"/>
      <c r="NUG114" s="4"/>
      <c r="NUH114" s="4"/>
      <c r="NUI114" s="4"/>
      <c r="NUJ114" s="4"/>
      <c r="NUK114" s="4"/>
      <c r="NUL114" s="4"/>
      <c r="NUM114" s="4"/>
      <c r="NUN114" s="4"/>
      <c r="NUO114" s="4"/>
      <c r="NUP114" s="4"/>
      <c r="NUQ114" s="4"/>
      <c r="NUR114" s="4"/>
      <c r="NUS114" s="4"/>
      <c r="NUT114" s="4"/>
      <c r="NUU114" s="4"/>
      <c r="NUV114" s="4"/>
      <c r="NUW114" s="4"/>
      <c r="NUX114" s="4"/>
      <c r="NUY114" s="4"/>
      <c r="NUZ114" s="4"/>
      <c r="NVA114" s="4"/>
      <c r="NVB114" s="4"/>
      <c r="NVC114" s="4"/>
      <c r="NVD114" s="4"/>
      <c r="NVE114" s="4"/>
      <c r="NVF114" s="4"/>
      <c r="NVG114" s="4"/>
      <c r="NVH114" s="4"/>
      <c r="NVI114" s="4"/>
      <c r="NVJ114" s="4"/>
      <c r="NVK114" s="4"/>
      <c r="NVL114" s="4"/>
      <c r="NVM114" s="4"/>
      <c r="NVN114" s="4"/>
      <c r="NVO114" s="4"/>
      <c r="NVP114" s="4"/>
      <c r="NVQ114" s="4"/>
      <c r="NVR114" s="4"/>
      <c r="NVS114" s="4"/>
      <c r="NVT114" s="4"/>
      <c r="NVU114" s="4"/>
      <c r="NVV114" s="4"/>
      <c r="NVW114" s="4"/>
      <c r="NVX114" s="4"/>
      <c r="NVY114" s="4"/>
      <c r="NVZ114" s="4"/>
      <c r="NWA114" s="4"/>
      <c r="NWB114" s="4"/>
      <c r="NWC114" s="4"/>
      <c r="NWD114" s="4"/>
      <c r="NWE114" s="4"/>
      <c r="NWF114" s="4"/>
      <c r="NWG114" s="4"/>
      <c r="NWH114" s="4"/>
      <c r="NWI114" s="4"/>
      <c r="NWJ114" s="4"/>
      <c r="NWK114" s="4"/>
      <c r="NWL114" s="4"/>
      <c r="NWM114" s="4"/>
      <c r="NWN114" s="4"/>
      <c r="NWO114" s="4"/>
      <c r="NWP114" s="4"/>
      <c r="NWQ114" s="4"/>
      <c r="NWR114" s="4"/>
      <c r="NWS114" s="4"/>
      <c r="NWT114" s="4"/>
      <c r="NWU114" s="4"/>
      <c r="NWV114" s="4"/>
      <c r="NWW114" s="4"/>
      <c r="NWX114" s="4"/>
      <c r="NWY114" s="4"/>
      <c r="NWZ114" s="4"/>
      <c r="NXA114" s="4"/>
      <c r="NXB114" s="4"/>
      <c r="NXC114" s="4"/>
      <c r="NXD114" s="4"/>
      <c r="NXE114" s="4"/>
      <c r="NXF114" s="4"/>
      <c r="NXG114" s="4"/>
      <c r="NXH114" s="4"/>
      <c r="NXI114" s="4"/>
      <c r="NXJ114" s="4"/>
      <c r="NXK114" s="4"/>
      <c r="NXL114" s="4"/>
      <c r="NXM114" s="4"/>
      <c r="NXN114" s="4"/>
      <c r="NXO114" s="4"/>
      <c r="NXP114" s="4"/>
      <c r="NXQ114" s="4"/>
      <c r="NXR114" s="4"/>
      <c r="NXS114" s="4"/>
      <c r="NXT114" s="4"/>
      <c r="NXU114" s="4"/>
      <c r="NXV114" s="4"/>
      <c r="NXW114" s="4"/>
      <c r="NXX114" s="4"/>
      <c r="NXY114" s="4"/>
      <c r="NXZ114" s="4"/>
      <c r="NYA114" s="4"/>
      <c r="NYB114" s="4"/>
      <c r="NYC114" s="4"/>
      <c r="NYD114" s="4"/>
      <c r="NYE114" s="4"/>
      <c r="NYF114" s="4"/>
      <c r="NYG114" s="4"/>
      <c r="NYH114" s="4"/>
      <c r="NYI114" s="4"/>
      <c r="NYJ114" s="4"/>
      <c r="NYK114" s="4"/>
      <c r="NYL114" s="4"/>
      <c r="NYM114" s="4"/>
      <c r="NYN114" s="4"/>
      <c r="NYO114" s="4"/>
      <c r="NYP114" s="4"/>
      <c r="NYQ114" s="4"/>
      <c r="NYR114" s="4"/>
      <c r="NYS114" s="4"/>
      <c r="NYT114" s="4"/>
      <c r="NYU114" s="4"/>
      <c r="NYV114" s="4"/>
      <c r="NYW114" s="4"/>
      <c r="NYX114" s="4"/>
      <c r="NYY114" s="4"/>
      <c r="NYZ114" s="4"/>
      <c r="NZA114" s="4"/>
      <c r="NZB114" s="4"/>
      <c r="NZC114" s="4"/>
      <c r="NZD114" s="4"/>
      <c r="NZE114" s="4"/>
      <c r="NZF114" s="4"/>
      <c r="NZG114" s="4"/>
      <c r="NZH114" s="4"/>
      <c r="NZI114" s="4"/>
      <c r="NZJ114" s="4"/>
      <c r="NZK114" s="4"/>
      <c r="NZL114" s="4"/>
      <c r="NZM114" s="4"/>
      <c r="NZN114" s="4"/>
      <c r="NZO114" s="4"/>
      <c r="NZP114" s="4"/>
      <c r="NZQ114" s="4"/>
      <c r="NZR114" s="4"/>
      <c r="NZS114" s="4"/>
      <c r="NZT114" s="4"/>
      <c r="NZU114" s="4"/>
      <c r="NZV114" s="4"/>
      <c r="NZW114" s="4"/>
      <c r="NZX114" s="4"/>
      <c r="NZY114" s="4"/>
      <c r="NZZ114" s="4"/>
      <c r="OAA114" s="4"/>
      <c r="OAB114" s="4"/>
      <c r="OAC114" s="4"/>
      <c r="OAD114" s="4"/>
      <c r="OAE114" s="4"/>
      <c r="OAF114" s="4"/>
      <c r="OAG114" s="4"/>
      <c r="OAH114" s="4"/>
      <c r="OAI114" s="4"/>
      <c r="OAJ114" s="4"/>
      <c r="OAK114" s="4"/>
      <c r="OAL114" s="4"/>
      <c r="OAM114" s="4"/>
      <c r="OAN114" s="4"/>
      <c r="OAO114" s="4"/>
      <c r="OAP114" s="4"/>
      <c r="OAQ114" s="4"/>
      <c r="OAR114" s="4"/>
      <c r="OAS114" s="4"/>
      <c r="OAT114" s="4"/>
      <c r="OAU114" s="4"/>
      <c r="OAV114" s="4"/>
      <c r="OAW114" s="4"/>
      <c r="OAX114" s="4"/>
      <c r="OAY114" s="4"/>
      <c r="OAZ114" s="4"/>
      <c r="OBA114" s="4"/>
      <c r="OBB114" s="4"/>
      <c r="OBC114" s="4"/>
      <c r="OBD114" s="4"/>
      <c r="OBE114" s="4"/>
      <c r="OBF114" s="4"/>
      <c r="OBG114" s="4"/>
      <c r="OBH114" s="4"/>
      <c r="OBI114" s="4"/>
      <c r="OBJ114" s="4"/>
      <c r="OBK114" s="4"/>
      <c r="OBL114" s="4"/>
      <c r="OBM114" s="4"/>
      <c r="OBN114" s="4"/>
      <c r="OBO114" s="4"/>
      <c r="OBP114" s="4"/>
      <c r="OBQ114" s="4"/>
      <c r="OBR114" s="4"/>
      <c r="OBS114" s="4"/>
      <c r="OBT114" s="4"/>
      <c r="OBU114" s="4"/>
      <c r="OBV114" s="4"/>
      <c r="OBW114" s="4"/>
      <c r="OBX114" s="4"/>
      <c r="OBY114" s="4"/>
      <c r="OBZ114" s="4"/>
      <c r="OCA114" s="4"/>
      <c r="OCB114" s="4"/>
      <c r="OCC114" s="4"/>
      <c r="OCD114" s="4"/>
      <c r="OCE114" s="4"/>
      <c r="OCF114" s="4"/>
      <c r="OCG114" s="4"/>
      <c r="OCH114" s="4"/>
      <c r="OCI114" s="4"/>
      <c r="OCJ114" s="4"/>
      <c r="OCK114" s="4"/>
      <c r="OCL114" s="4"/>
      <c r="OCM114" s="4"/>
      <c r="OCN114" s="4"/>
      <c r="OCO114" s="4"/>
      <c r="OCP114" s="4"/>
      <c r="OCQ114" s="4"/>
      <c r="OCR114" s="4"/>
      <c r="OCS114" s="4"/>
      <c r="OCT114" s="4"/>
      <c r="OCU114" s="4"/>
      <c r="OCV114" s="4"/>
      <c r="OCW114" s="4"/>
      <c r="OCX114" s="4"/>
      <c r="OCY114" s="4"/>
      <c r="OCZ114" s="4"/>
      <c r="ODA114" s="4"/>
      <c r="ODB114" s="4"/>
      <c r="ODC114" s="4"/>
      <c r="ODD114" s="4"/>
      <c r="ODE114" s="4"/>
      <c r="ODF114" s="4"/>
      <c r="ODG114" s="4"/>
      <c r="ODH114" s="4"/>
      <c r="ODI114" s="4"/>
      <c r="ODJ114" s="4"/>
      <c r="ODK114" s="4"/>
      <c r="ODL114" s="4"/>
      <c r="ODM114" s="4"/>
      <c r="ODN114" s="4"/>
      <c r="ODO114" s="4"/>
      <c r="ODP114" s="4"/>
      <c r="ODQ114" s="4"/>
      <c r="ODR114" s="4"/>
      <c r="ODS114" s="4"/>
      <c r="ODT114" s="4"/>
      <c r="ODU114" s="4"/>
      <c r="ODV114" s="4"/>
      <c r="ODW114" s="4"/>
      <c r="ODX114" s="4"/>
      <c r="ODY114" s="4"/>
      <c r="ODZ114" s="4"/>
      <c r="OEA114" s="4"/>
      <c r="OEB114" s="4"/>
      <c r="OEC114" s="4"/>
      <c r="OED114" s="4"/>
      <c r="OEE114" s="4"/>
      <c r="OEF114" s="4"/>
      <c r="OEG114" s="4"/>
      <c r="OEH114" s="4"/>
      <c r="OEI114" s="4"/>
      <c r="OEJ114" s="4"/>
      <c r="OEK114" s="4"/>
      <c r="OEL114" s="4"/>
      <c r="OEM114" s="4"/>
      <c r="OEN114" s="4"/>
      <c r="OEO114" s="4"/>
      <c r="OEP114" s="4"/>
      <c r="OEQ114" s="4"/>
      <c r="OER114" s="4"/>
      <c r="OES114" s="4"/>
      <c r="OET114" s="4"/>
      <c r="OEU114" s="4"/>
      <c r="OEV114" s="4"/>
      <c r="OEW114" s="4"/>
      <c r="OEX114" s="4"/>
      <c r="OEY114" s="4"/>
      <c r="OEZ114" s="4"/>
      <c r="OFA114" s="4"/>
      <c r="OFB114" s="4"/>
      <c r="OFC114" s="4"/>
      <c r="OFD114" s="4"/>
      <c r="OFE114" s="4"/>
      <c r="OFF114" s="4"/>
      <c r="OFG114" s="4"/>
      <c r="OFH114" s="4"/>
      <c r="OFI114" s="4"/>
      <c r="OFJ114" s="4"/>
      <c r="OFK114" s="4"/>
      <c r="OFL114" s="4"/>
      <c r="OFM114" s="4"/>
      <c r="OFN114" s="4"/>
      <c r="OFO114" s="4"/>
      <c r="OFP114" s="4"/>
      <c r="OFQ114" s="4"/>
      <c r="OFR114" s="4"/>
      <c r="OFS114" s="4"/>
      <c r="OFT114" s="4"/>
      <c r="OFU114" s="4"/>
      <c r="OFV114" s="4"/>
      <c r="OFW114" s="4"/>
      <c r="OFX114" s="4"/>
      <c r="OFY114" s="4"/>
      <c r="OFZ114" s="4"/>
      <c r="OGA114" s="4"/>
      <c r="OGB114" s="4"/>
      <c r="OGC114" s="4"/>
      <c r="OGD114" s="4"/>
      <c r="OGE114" s="4"/>
      <c r="OGF114" s="4"/>
      <c r="OGG114" s="4"/>
      <c r="OGH114" s="4"/>
      <c r="OGI114" s="4"/>
      <c r="OGJ114" s="4"/>
      <c r="OGK114" s="4"/>
      <c r="OGL114" s="4"/>
      <c r="OGM114" s="4"/>
      <c r="OGN114" s="4"/>
      <c r="OGO114" s="4"/>
      <c r="OGP114" s="4"/>
      <c r="OGQ114" s="4"/>
      <c r="OGR114" s="4"/>
      <c r="OGS114" s="4"/>
      <c r="OGT114" s="4"/>
      <c r="OGU114" s="4"/>
      <c r="OGV114" s="4"/>
      <c r="OGW114" s="4"/>
      <c r="OGX114" s="4"/>
      <c r="OGY114" s="4"/>
      <c r="OGZ114" s="4"/>
      <c r="OHA114" s="4"/>
      <c r="OHB114" s="4"/>
      <c r="OHC114" s="4"/>
      <c r="OHD114" s="4"/>
      <c r="OHE114" s="4"/>
      <c r="OHF114" s="4"/>
      <c r="OHG114" s="4"/>
      <c r="OHH114" s="4"/>
      <c r="OHI114" s="4"/>
      <c r="OHJ114" s="4"/>
      <c r="OHK114" s="4"/>
      <c r="OHL114" s="4"/>
      <c r="OHM114" s="4"/>
      <c r="OHN114" s="4"/>
      <c r="OHO114" s="4"/>
      <c r="OHP114" s="4"/>
      <c r="OHQ114" s="4"/>
      <c r="OHR114" s="4"/>
      <c r="OHS114" s="4"/>
      <c r="OHT114" s="4"/>
      <c r="OHU114" s="4"/>
      <c r="OHV114" s="4"/>
      <c r="OHW114" s="4"/>
      <c r="OHX114" s="4"/>
      <c r="OHY114" s="4"/>
      <c r="OHZ114" s="4"/>
      <c r="OIA114" s="4"/>
      <c r="OIB114" s="4"/>
      <c r="OIC114" s="4"/>
      <c r="OID114" s="4"/>
      <c r="OIE114" s="4"/>
      <c r="OIF114" s="4"/>
      <c r="OIG114" s="4"/>
      <c r="OIH114" s="4"/>
      <c r="OII114" s="4"/>
      <c r="OIJ114" s="4"/>
      <c r="OIK114" s="4"/>
      <c r="OIL114" s="4"/>
      <c r="OIM114" s="4"/>
      <c r="OIN114" s="4"/>
      <c r="OIO114" s="4"/>
      <c r="OIP114" s="4"/>
      <c r="OIQ114" s="4"/>
      <c r="OIR114" s="4"/>
      <c r="OIS114" s="4"/>
      <c r="OIT114" s="4"/>
      <c r="OIU114" s="4"/>
      <c r="OIV114" s="4"/>
      <c r="OIW114" s="4"/>
      <c r="OIX114" s="4"/>
      <c r="OIY114" s="4"/>
      <c r="OIZ114" s="4"/>
      <c r="OJA114" s="4"/>
      <c r="OJB114" s="4"/>
      <c r="OJC114" s="4"/>
      <c r="OJD114" s="4"/>
      <c r="OJE114" s="4"/>
      <c r="OJF114" s="4"/>
      <c r="OJG114" s="4"/>
      <c r="OJH114" s="4"/>
      <c r="OJI114" s="4"/>
      <c r="OJJ114" s="4"/>
      <c r="OJK114" s="4"/>
      <c r="OJL114" s="4"/>
      <c r="OJM114" s="4"/>
      <c r="OJN114" s="4"/>
      <c r="OJO114" s="4"/>
      <c r="OJP114" s="4"/>
      <c r="OJQ114" s="4"/>
      <c r="OJR114" s="4"/>
      <c r="OJS114" s="4"/>
      <c r="OJT114" s="4"/>
      <c r="OJU114" s="4"/>
      <c r="OJV114" s="4"/>
      <c r="OJW114" s="4"/>
      <c r="OJX114" s="4"/>
      <c r="OJY114" s="4"/>
      <c r="OJZ114" s="4"/>
      <c r="OKA114" s="4"/>
      <c r="OKB114" s="4"/>
      <c r="OKC114" s="4"/>
      <c r="OKD114" s="4"/>
      <c r="OKE114" s="4"/>
      <c r="OKF114" s="4"/>
      <c r="OKG114" s="4"/>
      <c r="OKH114" s="4"/>
      <c r="OKI114" s="4"/>
      <c r="OKJ114" s="4"/>
      <c r="OKK114" s="4"/>
      <c r="OKL114" s="4"/>
      <c r="OKM114" s="4"/>
      <c r="OKN114" s="4"/>
      <c r="OKO114" s="4"/>
      <c r="OKP114" s="4"/>
      <c r="OKQ114" s="4"/>
      <c r="OKR114" s="4"/>
      <c r="OKS114" s="4"/>
      <c r="OKT114" s="4"/>
      <c r="OKU114" s="4"/>
      <c r="OKV114" s="4"/>
      <c r="OKW114" s="4"/>
      <c r="OKX114" s="4"/>
      <c r="OKY114" s="4"/>
      <c r="OKZ114" s="4"/>
      <c r="OLA114" s="4"/>
      <c r="OLB114" s="4"/>
      <c r="OLC114" s="4"/>
      <c r="OLD114" s="4"/>
      <c r="OLE114" s="4"/>
      <c r="OLF114" s="4"/>
      <c r="OLG114" s="4"/>
      <c r="OLH114" s="4"/>
      <c r="OLI114" s="4"/>
      <c r="OLJ114" s="4"/>
      <c r="OLK114" s="4"/>
      <c r="OLL114" s="4"/>
      <c r="OLM114" s="4"/>
      <c r="OLN114" s="4"/>
      <c r="OLO114" s="4"/>
      <c r="OLP114" s="4"/>
      <c r="OLQ114" s="4"/>
      <c r="OLR114" s="4"/>
      <c r="OLS114" s="4"/>
      <c r="OLT114" s="4"/>
      <c r="OLU114" s="4"/>
      <c r="OLV114" s="4"/>
      <c r="OLW114" s="4"/>
      <c r="OLX114" s="4"/>
      <c r="OLY114" s="4"/>
      <c r="OLZ114" s="4"/>
      <c r="OMA114" s="4"/>
      <c r="OMB114" s="4"/>
      <c r="OMC114" s="4"/>
      <c r="OMD114" s="4"/>
      <c r="OME114" s="4"/>
      <c r="OMF114" s="4"/>
      <c r="OMG114" s="4"/>
      <c r="OMH114" s="4"/>
      <c r="OMI114" s="4"/>
      <c r="OMJ114" s="4"/>
      <c r="OMK114" s="4"/>
      <c r="OML114" s="4"/>
      <c r="OMM114" s="4"/>
      <c r="OMN114" s="4"/>
      <c r="OMO114" s="4"/>
      <c r="OMP114" s="4"/>
      <c r="OMQ114" s="4"/>
      <c r="OMR114" s="4"/>
      <c r="OMS114" s="4"/>
      <c r="OMT114" s="4"/>
      <c r="OMU114" s="4"/>
      <c r="OMV114" s="4"/>
      <c r="OMW114" s="4"/>
      <c r="OMX114" s="4"/>
      <c r="OMY114" s="4"/>
      <c r="OMZ114" s="4"/>
      <c r="ONA114" s="4"/>
      <c r="ONB114" s="4"/>
      <c r="ONC114" s="4"/>
      <c r="OND114" s="4"/>
      <c r="ONE114" s="4"/>
      <c r="ONF114" s="4"/>
      <c r="ONG114" s="4"/>
      <c r="ONH114" s="4"/>
      <c r="ONI114" s="4"/>
      <c r="ONJ114" s="4"/>
      <c r="ONK114" s="4"/>
      <c r="ONL114" s="4"/>
      <c r="ONM114" s="4"/>
      <c r="ONN114" s="4"/>
      <c r="ONO114" s="4"/>
      <c r="ONP114" s="4"/>
      <c r="ONQ114" s="4"/>
      <c r="ONR114" s="4"/>
      <c r="ONS114" s="4"/>
      <c r="ONT114" s="4"/>
      <c r="ONU114" s="4"/>
      <c r="ONV114" s="4"/>
      <c r="ONW114" s="4"/>
      <c r="ONX114" s="4"/>
      <c r="ONY114" s="4"/>
      <c r="ONZ114" s="4"/>
      <c r="OOA114" s="4"/>
      <c r="OOB114" s="4"/>
      <c r="OOC114" s="4"/>
      <c r="OOD114" s="4"/>
      <c r="OOE114" s="4"/>
      <c r="OOF114" s="4"/>
      <c r="OOG114" s="4"/>
      <c r="OOH114" s="4"/>
      <c r="OOI114" s="4"/>
      <c r="OOJ114" s="4"/>
      <c r="OOK114" s="4"/>
      <c r="OOL114" s="4"/>
      <c r="OOM114" s="4"/>
      <c r="OON114" s="4"/>
      <c r="OOO114" s="4"/>
      <c r="OOP114" s="4"/>
      <c r="OOQ114" s="4"/>
      <c r="OOR114" s="4"/>
      <c r="OOS114" s="4"/>
      <c r="OOT114" s="4"/>
      <c r="OOU114" s="4"/>
      <c r="OOV114" s="4"/>
      <c r="OOW114" s="4"/>
      <c r="OOX114" s="4"/>
      <c r="OOY114" s="4"/>
      <c r="OOZ114" s="4"/>
      <c r="OPA114" s="4"/>
      <c r="OPB114" s="4"/>
      <c r="OPC114" s="4"/>
      <c r="OPD114" s="4"/>
      <c r="OPE114" s="4"/>
      <c r="OPF114" s="4"/>
      <c r="OPG114" s="4"/>
      <c r="OPH114" s="4"/>
      <c r="OPI114" s="4"/>
      <c r="OPJ114" s="4"/>
      <c r="OPK114" s="4"/>
      <c r="OPL114" s="4"/>
      <c r="OPM114" s="4"/>
      <c r="OPN114" s="4"/>
      <c r="OPO114" s="4"/>
      <c r="OPP114" s="4"/>
      <c r="OPQ114" s="4"/>
      <c r="OPR114" s="4"/>
      <c r="OPS114" s="4"/>
      <c r="OPT114" s="4"/>
      <c r="OPU114" s="4"/>
      <c r="OPV114" s="4"/>
      <c r="OPW114" s="4"/>
      <c r="OPX114" s="4"/>
      <c r="OPY114" s="4"/>
      <c r="OPZ114" s="4"/>
      <c r="OQA114" s="4"/>
      <c r="OQB114" s="4"/>
      <c r="OQC114" s="4"/>
      <c r="OQD114" s="4"/>
      <c r="OQE114" s="4"/>
      <c r="OQF114" s="4"/>
      <c r="OQG114" s="4"/>
      <c r="OQH114" s="4"/>
      <c r="OQI114" s="4"/>
      <c r="OQJ114" s="4"/>
      <c r="OQK114" s="4"/>
      <c r="OQL114" s="4"/>
      <c r="OQM114" s="4"/>
      <c r="OQN114" s="4"/>
      <c r="OQO114" s="4"/>
      <c r="OQP114" s="4"/>
      <c r="OQQ114" s="4"/>
      <c r="OQR114" s="4"/>
      <c r="OQS114" s="4"/>
      <c r="OQT114" s="4"/>
      <c r="OQU114" s="4"/>
      <c r="OQV114" s="4"/>
      <c r="OQW114" s="4"/>
      <c r="OQX114" s="4"/>
      <c r="OQY114" s="4"/>
      <c r="OQZ114" s="4"/>
      <c r="ORA114" s="4"/>
      <c r="ORB114" s="4"/>
      <c r="ORC114" s="4"/>
      <c r="ORD114" s="4"/>
      <c r="ORE114" s="4"/>
      <c r="ORF114" s="4"/>
      <c r="ORG114" s="4"/>
      <c r="ORH114" s="4"/>
      <c r="ORI114" s="4"/>
      <c r="ORJ114" s="4"/>
      <c r="ORK114" s="4"/>
      <c r="ORL114" s="4"/>
      <c r="ORM114" s="4"/>
      <c r="ORN114" s="4"/>
      <c r="ORO114" s="4"/>
      <c r="ORP114" s="4"/>
      <c r="ORQ114" s="4"/>
      <c r="ORR114" s="4"/>
      <c r="ORS114" s="4"/>
      <c r="ORT114" s="4"/>
      <c r="ORU114" s="4"/>
      <c r="ORV114" s="4"/>
      <c r="ORW114" s="4"/>
      <c r="ORX114" s="4"/>
      <c r="ORY114" s="4"/>
      <c r="ORZ114" s="4"/>
      <c r="OSA114" s="4"/>
      <c r="OSB114" s="4"/>
      <c r="OSC114" s="4"/>
      <c r="OSD114" s="4"/>
      <c r="OSE114" s="4"/>
      <c r="OSF114" s="4"/>
      <c r="OSG114" s="4"/>
      <c r="OSH114" s="4"/>
      <c r="OSI114" s="4"/>
      <c r="OSJ114" s="4"/>
      <c r="OSK114" s="4"/>
      <c r="OSL114" s="4"/>
      <c r="OSM114" s="4"/>
      <c r="OSN114" s="4"/>
      <c r="OSO114" s="4"/>
      <c r="OSP114" s="4"/>
      <c r="OSQ114" s="4"/>
      <c r="OSR114" s="4"/>
      <c r="OSS114" s="4"/>
      <c r="OST114" s="4"/>
      <c r="OSU114" s="4"/>
      <c r="OSV114" s="4"/>
      <c r="OSW114" s="4"/>
      <c r="OSX114" s="4"/>
      <c r="OSY114" s="4"/>
      <c r="OSZ114" s="4"/>
      <c r="OTA114" s="4"/>
      <c r="OTB114" s="4"/>
      <c r="OTC114" s="4"/>
      <c r="OTD114" s="4"/>
      <c r="OTE114" s="4"/>
      <c r="OTF114" s="4"/>
      <c r="OTG114" s="4"/>
      <c r="OTH114" s="4"/>
      <c r="OTI114" s="4"/>
      <c r="OTJ114" s="4"/>
      <c r="OTK114" s="4"/>
      <c r="OTL114" s="4"/>
      <c r="OTM114" s="4"/>
      <c r="OTN114" s="4"/>
      <c r="OTO114" s="4"/>
      <c r="OTP114" s="4"/>
      <c r="OTQ114" s="4"/>
      <c r="OTR114" s="4"/>
      <c r="OTS114" s="4"/>
      <c r="OTT114" s="4"/>
      <c r="OTU114" s="4"/>
      <c r="OTV114" s="4"/>
      <c r="OTW114" s="4"/>
      <c r="OTX114" s="4"/>
      <c r="OTY114" s="4"/>
      <c r="OTZ114" s="4"/>
      <c r="OUA114" s="4"/>
      <c r="OUB114" s="4"/>
      <c r="OUC114" s="4"/>
      <c r="OUD114" s="4"/>
      <c r="OUE114" s="4"/>
      <c r="OUF114" s="4"/>
      <c r="OUG114" s="4"/>
      <c r="OUH114" s="4"/>
      <c r="OUI114" s="4"/>
      <c r="OUJ114" s="4"/>
      <c r="OUK114" s="4"/>
      <c r="OUL114" s="4"/>
      <c r="OUM114" s="4"/>
      <c r="OUN114" s="4"/>
      <c r="OUO114" s="4"/>
      <c r="OUP114" s="4"/>
      <c r="OUQ114" s="4"/>
      <c r="OUR114" s="4"/>
      <c r="OUS114" s="4"/>
      <c r="OUT114" s="4"/>
      <c r="OUU114" s="4"/>
      <c r="OUV114" s="4"/>
      <c r="OUW114" s="4"/>
      <c r="OUX114" s="4"/>
      <c r="OUY114" s="4"/>
      <c r="OUZ114" s="4"/>
      <c r="OVA114" s="4"/>
      <c r="OVB114" s="4"/>
      <c r="OVC114" s="4"/>
      <c r="OVD114" s="4"/>
      <c r="OVE114" s="4"/>
      <c r="OVF114" s="4"/>
      <c r="OVG114" s="4"/>
      <c r="OVH114" s="4"/>
      <c r="OVI114" s="4"/>
      <c r="OVJ114" s="4"/>
      <c r="OVK114" s="4"/>
      <c r="OVL114" s="4"/>
      <c r="OVM114" s="4"/>
      <c r="OVN114" s="4"/>
      <c r="OVO114" s="4"/>
      <c r="OVP114" s="4"/>
      <c r="OVQ114" s="4"/>
      <c r="OVR114" s="4"/>
      <c r="OVS114" s="4"/>
      <c r="OVT114" s="4"/>
      <c r="OVU114" s="4"/>
      <c r="OVV114" s="4"/>
      <c r="OVW114" s="4"/>
      <c r="OVX114" s="4"/>
      <c r="OVY114" s="4"/>
      <c r="OVZ114" s="4"/>
      <c r="OWA114" s="4"/>
      <c r="OWB114" s="4"/>
      <c r="OWC114" s="4"/>
      <c r="OWD114" s="4"/>
      <c r="OWE114" s="4"/>
      <c r="OWF114" s="4"/>
      <c r="OWG114" s="4"/>
      <c r="OWH114" s="4"/>
      <c r="OWI114" s="4"/>
      <c r="OWJ114" s="4"/>
      <c r="OWK114" s="4"/>
      <c r="OWL114" s="4"/>
      <c r="OWM114" s="4"/>
      <c r="OWN114" s="4"/>
      <c r="OWO114" s="4"/>
      <c r="OWP114" s="4"/>
      <c r="OWQ114" s="4"/>
      <c r="OWR114" s="4"/>
      <c r="OWS114" s="4"/>
      <c r="OWT114" s="4"/>
      <c r="OWU114" s="4"/>
      <c r="OWV114" s="4"/>
      <c r="OWW114" s="4"/>
      <c r="OWX114" s="4"/>
      <c r="OWY114" s="4"/>
      <c r="OWZ114" s="4"/>
      <c r="OXA114" s="4"/>
      <c r="OXB114" s="4"/>
      <c r="OXC114" s="4"/>
      <c r="OXD114" s="4"/>
      <c r="OXE114" s="4"/>
      <c r="OXF114" s="4"/>
      <c r="OXG114" s="4"/>
      <c r="OXH114" s="4"/>
      <c r="OXI114" s="4"/>
      <c r="OXJ114" s="4"/>
      <c r="OXK114" s="4"/>
      <c r="OXL114" s="4"/>
      <c r="OXM114" s="4"/>
      <c r="OXN114" s="4"/>
      <c r="OXO114" s="4"/>
      <c r="OXP114" s="4"/>
      <c r="OXQ114" s="4"/>
      <c r="OXR114" s="4"/>
      <c r="OXS114" s="4"/>
      <c r="OXT114" s="4"/>
      <c r="OXU114" s="4"/>
      <c r="OXV114" s="4"/>
      <c r="OXW114" s="4"/>
      <c r="OXX114" s="4"/>
      <c r="OXY114" s="4"/>
      <c r="OXZ114" s="4"/>
      <c r="OYA114" s="4"/>
      <c r="OYB114" s="4"/>
      <c r="OYC114" s="4"/>
      <c r="OYD114" s="4"/>
      <c r="OYE114" s="4"/>
      <c r="OYF114" s="4"/>
      <c r="OYG114" s="4"/>
      <c r="OYH114" s="4"/>
      <c r="OYI114" s="4"/>
      <c r="OYJ114" s="4"/>
      <c r="OYK114" s="4"/>
      <c r="OYL114" s="4"/>
      <c r="OYM114" s="4"/>
      <c r="OYN114" s="4"/>
      <c r="OYO114" s="4"/>
      <c r="OYP114" s="4"/>
      <c r="OYQ114" s="4"/>
      <c r="OYR114" s="4"/>
      <c r="OYS114" s="4"/>
      <c r="OYT114" s="4"/>
      <c r="OYU114" s="4"/>
      <c r="OYV114" s="4"/>
      <c r="OYW114" s="4"/>
      <c r="OYX114" s="4"/>
      <c r="OYY114" s="4"/>
      <c r="OYZ114" s="4"/>
      <c r="OZA114" s="4"/>
      <c r="OZB114" s="4"/>
      <c r="OZC114" s="4"/>
      <c r="OZD114" s="4"/>
      <c r="OZE114" s="4"/>
      <c r="OZF114" s="4"/>
      <c r="OZG114" s="4"/>
      <c r="OZH114" s="4"/>
      <c r="OZI114" s="4"/>
      <c r="OZJ114" s="4"/>
      <c r="OZK114" s="4"/>
      <c r="OZL114" s="4"/>
      <c r="OZM114" s="4"/>
      <c r="OZN114" s="4"/>
      <c r="OZO114" s="4"/>
      <c r="OZP114" s="4"/>
      <c r="OZQ114" s="4"/>
      <c r="OZR114" s="4"/>
      <c r="OZS114" s="4"/>
      <c r="OZT114" s="4"/>
      <c r="OZU114" s="4"/>
      <c r="OZV114" s="4"/>
      <c r="OZW114" s="4"/>
      <c r="OZX114" s="4"/>
      <c r="OZY114" s="4"/>
      <c r="OZZ114" s="4"/>
      <c r="PAA114" s="4"/>
      <c r="PAB114" s="4"/>
      <c r="PAC114" s="4"/>
      <c r="PAD114" s="4"/>
      <c r="PAE114" s="4"/>
      <c r="PAF114" s="4"/>
      <c r="PAG114" s="4"/>
      <c r="PAH114" s="4"/>
      <c r="PAI114" s="4"/>
      <c r="PAJ114" s="4"/>
      <c r="PAK114" s="4"/>
      <c r="PAL114" s="4"/>
      <c r="PAM114" s="4"/>
      <c r="PAN114" s="4"/>
      <c r="PAO114" s="4"/>
      <c r="PAP114" s="4"/>
      <c r="PAQ114" s="4"/>
      <c r="PAR114" s="4"/>
      <c r="PAS114" s="4"/>
      <c r="PAT114" s="4"/>
      <c r="PAU114" s="4"/>
      <c r="PAV114" s="4"/>
      <c r="PAW114" s="4"/>
      <c r="PAX114" s="4"/>
      <c r="PAY114" s="4"/>
      <c r="PAZ114" s="4"/>
      <c r="PBA114" s="4"/>
      <c r="PBB114" s="4"/>
      <c r="PBC114" s="4"/>
      <c r="PBD114" s="4"/>
      <c r="PBE114" s="4"/>
      <c r="PBF114" s="4"/>
      <c r="PBG114" s="4"/>
      <c r="PBH114" s="4"/>
      <c r="PBI114" s="4"/>
      <c r="PBJ114" s="4"/>
      <c r="PBK114" s="4"/>
      <c r="PBL114" s="4"/>
      <c r="PBM114" s="4"/>
      <c r="PBN114" s="4"/>
      <c r="PBO114" s="4"/>
      <c r="PBP114" s="4"/>
      <c r="PBQ114" s="4"/>
      <c r="PBR114" s="4"/>
      <c r="PBS114" s="4"/>
      <c r="PBT114" s="4"/>
      <c r="PBU114" s="4"/>
      <c r="PBV114" s="4"/>
      <c r="PBW114" s="4"/>
      <c r="PBX114" s="4"/>
      <c r="PBY114" s="4"/>
      <c r="PBZ114" s="4"/>
      <c r="PCA114" s="4"/>
      <c r="PCB114" s="4"/>
      <c r="PCC114" s="4"/>
      <c r="PCD114" s="4"/>
      <c r="PCE114" s="4"/>
      <c r="PCF114" s="4"/>
      <c r="PCG114" s="4"/>
      <c r="PCH114" s="4"/>
      <c r="PCI114" s="4"/>
      <c r="PCJ114" s="4"/>
      <c r="PCK114" s="4"/>
      <c r="PCL114" s="4"/>
      <c r="PCM114" s="4"/>
      <c r="PCN114" s="4"/>
      <c r="PCO114" s="4"/>
      <c r="PCP114" s="4"/>
      <c r="PCQ114" s="4"/>
      <c r="PCR114" s="4"/>
      <c r="PCS114" s="4"/>
      <c r="PCT114" s="4"/>
      <c r="PCU114" s="4"/>
      <c r="PCV114" s="4"/>
      <c r="PCW114" s="4"/>
      <c r="PCX114" s="4"/>
      <c r="PCY114" s="4"/>
      <c r="PCZ114" s="4"/>
      <c r="PDA114" s="4"/>
      <c r="PDB114" s="4"/>
      <c r="PDC114" s="4"/>
      <c r="PDD114" s="4"/>
      <c r="PDE114" s="4"/>
      <c r="PDF114" s="4"/>
      <c r="PDG114" s="4"/>
      <c r="PDH114" s="4"/>
      <c r="PDI114" s="4"/>
      <c r="PDJ114" s="4"/>
      <c r="PDK114" s="4"/>
      <c r="PDL114" s="4"/>
      <c r="PDM114" s="4"/>
      <c r="PDN114" s="4"/>
      <c r="PDO114" s="4"/>
      <c r="PDP114" s="4"/>
      <c r="PDQ114" s="4"/>
      <c r="PDR114" s="4"/>
      <c r="PDS114" s="4"/>
      <c r="PDT114" s="4"/>
      <c r="PDU114" s="4"/>
      <c r="PDV114" s="4"/>
      <c r="PDW114" s="4"/>
      <c r="PDX114" s="4"/>
      <c r="PDY114" s="4"/>
      <c r="PDZ114" s="4"/>
      <c r="PEA114" s="4"/>
      <c r="PEB114" s="4"/>
      <c r="PEC114" s="4"/>
      <c r="PED114" s="4"/>
      <c r="PEE114" s="4"/>
      <c r="PEF114" s="4"/>
      <c r="PEG114" s="4"/>
      <c r="PEH114" s="4"/>
      <c r="PEI114" s="4"/>
      <c r="PEJ114" s="4"/>
      <c r="PEK114" s="4"/>
      <c r="PEL114" s="4"/>
      <c r="PEM114" s="4"/>
      <c r="PEN114" s="4"/>
      <c r="PEO114" s="4"/>
      <c r="PEP114" s="4"/>
      <c r="PEQ114" s="4"/>
      <c r="PER114" s="4"/>
      <c r="PES114" s="4"/>
      <c r="PET114" s="4"/>
      <c r="PEU114" s="4"/>
      <c r="PEV114" s="4"/>
      <c r="PEW114" s="4"/>
      <c r="PEX114" s="4"/>
      <c r="PEY114" s="4"/>
      <c r="PEZ114" s="4"/>
      <c r="PFA114" s="4"/>
      <c r="PFB114" s="4"/>
      <c r="PFC114" s="4"/>
      <c r="PFD114" s="4"/>
      <c r="PFE114" s="4"/>
      <c r="PFF114" s="4"/>
      <c r="PFG114" s="4"/>
      <c r="PFH114" s="4"/>
      <c r="PFI114" s="4"/>
      <c r="PFJ114" s="4"/>
      <c r="PFK114" s="4"/>
      <c r="PFL114" s="4"/>
      <c r="PFM114" s="4"/>
      <c r="PFN114" s="4"/>
      <c r="PFO114" s="4"/>
      <c r="PFP114" s="4"/>
      <c r="PFQ114" s="4"/>
      <c r="PFR114" s="4"/>
      <c r="PFS114" s="4"/>
      <c r="PFT114" s="4"/>
      <c r="PFU114" s="4"/>
      <c r="PFV114" s="4"/>
      <c r="PFW114" s="4"/>
      <c r="PFX114" s="4"/>
      <c r="PFY114" s="4"/>
      <c r="PFZ114" s="4"/>
      <c r="PGA114" s="4"/>
      <c r="PGB114" s="4"/>
      <c r="PGC114" s="4"/>
      <c r="PGD114" s="4"/>
      <c r="PGE114" s="4"/>
      <c r="PGF114" s="4"/>
      <c r="PGG114" s="4"/>
      <c r="PGH114" s="4"/>
      <c r="PGI114" s="4"/>
      <c r="PGJ114" s="4"/>
      <c r="PGK114" s="4"/>
      <c r="PGL114" s="4"/>
      <c r="PGM114" s="4"/>
      <c r="PGN114" s="4"/>
      <c r="PGO114" s="4"/>
      <c r="PGP114" s="4"/>
      <c r="PGQ114" s="4"/>
      <c r="PGR114" s="4"/>
      <c r="PGS114" s="4"/>
      <c r="PGT114" s="4"/>
      <c r="PGU114" s="4"/>
      <c r="PGV114" s="4"/>
      <c r="PGW114" s="4"/>
      <c r="PGX114" s="4"/>
      <c r="PGY114" s="4"/>
      <c r="PGZ114" s="4"/>
      <c r="PHA114" s="4"/>
      <c r="PHB114" s="4"/>
      <c r="PHC114" s="4"/>
      <c r="PHD114" s="4"/>
      <c r="PHE114" s="4"/>
      <c r="PHF114" s="4"/>
      <c r="PHG114" s="4"/>
      <c r="PHH114" s="4"/>
      <c r="PHI114" s="4"/>
      <c r="PHJ114" s="4"/>
      <c r="PHK114" s="4"/>
      <c r="PHL114" s="4"/>
      <c r="PHM114" s="4"/>
      <c r="PHN114" s="4"/>
      <c r="PHO114" s="4"/>
      <c r="PHP114" s="4"/>
      <c r="PHQ114" s="4"/>
      <c r="PHR114" s="4"/>
      <c r="PHS114" s="4"/>
      <c r="PHT114" s="4"/>
      <c r="PHU114" s="4"/>
      <c r="PHV114" s="4"/>
      <c r="PHW114" s="4"/>
      <c r="PHX114" s="4"/>
      <c r="PHY114" s="4"/>
      <c r="PHZ114" s="4"/>
      <c r="PIA114" s="4"/>
      <c r="PIB114" s="4"/>
      <c r="PIC114" s="4"/>
      <c r="PID114" s="4"/>
      <c r="PIE114" s="4"/>
      <c r="PIF114" s="4"/>
      <c r="PIG114" s="4"/>
      <c r="PIH114" s="4"/>
      <c r="PII114" s="4"/>
      <c r="PIJ114" s="4"/>
      <c r="PIK114" s="4"/>
      <c r="PIL114" s="4"/>
      <c r="PIM114" s="4"/>
      <c r="PIN114" s="4"/>
      <c r="PIO114" s="4"/>
      <c r="PIP114" s="4"/>
      <c r="PIQ114" s="4"/>
      <c r="PIR114" s="4"/>
      <c r="PIS114" s="4"/>
      <c r="PIT114" s="4"/>
      <c r="PIU114" s="4"/>
      <c r="PIV114" s="4"/>
      <c r="PIW114" s="4"/>
      <c r="PIX114" s="4"/>
      <c r="PIY114" s="4"/>
      <c r="PIZ114" s="4"/>
      <c r="PJA114" s="4"/>
      <c r="PJB114" s="4"/>
      <c r="PJC114" s="4"/>
      <c r="PJD114" s="4"/>
      <c r="PJE114" s="4"/>
      <c r="PJF114" s="4"/>
      <c r="PJG114" s="4"/>
      <c r="PJH114" s="4"/>
      <c r="PJI114" s="4"/>
      <c r="PJJ114" s="4"/>
      <c r="PJK114" s="4"/>
      <c r="PJL114" s="4"/>
      <c r="PJM114" s="4"/>
      <c r="PJN114" s="4"/>
      <c r="PJO114" s="4"/>
      <c r="PJP114" s="4"/>
      <c r="PJQ114" s="4"/>
      <c r="PJR114" s="4"/>
      <c r="PJS114" s="4"/>
      <c r="PJT114" s="4"/>
      <c r="PJU114" s="4"/>
      <c r="PJV114" s="4"/>
      <c r="PJW114" s="4"/>
      <c r="PJX114" s="4"/>
      <c r="PJY114" s="4"/>
      <c r="PJZ114" s="4"/>
      <c r="PKA114" s="4"/>
      <c r="PKB114" s="4"/>
      <c r="PKC114" s="4"/>
      <c r="PKD114" s="4"/>
      <c r="PKE114" s="4"/>
      <c r="PKF114" s="4"/>
      <c r="PKG114" s="4"/>
      <c r="PKH114" s="4"/>
      <c r="PKI114" s="4"/>
      <c r="PKJ114" s="4"/>
      <c r="PKK114" s="4"/>
      <c r="PKL114" s="4"/>
      <c r="PKM114" s="4"/>
      <c r="PKN114" s="4"/>
      <c r="PKO114" s="4"/>
      <c r="PKP114" s="4"/>
      <c r="PKQ114" s="4"/>
      <c r="PKR114" s="4"/>
      <c r="PKS114" s="4"/>
      <c r="PKT114" s="4"/>
      <c r="PKU114" s="4"/>
      <c r="PKV114" s="4"/>
      <c r="PKW114" s="4"/>
      <c r="PKX114" s="4"/>
      <c r="PKY114" s="4"/>
      <c r="PKZ114" s="4"/>
      <c r="PLA114" s="4"/>
      <c r="PLB114" s="4"/>
      <c r="PLC114" s="4"/>
      <c r="PLD114" s="4"/>
      <c r="PLE114" s="4"/>
      <c r="PLF114" s="4"/>
      <c r="PLG114" s="4"/>
      <c r="PLH114" s="4"/>
      <c r="PLI114" s="4"/>
      <c r="PLJ114" s="4"/>
      <c r="PLK114" s="4"/>
      <c r="PLL114" s="4"/>
      <c r="PLM114" s="4"/>
      <c r="PLN114" s="4"/>
      <c r="PLO114" s="4"/>
      <c r="PLP114" s="4"/>
      <c r="PLQ114" s="4"/>
      <c r="PLR114" s="4"/>
      <c r="PLS114" s="4"/>
      <c r="PLT114" s="4"/>
      <c r="PLU114" s="4"/>
      <c r="PLV114" s="4"/>
      <c r="PLW114" s="4"/>
      <c r="PLX114" s="4"/>
      <c r="PLY114" s="4"/>
      <c r="PLZ114" s="4"/>
      <c r="PMA114" s="4"/>
      <c r="PMB114" s="4"/>
      <c r="PMC114" s="4"/>
      <c r="PMD114" s="4"/>
      <c r="PME114" s="4"/>
      <c r="PMF114" s="4"/>
      <c r="PMG114" s="4"/>
      <c r="PMH114" s="4"/>
      <c r="PMI114" s="4"/>
      <c r="PMJ114" s="4"/>
      <c r="PMK114" s="4"/>
      <c r="PML114" s="4"/>
      <c r="PMM114" s="4"/>
      <c r="PMN114" s="4"/>
      <c r="PMO114" s="4"/>
      <c r="PMP114" s="4"/>
      <c r="PMQ114" s="4"/>
      <c r="PMR114" s="4"/>
      <c r="PMS114" s="4"/>
      <c r="PMT114" s="4"/>
      <c r="PMU114" s="4"/>
      <c r="PMV114" s="4"/>
      <c r="PMW114" s="4"/>
      <c r="PMX114" s="4"/>
      <c r="PMY114" s="4"/>
      <c r="PMZ114" s="4"/>
      <c r="PNA114" s="4"/>
      <c r="PNB114" s="4"/>
      <c r="PNC114" s="4"/>
      <c r="PND114" s="4"/>
      <c r="PNE114" s="4"/>
      <c r="PNF114" s="4"/>
      <c r="PNG114" s="4"/>
      <c r="PNH114" s="4"/>
      <c r="PNI114" s="4"/>
      <c r="PNJ114" s="4"/>
      <c r="PNK114" s="4"/>
      <c r="PNL114" s="4"/>
      <c r="PNM114" s="4"/>
      <c r="PNN114" s="4"/>
      <c r="PNO114" s="4"/>
      <c r="PNP114" s="4"/>
      <c r="PNQ114" s="4"/>
      <c r="PNR114" s="4"/>
      <c r="PNS114" s="4"/>
      <c r="PNT114" s="4"/>
      <c r="PNU114" s="4"/>
      <c r="PNV114" s="4"/>
      <c r="PNW114" s="4"/>
      <c r="PNX114" s="4"/>
      <c r="PNY114" s="4"/>
      <c r="PNZ114" s="4"/>
      <c r="POA114" s="4"/>
      <c r="POB114" s="4"/>
      <c r="POC114" s="4"/>
      <c r="POD114" s="4"/>
      <c r="POE114" s="4"/>
      <c r="POF114" s="4"/>
      <c r="POG114" s="4"/>
      <c r="POH114" s="4"/>
      <c r="POI114" s="4"/>
      <c r="POJ114" s="4"/>
      <c r="POK114" s="4"/>
      <c r="POL114" s="4"/>
      <c r="POM114" s="4"/>
      <c r="PON114" s="4"/>
      <c r="POO114" s="4"/>
      <c r="POP114" s="4"/>
      <c r="POQ114" s="4"/>
      <c r="POR114" s="4"/>
      <c r="POS114" s="4"/>
      <c r="POT114" s="4"/>
      <c r="POU114" s="4"/>
      <c r="POV114" s="4"/>
      <c r="POW114" s="4"/>
      <c r="POX114" s="4"/>
      <c r="POY114" s="4"/>
      <c r="POZ114" s="4"/>
      <c r="PPA114" s="4"/>
      <c r="PPB114" s="4"/>
      <c r="PPC114" s="4"/>
      <c r="PPD114" s="4"/>
      <c r="PPE114" s="4"/>
      <c r="PPF114" s="4"/>
      <c r="PPG114" s="4"/>
      <c r="PPH114" s="4"/>
      <c r="PPI114" s="4"/>
      <c r="PPJ114" s="4"/>
      <c r="PPK114" s="4"/>
      <c r="PPL114" s="4"/>
      <c r="PPM114" s="4"/>
      <c r="PPN114" s="4"/>
      <c r="PPO114" s="4"/>
      <c r="PPP114" s="4"/>
      <c r="PPQ114" s="4"/>
      <c r="PPR114" s="4"/>
      <c r="PPS114" s="4"/>
      <c r="PPT114" s="4"/>
      <c r="PPU114" s="4"/>
      <c r="PPV114" s="4"/>
      <c r="PPW114" s="4"/>
      <c r="PPX114" s="4"/>
      <c r="PPY114" s="4"/>
      <c r="PPZ114" s="4"/>
      <c r="PQA114" s="4"/>
      <c r="PQB114" s="4"/>
      <c r="PQC114" s="4"/>
      <c r="PQD114" s="4"/>
      <c r="PQE114" s="4"/>
      <c r="PQF114" s="4"/>
      <c r="PQG114" s="4"/>
      <c r="PQH114" s="4"/>
      <c r="PQI114" s="4"/>
      <c r="PQJ114" s="4"/>
      <c r="PQK114" s="4"/>
      <c r="PQL114" s="4"/>
      <c r="PQM114" s="4"/>
      <c r="PQN114" s="4"/>
      <c r="PQO114" s="4"/>
      <c r="PQP114" s="4"/>
      <c r="PQQ114" s="4"/>
      <c r="PQR114" s="4"/>
      <c r="PQS114" s="4"/>
      <c r="PQT114" s="4"/>
      <c r="PQU114" s="4"/>
      <c r="PQV114" s="4"/>
      <c r="PQW114" s="4"/>
      <c r="PQX114" s="4"/>
      <c r="PQY114" s="4"/>
      <c r="PQZ114" s="4"/>
      <c r="PRA114" s="4"/>
      <c r="PRB114" s="4"/>
      <c r="PRC114" s="4"/>
      <c r="PRD114" s="4"/>
      <c r="PRE114" s="4"/>
      <c r="PRF114" s="4"/>
      <c r="PRG114" s="4"/>
      <c r="PRH114" s="4"/>
      <c r="PRI114" s="4"/>
      <c r="PRJ114" s="4"/>
      <c r="PRK114" s="4"/>
      <c r="PRL114" s="4"/>
      <c r="PRM114" s="4"/>
      <c r="PRN114" s="4"/>
      <c r="PRO114" s="4"/>
      <c r="PRP114" s="4"/>
      <c r="PRQ114" s="4"/>
      <c r="PRR114" s="4"/>
      <c r="PRS114" s="4"/>
      <c r="PRT114" s="4"/>
      <c r="PRU114" s="4"/>
      <c r="PRV114" s="4"/>
      <c r="PRW114" s="4"/>
      <c r="PRX114" s="4"/>
      <c r="PRY114" s="4"/>
      <c r="PRZ114" s="4"/>
      <c r="PSA114" s="4"/>
      <c r="PSB114" s="4"/>
      <c r="PSC114" s="4"/>
      <c r="PSD114" s="4"/>
      <c r="PSE114" s="4"/>
      <c r="PSF114" s="4"/>
      <c r="PSG114" s="4"/>
      <c r="PSH114" s="4"/>
      <c r="PSI114" s="4"/>
      <c r="PSJ114" s="4"/>
      <c r="PSK114" s="4"/>
      <c r="PSL114" s="4"/>
      <c r="PSM114" s="4"/>
      <c r="PSN114" s="4"/>
      <c r="PSO114" s="4"/>
      <c r="PSP114" s="4"/>
      <c r="PSQ114" s="4"/>
      <c r="PSR114" s="4"/>
      <c r="PSS114" s="4"/>
      <c r="PST114" s="4"/>
      <c r="PSU114" s="4"/>
      <c r="PSV114" s="4"/>
      <c r="PSW114" s="4"/>
      <c r="PSX114" s="4"/>
      <c r="PSY114" s="4"/>
      <c r="PSZ114" s="4"/>
      <c r="PTA114" s="4"/>
      <c r="PTB114" s="4"/>
      <c r="PTC114" s="4"/>
      <c r="PTD114" s="4"/>
      <c r="PTE114" s="4"/>
      <c r="PTF114" s="4"/>
      <c r="PTG114" s="4"/>
      <c r="PTH114" s="4"/>
      <c r="PTI114" s="4"/>
      <c r="PTJ114" s="4"/>
      <c r="PTK114" s="4"/>
      <c r="PTL114" s="4"/>
      <c r="PTM114" s="4"/>
      <c r="PTN114" s="4"/>
      <c r="PTO114" s="4"/>
      <c r="PTP114" s="4"/>
      <c r="PTQ114" s="4"/>
      <c r="PTR114" s="4"/>
      <c r="PTS114" s="4"/>
      <c r="PTT114" s="4"/>
      <c r="PTU114" s="4"/>
      <c r="PTV114" s="4"/>
      <c r="PTW114" s="4"/>
      <c r="PTX114" s="4"/>
      <c r="PTY114" s="4"/>
      <c r="PTZ114" s="4"/>
      <c r="PUA114" s="4"/>
      <c r="PUB114" s="4"/>
      <c r="PUC114" s="4"/>
      <c r="PUD114" s="4"/>
      <c r="PUE114" s="4"/>
      <c r="PUF114" s="4"/>
      <c r="PUG114" s="4"/>
      <c r="PUH114" s="4"/>
      <c r="PUI114" s="4"/>
      <c r="PUJ114" s="4"/>
      <c r="PUK114" s="4"/>
      <c r="PUL114" s="4"/>
      <c r="PUM114" s="4"/>
      <c r="PUN114" s="4"/>
      <c r="PUO114" s="4"/>
      <c r="PUP114" s="4"/>
      <c r="PUQ114" s="4"/>
      <c r="PUR114" s="4"/>
      <c r="PUS114" s="4"/>
      <c r="PUT114" s="4"/>
      <c r="PUU114" s="4"/>
      <c r="PUV114" s="4"/>
      <c r="PUW114" s="4"/>
      <c r="PUX114" s="4"/>
      <c r="PUY114" s="4"/>
      <c r="PUZ114" s="4"/>
      <c r="PVA114" s="4"/>
      <c r="PVB114" s="4"/>
      <c r="PVC114" s="4"/>
      <c r="PVD114" s="4"/>
      <c r="PVE114" s="4"/>
      <c r="PVF114" s="4"/>
      <c r="PVG114" s="4"/>
      <c r="PVH114" s="4"/>
      <c r="PVI114" s="4"/>
      <c r="PVJ114" s="4"/>
      <c r="PVK114" s="4"/>
      <c r="PVL114" s="4"/>
      <c r="PVM114" s="4"/>
      <c r="PVN114" s="4"/>
      <c r="PVO114" s="4"/>
      <c r="PVP114" s="4"/>
      <c r="PVQ114" s="4"/>
      <c r="PVR114" s="4"/>
      <c r="PVS114" s="4"/>
      <c r="PVT114" s="4"/>
      <c r="PVU114" s="4"/>
      <c r="PVV114" s="4"/>
      <c r="PVW114" s="4"/>
      <c r="PVX114" s="4"/>
      <c r="PVY114" s="4"/>
      <c r="PVZ114" s="4"/>
      <c r="PWA114" s="4"/>
      <c r="PWB114" s="4"/>
      <c r="PWC114" s="4"/>
      <c r="PWD114" s="4"/>
      <c r="PWE114" s="4"/>
      <c r="PWF114" s="4"/>
      <c r="PWG114" s="4"/>
      <c r="PWH114" s="4"/>
      <c r="PWI114" s="4"/>
      <c r="PWJ114" s="4"/>
      <c r="PWK114" s="4"/>
      <c r="PWL114" s="4"/>
      <c r="PWM114" s="4"/>
      <c r="PWN114" s="4"/>
      <c r="PWO114" s="4"/>
      <c r="PWP114" s="4"/>
      <c r="PWQ114" s="4"/>
      <c r="PWR114" s="4"/>
      <c r="PWS114" s="4"/>
      <c r="PWT114" s="4"/>
      <c r="PWU114" s="4"/>
      <c r="PWV114" s="4"/>
      <c r="PWW114" s="4"/>
      <c r="PWX114" s="4"/>
      <c r="PWY114" s="4"/>
      <c r="PWZ114" s="4"/>
      <c r="PXA114" s="4"/>
      <c r="PXB114" s="4"/>
      <c r="PXC114" s="4"/>
      <c r="PXD114" s="4"/>
      <c r="PXE114" s="4"/>
      <c r="PXF114" s="4"/>
      <c r="PXG114" s="4"/>
      <c r="PXH114" s="4"/>
      <c r="PXI114" s="4"/>
      <c r="PXJ114" s="4"/>
      <c r="PXK114" s="4"/>
      <c r="PXL114" s="4"/>
      <c r="PXM114" s="4"/>
      <c r="PXN114" s="4"/>
      <c r="PXO114" s="4"/>
      <c r="PXP114" s="4"/>
      <c r="PXQ114" s="4"/>
      <c r="PXR114" s="4"/>
      <c r="PXS114" s="4"/>
      <c r="PXT114" s="4"/>
      <c r="PXU114" s="4"/>
      <c r="PXV114" s="4"/>
      <c r="PXW114" s="4"/>
      <c r="PXX114" s="4"/>
      <c r="PXY114" s="4"/>
      <c r="PXZ114" s="4"/>
      <c r="PYA114" s="4"/>
      <c r="PYB114" s="4"/>
      <c r="PYC114" s="4"/>
      <c r="PYD114" s="4"/>
      <c r="PYE114" s="4"/>
      <c r="PYF114" s="4"/>
      <c r="PYG114" s="4"/>
      <c r="PYH114" s="4"/>
      <c r="PYI114" s="4"/>
      <c r="PYJ114" s="4"/>
      <c r="PYK114" s="4"/>
      <c r="PYL114" s="4"/>
      <c r="PYM114" s="4"/>
      <c r="PYN114" s="4"/>
      <c r="PYO114" s="4"/>
      <c r="PYP114" s="4"/>
      <c r="PYQ114" s="4"/>
      <c r="PYR114" s="4"/>
      <c r="PYS114" s="4"/>
      <c r="PYT114" s="4"/>
      <c r="PYU114" s="4"/>
      <c r="PYV114" s="4"/>
      <c r="PYW114" s="4"/>
      <c r="PYX114" s="4"/>
      <c r="PYY114" s="4"/>
      <c r="PYZ114" s="4"/>
      <c r="PZA114" s="4"/>
      <c r="PZB114" s="4"/>
      <c r="PZC114" s="4"/>
      <c r="PZD114" s="4"/>
      <c r="PZE114" s="4"/>
      <c r="PZF114" s="4"/>
      <c r="PZG114" s="4"/>
      <c r="PZH114" s="4"/>
      <c r="PZI114" s="4"/>
      <c r="PZJ114" s="4"/>
      <c r="PZK114" s="4"/>
      <c r="PZL114" s="4"/>
      <c r="PZM114" s="4"/>
      <c r="PZN114" s="4"/>
      <c r="PZO114" s="4"/>
      <c r="PZP114" s="4"/>
      <c r="PZQ114" s="4"/>
      <c r="PZR114" s="4"/>
      <c r="PZS114" s="4"/>
      <c r="PZT114" s="4"/>
      <c r="PZU114" s="4"/>
      <c r="PZV114" s="4"/>
      <c r="PZW114" s="4"/>
      <c r="PZX114" s="4"/>
      <c r="PZY114" s="4"/>
      <c r="PZZ114" s="4"/>
      <c r="QAA114" s="4"/>
      <c r="QAB114" s="4"/>
      <c r="QAC114" s="4"/>
      <c r="QAD114" s="4"/>
      <c r="QAE114" s="4"/>
      <c r="QAF114" s="4"/>
      <c r="QAG114" s="4"/>
      <c r="QAH114" s="4"/>
      <c r="QAI114" s="4"/>
      <c r="QAJ114" s="4"/>
      <c r="QAK114" s="4"/>
      <c r="QAL114" s="4"/>
      <c r="QAM114" s="4"/>
      <c r="QAN114" s="4"/>
      <c r="QAO114" s="4"/>
      <c r="QAP114" s="4"/>
      <c r="QAQ114" s="4"/>
      <c r="QAR114" s="4"/>
      <c r="QAS114" s="4"/>
      <c r="QAT114" s="4"/>
      <c r="QAU114" s="4"/>
      <c r="QAV114" s="4"/>
      <c r="QAW114" s="4"/>
      <c r="QAX114" s="4"/>
      <c r="QAY114" s="4"/>
      <c r="QAZ114" s="4"/>
      <c r="QBA114" s="4"/>
      <c r="QBB114" s="4"/>
      <c r="QBC114" s="4"/>
      <c r="QBD114" s="4"/>
      <c r="QBE114" s="4"/>
      <c r="QBF114" s="4"/>
      <c r="QBG114" s="4"/>
      <c r="QBH114" s="4"/>
      <c r="QBI114" s="4"/>
      <c r="QBJ114" s="4"/>
      <c r="QBK114" s="4"/>
      <c r="QBL114" s="4"/>
      <c r="QBM114" s="4"/>
      <c r="QBN114" s="4"/>
      <c r="QBO114" s="4"/>
      <c r="QBP114" s="4"/>
      <c r="QBQ114" s="4"/>
      <c r="QBR114" s="4"/>
      <c r="QBS114" s="4"/>
      <c r="QBT114" s="4"/>
      <c r="QBU114" s="4"/>
      <c r="QBV114" s="4"/>
      <c r="QBW114" s="4"/>
      <c r="QBX114" s="4"/>
      <c r="QBY114" s="4"/>
      <c r="QBZ114" s="4"/>
      <c r="QCA114" s="4"/>
      <c r="QCB114" s="4"/>
      <c r="QCC114" s="4"/>
      <c r="QCD114" s="4"/>
      <c r="QCE114" s="4"/>
      <c r="QCF114" s="4"/>
      <c r="QCG114" s="4"/>
      <c r="QCH114" s="4"/>
      <c r="QCI114" s="4"/>
      <c r="QCJ114" s="4"/>
      <c r="QCK114" s="4"/>
      <c r="QCL114" s="4"/>
      <c r="QCM114" s="4"/>
      <c r="QCN114" s="4"/>
      <c r="QCO114" s="4"/>
      <c r="QCP114" s="4"/>
      <c r="QCQ114" s="4"/>
      <c r="QCR114" s="4"/>
      <c r="QCS114" s="4"/>
      <c r="QCT114" s="4"/>
      <c r="QCU114" s="4"/>
      <c r="QCV114" s="4"/>
      <c r="QCW114" s="4"/>
      <c r="QCX114" s="4"/>
      <c r="QCY114" s="4"/>
      <c r="QCZ114" s="4"/>
      <c r="QDA114" s="4"/>
      <c r="QDB114" s="4"/>
      <c r="QDC114" s="4"/>
      <c r="QDD114" s="4"/>
      <c r="QDE114" s="4"/>
      <c r="QDF114" s="4"/>
      <c r="QDG114" s="4"/>
      <c r="QDH114" s="4"/>
      <c r="QDI114" s="4"/>
      <c r="QDJ114" s="4"/>
      <c r="QDK114" s="4"/>
      <c r="QDL114" s="4"/>
      <c r="QDM114" s="4"/>
      <c r="QDN114" s="4"/>
      <c r="QDO114" s="4"/>
      <c r="QDP114" s="4"/>
      <c r="QDQ114" s="4"/>
      <c r="QDR114" s="4"/>
      <c r="QDS114" s="4"/>
      <c r="QDT114" s="4"/>
      <c r="QDU114" s="4"/>
      <c r="QDV114" s="4"/>
      <c r="QDW114" s="4"/>
      <c r="QDX114" s="4"/>
      <c r="QDY114" s="4"/>
      <c r="QDZ114" s="4"/>
      <c r="QEA114" s="4"/>
      <c r="QEB114" s="4"/>
      <c r="QEC114" s="4"/>
      <c r="QED114" s="4"/>
      <c r="QEE114" s="4"/>
      <c r="QEF114" s="4"/>
      <c r="QEG114" s="4"/>
      <c r="QEH114" s="4"/>
      <c r="QEI114" s="4"/>
      <c r="QEJ114" s="4"/>
      <c r="QEK114" s="4"/>
      <c r="QEL114" s="4"/>
      <c r="QEM114" s="4"/>
      <c r="QEN114" s="4"/>
      <c r="QEO114" s="4"/>
      <c r="QEP114" s="4"/>
      <c r="QEQ114" s="4"/>
      <c r="QER114" s="4"/>
      <c r="QES114" s="4"/>
      <c r="QET114" s="4"/>
      <c r="QEU114" s="4"/>
      <c r="QEV114" s="4"/>
      <c r="QEW114" s="4"/>
      <c r="QEX114" s="4"/>
      <c r="QEY114" s="4"/>
      <c r="QEZ114" s="4"/>
      <c r="QFA114" s="4"/>
      <c r="QFB114" s="4"/>
      <c r="QFC114" s="4"/>
      <c r="QFD114" s="4"/>
      <c r="QFE114" s="4"/>
      <c r="QFF114" s="4"/>
      <c r="QFG114" s="4"/>
      <c r="QFH114" s="4"/>
      <c r="QFI114" s="4"/>
      <c r="QFJ114" s="4"/>
      <c r="QFK114" s="4"/>
      <c r="QFL114" s="4"/>
      <c r="QFM114" s="4"/>
      <c r="QFN114" s="4"/>
      <c r="QFO114" s="4"/>
      <c r="QFP114" s="4"/>
      <c r="QFQ114" s="4"/>
      <c r="QFR114" s="4"/>
      <c r="QFS114" s="4"/>
      <c r="QFT114" s="4"/>
      <c r="QFU114" s="4"/>
      <c r="QFV114" s="4"/>
      <c r="QFW114" s="4"/>
      <c r="QFX114" s="4"/>
      <c r="QFY114" s="4"/>
      <c r="QFZ114" s="4"/>
      <c r="QGA114" s="4"/>
      <c r="QGB114" s="4"/>
      <c r="QGC114" s="4"/>
      <c r="QGD114" s="4"/>
      <c r="QGE114" s="4"/>
      <c r="QGF114" s="4"/>
      <c r="QGG114" s="4"/>
      <c r="QGH114" s="4"/>
      <c r="QGI114" s="4"/>
      <c r="QGJ114" s="4"/>
      <c r="QGK114" s="4"/>
      <c r="QGL114" s="4"/>
      <c r="QGM114" s="4"/>
      <c r="QGN114" s="4"/>
      <c r="QGO114" s="4"/>
      <c r="QGP114" s="4"/>
      <c r="QGQ114" s="4"/>
      <c r="QGR114" s="4"/>
      <c r="QGS114" s="4"/>
      <c r="QGT114" s="4"/>
      <c r="QGU114" s="4"/>
      <c r="QGV114" s="4"/>
      <c r="QGW114" s="4"/>
      <c r="QGX114" s="4"/>
      <c r="QGY114" s="4"/>
      <c r="QGZ114" s="4"/>
      <c r="QHA114" s="4"/>
      <c r="QHB114" s="4"/>
      <c r="QHC114" s="4"/>
      <c r="QHD114" s="4"/>
      <c r="QHE114" s="4"/>
      <c r="QHF114" s="4"/>
      <c r="QHG114" s="4"/>
      <c r="QHH114" s="4"/>
      <c r="QHI114" s="4"/>
      <c r="QHJ114" s="4"/>
      <c r="QHK114" s="4"/>
      <c r="QHL114" s="4"/>
      <c r="QHM114" s="4"/>
      <c r="QHN114" s="4"/>
      <c r="QHO114" s="4"/>
      <c r="QHP114" s="4"/>
      <c r="QHQ114" s="4"/>
      <c r="QHR114" s="4"/>
      <c r="QHS114" s="4"/>
      <c r="QHT114" s="4"/>
      <c r="QHU114" s="4"/>
      <c r="QHV114" s="4"/>
      <c r="QHW114" s="4"/>
      <c r="QHX114" s="4"/>
      <c r="QHY114" s="4"/>
      <c r="QHZ114" s="4"/>
      <c r="QIA114" s="4"/>
      <c r="QIB114" s="4"/>
      <c r="QIC114" s="4"/>
      <c r="QID114" s="4"/>
      <c r="QIE114" s="4"/>
      <c r="QIF114" s="4"/>
      <c r="QIG114" s="4"/>
      <c r="QIH114" s="4"/>
      <c r="QII114" s="4"/>
      <c r="QIJ114" s="4"/>
      <c r="QIK114" s="4"/>
      <c r="QIL114" s="4"/>
      <c r="QIM114" s="4"/>
      <c r="QIN114" s="4"/>
      <c r="QIO114" s="4"/>
      <c r="QIP114" s="4"/>
      <c r="QIQ114" s="4"/>
      <c r="QIR114" s="4"/>
      <c r="QIS114" s="4"/>
      <c r="QIT114" s="4"/>
      <c r="QIU114" s="4"/>
      <c r="QIV114" s="4"/>
      <c r="QIW114" s="4"/>
      <c r="QIX114" s="4"/>
      <c r="QIY114" s="4"/>
      <c r="QIZ114" s="4"/>
      <c r="QJA114" s="4"/>
      <c r="QJB114" s="4"/>
      <c r="QJC114" s="4"/>
      <c r="QJD114" s="4"/>
      <c r="QJE114" s="4"/>
      <c r="QJF114" s="4"/>
      <c r="QJG114" s="4"/>
      <c r="QJH114" s="4"/>
      <c r="QJI114" s="4"/>
      <c r="QJJ114" s="4"/>
      <c r="QJK114" s="4"/>
      <c r="QJL114" s="4"/>
      <c r="QJM114" s="4"/>
      <c r="QJN114" s="4"/>
      <c r="QJO114" s="4"/>
      <c r="QJP114" s="4"/>
      <c r="QJQ114" s="4"/>
      <c r="QJR114" s="4"/>
      <c r="QJS114" s="4"/>
      <c r="QJT114" s="4"/>
      <c r="QJU114" s="4"/>
      <c r="QJV114" s="4"/>
      <c r="QJW114" s="4"/>
      <c r="QJX114" s="4"/>
      <c r="QJY114" s="4"/>
      <c r="QJZ114" s="4"/>
      <c r="QKA114" s="4"/>
      <c r="QKB114" s="4"/>
      <c r="QKC114" s="4"/>
      <c r="QKD114" s="4"/>
      <c r="QKE114" s="4"/>
      <c r="QKF114" s="4"/>
      <c r="QKG114" s="4"/>
      <c r="QKH114" s="4"/>
      <c r="QKI114" s="4"/>
      <c r="QKJ114" s="4"/>
      <c r="QKK114" s="4"/>
      <c r="QKL114" s="4"/>
      <c r="QKM114" s="4"/>
      <c r="QKN114" s="4"/>
      <c r="QKO114" s="4"/>
      <c r="QKP114" s="4"/>
      <c r="QKQ114" s="4"/>
      <c r="QKR114" s="4"/>
      <c r="QKS114" s="4"/>
      <c r="QKT114" s="4"/>
      <c r="QKU114" s="4"/>
      <c r="QKV114" s="4"/>
      <c r="QKW114" s="4"/>
      <c r="QKX114" s="4"/>
      <c r="QKY114" s="4"/>
      <c r="QKZ114" s="4"/>
      <c r="QLA114" s="4"/>
      <c r="QLB114" s="4"/>
      <c r="QLC114" s="4"/>
      <c r="QLD114" s="4"/>
      <c r="QLE114" s="4"/>
      <c r="QLF114" s="4"/>
      <c r="QLG114" s="4"/>
      <c r="QLH114" s="4"/>
      <c r="QLI114" s="4"/>
      <c r="QLJ114" s="4"/>
      <c r="QLK114" s="4"/>
      <c r="QLL114" s="4"/>
      <c r="QLM114" s="4"/>
      <c r="QLN114" s="4"/>
      <c r="QLO114" s="4"/>
      <c r="QLP114" s="4"/>
      <c r="QLQ114" s="4"/>
      <c r="QLR114" s="4"/>
      <c r="QLS114" s="4"/>
      <c r="QLT114" s="4"/>
      <c r="QLU114" s="4"/>
      <c r="QLV114" s="4"/>
      <c r="QLW114" s="4"/>
      <c r="QLX114" s="4"/>
      <c r="QLY114" s="4"/>
      <c r="QLZ114" s="4"/>
      <c r="QMA114" s="4"/>
      <c r="QMB114" s="4"/>
      <c r="QMC114" s="4"/>
      <c r="QMD114" s="4"/>
      <c r="QME114" s="4"/>
      <c r="QMF114" s="4"/>
      <c r="QMG114" s="4"/>
      <c r="QMH114" s="4"/>
      <c r="QMI114" s="4"/>
      <c r="QMJ114" s="4"/>
      <c r="QMK114" s="4"/>
      <c r="QML114" s="4"/>
      <c r="QMM114" s="4"/>
      <c r="QMN114" s="4"/>
      <c r="QMO114" s="4"/>
      <c r="QMP114" s="4"/>
      <c r="QMQ114" s="4"/>
      <c r="QMR114" s="4"/>
      <c r="QMS114" s="4"/>
      <c r="QMT114" s="4"/>
      <c r="QMU114" s="4"/>
      <c r="QMV114" s="4"/>
      <c r="QMW114" s="4"/>
      <c r="QMX114" s="4"/>
      <c r="QMY114" s="4"/>
      <c r="QMZ114" s="4"/>
      <c r="QNA114" s="4"/>
      <c r="QNB114" s="4"/>
      <c r="QNC114" s="4"/>
      <c r="QND114" s="4"/>
      <c r="QNE114" s="4"/>
      <c r="QNF114" s="4"/>
      <c r="QNG114" s="4"/>
      <c r="QNH114" s="4"/>
      <c r="QNI114" s="4"/>
      <c r="QNJ114" s="4"/>
      <c r="QNK114" s="4"/>
      <c r="QNL114" s="4"/>
      <c r="QNM114" s="4"/>
      <c r="QNN114" s="4"/>
      <c r="QNO114" s="4"/>
      <c r="QNP114" s="4"/>
      <c r="QNQ114" s="4"/>
      <c r="QNR114" s="4"/>
      <c r="QNS114" s="4"/>
      <c r="QNT114" s="4"/>
      <c r="QNU114" s="4"/>
      <c r="QNV114" s="4"/>
      <c r="QNW114" s="4"/>
      <c r="QNX114" s="4"/>
      <c r="QNY114" s="4"/>
      <c r="QNZ114" s="4"/>
      <c r="QOA114" s="4"/>
      <c r="QOB114" s="4"/>
      <c r="QOC114" s="4"/>
      <c r="QOD114" s="4"/>
      <c r="QOE114" s="4"/>
      <c r="QOF114" s="4"/>
      <c r="QOG114" s="4"/>
      <c r="QOH114" s="4"/>
      <c r="QOI114" s="4"/>
      <c r="QOJ114" s="4"/>
      <c r="QOK114" s="4"/>
      <c r="QOL114" s="4"/>
      <c r="QOM114" s="4"/>
      <c r="QON114" s="4"/>
      <c r="QOO114" s="4"/>
      <c r="QOP114" s="4"/>
      <c r="QOQ114" s="4"/>
      <c r="QOR114" s="4"/>
      <c r="QOS114" s="4"/>
      <c r="QOT114" s="4"/>
      <c r="QOU114" s="4"/>
      <c r="QOV114" s="4"/>
      <c r="QOW114" s="4"/>
      <c r="QOX114" s="4"/>
      <c r="QOY114" s="4"/>
      <c r="QOZ114" s="4"/>
      <c r="QPA114" s="4"/>
      <c r="QPB114" s="4"/>
      <c r="QPC114" s="4"/>
      <c r="QPD114" s="4"/>
      <c r="QPE114" s="4"/>
      <c r="QPF114" s="4"/>
      <c r="QPG114" s="4"/>
      <c r="QPH114" s="4"/>
      <c r="QPI114" s="4"/>
      <c r="QPJ114" s="4"/>
      <c r="QPK114" s="4"/>
      <c r="QPL114" s="4"/>
      <c r="QPM114" s="4"/>
      <c r="QPN114" s="4"/>
      <c r="QPO114" s="4"/>
      <c r="QPP114" s="4"/>
      <c r="QPQ114" s="4"/>
      <c r="QPR114" s="4"/>
      <c r="QPS114" s="4"/>
      <c r="QPT114" s="4"/>
      <c r="QPU114" s="4"/>
      <c r="QPV114" s="4"/>
      <c r="QPW114" s="4"/>
      <c r="QPX114" s="4"/>
      <c r="QPY114" s="4"/>
      <c r="QPZ114" s="4"/>
      <c r="QQA114" s="4"/>
      <c r="QQB114" s="4"/>
      <c r="QQC114" s="4"/>
      <c r="QQD114" s="4"/>
      <c r="QQE114" s="4"/>
      <c r="QQF114" s="4"/>
      <c r="QQG114" s="4"/>
      <c r="QQH114" s="4"/>
      <c r="QQI114" s="4"/>
      <c r="QQJ114" s="4"/>
      <c r="QQK114" s="4"/>
      <c r="QQL114" s="4"/>
      <c r="QQM114" s="4"/>
      <c r="QQN114" s="4"/>
      <c r="QQO114" s="4"/>
      <c r="QQP114" s="4"/>
      <c r="QQQ114" s="4"/>
      <c r="QQR114" s="4"/>
      <c r="QQS114" s="4"/>
      <c r="QQT114" s="4"/>
      <c r="QQU114" s="4"/>
      <c r="QQV114" s="4"/>
      <c r="QQW114" s="4"/>
      <c r="QQX114" s="4"/>
      <c r="QQY114" s="4"/>
      <c r="QQZ114" s="4"/>
      <c r="QRA114" s="4"/>
      <c r="QRB114" s="4"/>
      <c r="QRC114" s="4"/>
      <c r="QRD114" s="4"/>
      <c r="QRE114" s="4"/>
      <c r="QRF114" s="4"/>
      <c r="QRG114" s="4"/>
      <c r="QRH114" s="4"/>
      <c r="QRI114" s="4"/>
      <c r="QRJ114" s="4"/>
      <c r="QRK114" s="4"/>
      <c r="QRL114" s="4"/>
      <c r="QRM114" s="4"/>
      <c r="QRN114" s="4"/>
      <c r="QRO114" s="4"/>
      <c r="QRP114" s="4"/>
      <c r="QRQ114" s="4"/>
      <c r="QRR114" s="4"/>
      <c r="QRS114" s="4"/>
      <c r="QRT114" s="4"/>
      <c r="QRU114" s="4"/>
      <c r="QRV114" s="4"/>
      <c r="QRW114" s="4"/>
      <c r="QRX114" s="4"/>
      <c r="QRY114" s="4"/>
      <c r="QRZ114" s="4"/>
      <c r="QSA114" s="4"/>
      <c r="QSB114" s="4"/>
      <c r="QSC114" s="4"/>
      <c r="QSD114" s="4"/>
      <c r="QSE114" s="4"/>
      <c r="QSF114" s="4"/>
      <c r="QSG114" s="4"/>
      <c r="QSH114" s="4"/>
      <c r="QSI114" s="4"/>
      <c r="QSJ114" s="4"/>
      <c r="QSK114" s="4"/>
      <c r="QSL114" s="4"/>
      <c r="QSM114" s="4"/>
      <c r="QSN114" s="4"/>
      <c r="QSO114" s="4"/>
      <c r="QSP114" s="4"/>
      <c r="QSQ114" s="4"/>
      <c r="QSR114" s="4"/>
      <c r="QSS114" s="4"/>
      <c r="QST114" s="4"/>
      <c r="QSU114" s="4"/>
      <c r="QSV114" s="4"/>
      <c r="QSW114" s="4"/>
      <c r="QSX114" s="4"/>
      <c r="QSY114" s="4"/>
      <c r="QSZ114" s="4"/>
      <c r="QTA114" s="4"/>
      <c r="QTB114" s="4"/>
      <c r="QTC114" s="4"/>
      <c r="QTD114" s="4"/>
      <c r="QTE114" s="4"/>
      <c r="QTF114" s="4"/>
      <c r="QTG114" s="4"/>
      <c r="QTH114" s="4"/>
      <c r="QTI114" s="4"/>
      <c r="QTJ114" s="4"/>
      <c r="QTK114" s="4"/>
      <c r="QTL114" s="4"/>
      <c r="QTM114" s="4"/>
      <c r="QTN114" s="4"/>
      <c r="QTO114" s="4"/>
      <c r="QTP114" s="4"/>
      <c r="QTQ114" s="4"/>
      <c r="QTR114" s="4"/>
      <c r="QTS114" s="4"/>
      <c r="QTT114" s="4"/>
      <c r="QTU114" s="4"/>
      <c r="QTV114" s="4"/>
      <c r="QTW114" s="4"/>
      <c r="QTX114" s="4"/>
      <c r="QTY114" s="4"/>
      <c r="QTZ114" s="4"/>
      <c r="QUA114" s="4"/>
      <c r="QUB114" s="4"/>
      <c r="QUC114" s="4"/>
      <c r="QUD114" s="4"/>
      <c r="QUE114" s="4"/>
      <c r="QUF114" s="4"/>
      <c r="QUG114" s="4"/>
      <c r="QUH114" s="4"/>
      <c r="QUI114" s="4"/>
      <c r="QUJ114" s="4"/>
      <c r="QUK114" s="4"/>
      <c r="QUL114" s="4"/>
      <c r="QUM114" s="4"/>
      <c r="QUN114" s="4"/>
      <c r="QUO114" s="4"/>
      <c r="QUP114" s="4"/>
      <c r="QUQ114" s="4"/>
      <c r="QUR114" s="4"/>
      <c r="QUS114" s="4"/>
      <c r="QUT114" s="4"/>
      <c r="QUU114" s="4"/>
      <c r="QUV114" s="4"/>
      <c r="QUW114" s="4"/>
      <c r="QUX114" s="4"/>
      <c r="QUY114" s="4"/>
      <c r="QUZ114" s="4"/>
      <c r="QVA114" s="4"/>
      <c r="QVB114" s="4"/>
      <c r="QVC114" s="4"/>
      <c r="QVD114" s="4"/>
      <c r="QVE114" s="4"/>
      <c r="QVF114" s="4"/>
      <c r="QVG114" s="4"/>
      <c r="QVH114" s="4"/>
      <c r="QVI114" s="4"/>
      <c r="QVJ114" s="4"/>
      <c r="QVK114" s="4"/>
      <c r="QVL114" s="4"/>
      <c r="QVM114" s="4"/>
      <c r="QVN114" s="4"/>
      <c r="QVO114" s="4"/>
      <c r="QVP114" s="4"/>
      <c r="QVQ114" s="4"/>
      <c r="QVR114" s="4"/>
      <c r="QVS114" s="4"/>
      <c r="QVT114" s="4"/>
      <c r="QVU114" s="4"/>
      <c r="QVV114" s="4"/>
      <c r="QVW114" s="4"/>
      <c r="QVX114" s="4"/>
      <c r="QVY114" s="4"/>
      <c r="QVZ114" s="4"/>
      <c r="QWA114" s="4"/>
      <c r="QWB114" s="4"/>
      <c r="QWC114" s="4"/>
      <c r="QWD114" s="4"/>
      <c r="QWE114" s="4"/>
      <c r="QWF114" s="4"/>
      <c r="QWG114" s="4"/>
      <c r="QWH114" s="4"/>
      <c r="QWI114" s="4"/>
      <c r="QWJ114" s="4"/>
      <c r="QWK114" s="4"/>
      <c r="QWL114" s="4"/>
      <c r="QWM114" s="4"/>
      <c r="QWN114" s="4"/>
      <c r="QWO114" s="4"/>
      <c r="QWP114" s="4"/>
      <c r="QWQ114" s="4"/>
      <c r="QWR114" s="4"/>
      <c r="QWS114" s="4"/>
      <c r="QWT114" s="4"/>
      <c r="QWU114" s="4"/>
      <c r="QWV114" s="4"/>
      <c r="QWW114" s="4"/>
      <c r="QWX114" s="4"/>
      <c r="QWY114" s="4"/>
      <c r="QWZ114" s="4"/>
      <c r="QXA114" s="4"/>
      <c r="QXB114" s="4"/>
      <c r="QXC114" s="4"/>
      <c r="QXD114" s="4"/>
      <c r="QXE114" s="4"/>
      <c r="QXF114" s="4"/>
      <c r="QXG114" s="4"/>
      <c r="QXH114" s="4"/>
      <c r="QXI114" s="4"/>
      <c r="QXJ114" s="4"/>
      <c r="QXK114" s="4"/>
      <c r="QXL114" s="4"/>
      <c r="QXM114" s="4"/>
      <c r="QXN114" s="4"/>
      <c r="QXO114" s="4"/>
      <c r="QXP114" s="4"/>
      <c r="QXQ114" s="4"/>
      <c r="QXR114" s="4"/>
      <c r="QXS114" s="4"/>
      <c r="QXT114" s="4"/>
      <c r="QXU114" s="4"/>
      <c r="QXV114" s="4"/>
      <c r="QXW114" s="4"/>
      <c r="QXX114" s="4"/>
      <c r="QXY114" s="4"/>
      <c r="QXZ114" s="4"/>
      <c r="QYA114" s="4"/>
      <c r="QYB114" s="4"/>
      <c r="QYC114" s="4"/>
      <c r="QYD114" s="4"/>
      <c r="QYE114" s="4"/>
      <c r="QYF114" s="4"/>
      <c r="QYG114" s="4"/>
      <c r="QYH114" s="4"/>
      <c r="QYI114" s="4"/>
      <c r="QYJ114" s="4"/>
      <c r="QYK114" s="4"/>
      <c r="QYL114" s="4"/>
      <c r="QYM114" s="4"/>
      <c r="QYN114" s="4"/>
      <c r="QYO114" s="4"/>
      <c r="QYP114" s="4"/>
      <c r="QYQ114" s="4"/>
      <c r="QYR114" s="4"/>
      <c r="QYS114" s="4"/>
      <c r="QYT114" s="4"/>
      <c r="QYU114" s="4"/>
      <c r="QYV114" s="4"/>
      <c r="QYW114" s="4"/>
      <c r="QYX114" s="4"/>
      <c r="QYY114" s="4"/>
      <c r="QYZ114" s="4"/>
      <c r="QZA114" s="4"/>
      <c r="QZB114" s="4"/>
      <c r="QZC114" s="4"/>
      <c r="QZD114" s="4"/>
      <c r="QZE114" s="4"/>
      <c r="QZF114" s="4"/>
      <c r="QZG114" s="4"/>
      <c r="QZH114" s="4"/>
      <c r="QZI114" s="4"/>
      <c r="QZJ114" s="4"/>
      <c r="QZK114" s="4"/>
      <c r="QZL114" s="4"/>
      <c r="QZM114" s="4"/>
      <c r="QZN114" s="4"/>
      <c r="QZO114" s="4"/>
      <c r="QZP114" s="4"/>
      <c r="QZQ114" s="4"/>
      <c r="QZR114" s="4"/>
      <c r="QZS114" s="4"/>
      <c r="QZT114" s="4"/>
      <c r="QZU114" s="4"/>
      <c r="QZV114" s="4"/>
      <c r="QZW114" s="4"/>
      <c r="QZX114" s="4"/>
      <c r="QZY114" s="4"/>
      <c r="QZZ114" s="4"/>
      <c r="RAA114" s="4"/>
      <c r="RAB114" s="4"/>
      <c r="RAC114" s="4"/>
      <c r="RAD114" s="4"/>
      <c r="RAE114" s="4"/>
      <c r="RAF114" s="4"/>
      <c r="RAG114" s="4"/>
      <c r="RAH114" s="4"/>
      <c r="RAI114" s="4"/>
      <c r="RAJ114" s="4"/>
      <c r="RAK114" s="4"/>
      <c r="RAL114" s="4"/>
      <c r="RAM114" s="4"/>
      <c r="RAN114" s="4"/>
      <c r="RAO114" s="4"/>
      <c r="RAP114" s="4"/>
      <c r="RAQ114" s="4"/>
      <c r="RAR114" s="4"/>
      <c r="RAS114" s="4"/>
      <c r="RAT114" s="4"/>
      <c r="RAU114" s="4"/>
      <c r="RAV114" s="4"/>
      <c r="RAW114" s="4"/>
      <c r="RAX114" s="4"/>
      <c r="RAY114" s="4"/>
      <c r="RAZ114" s="4"/>
      <c r="RBA114" s="4"/>
      <c r="RBB114" s="4"/>
      <c r="RBC114" s="4"/>
      <c r="RBD114" s="4"/>
      <c r="RBE114" s="4"/>
      <c r="RBF114" s="4"/>
      <c r="RBG114" s="4"/>
      <c r="RBH114" s="4"/>
      <c r="RBI114" s="4"/>
      <c r="RBJ114" s="4"/>
      <c r="RBK114" s="4"/>
      <c r="RBL114" s="4"/>
      <c r="RBM114" s="4"/>
      <c r="RBN114" s="4"/>
      <c r="RBO114" s="4"/>
      <c r="RBP114" s="4"/>
      <c r="RBQ114" s="4"/>
      <c r="RBR114" s="4"/>
      <c r="RBS114" s="4"/>
      <c r="RBT114" s="4"/>
      <c r="RBU114" s="4"/>
      <c r="RBV114" s="4"/>
      <c r="RBW114" s="4"/>
      <c r="RBX114" s="4"/>
      <c r="RBY114" s="4"/>
      <c r="RBZ114" s="4"/>
      <c r="RCA114" s="4"/>
      <c r="RCB114" s="4"/>
      <c r="RCC114" s="4"/>
      <c r="RCD114" s="4"/>
      <c r="RCE114" s="4"/>
      <c r="RCF114" s="4"/>
      <c r="RCG114" s="4"/>
      <c r="RCH114" s="4"/>
      <c r="RCI114" s="4"/>
      <c r="RCJ114" s="4"/>
      <c r="RCK114" s="4"/>
      <c r="RCL114" s="4"/>
      <c r="RCM114" s="4"/>
      <c r="RCN114" s="4"/>
      <c r="RCO114" s="4"/>
      <c r="RCP114" s="4"/>
      <c r="RCQ114" s="4"/>
      <c r="RCR114" s="4"/>
      <c r="RCS114" s="4"/>
      <c r="RCT114" s="4"/>
      <c r="RCU114" s="4"/>
      <c r="RCV114" s="4"/>
      <c r="RCW114" s="4"/>
      <c r="RCX114" s="4"/>
      <c r="RCY114" s="4"/>
      <c r="RCZ114" s="4"/>
      <c r="RDA114" s="4"/>
      <c r="RDB114" s="4"/>
      <c r="RDC114" s="4"/>
      <c r="RDD114" s="4"/>
      <c r="RDE114" s="4"/>
      <c r="RDF114" s="4"/>
      <c r="RDG114" s="4"/>
      <c r="RDH114" s="4"/>
      <c r="RDI114" s="4"/>
      <c r="RDJ114" s="4"/>
      <c r="RDK114" s="4"/>
      <c r="RDL114" s="4"/>
      <c r="RDM114" s="4"/>
      <c r="RDN114" s="4"/>
      <c r="RDO114" s="4"/>
      <c r="RDP114" s="4"/>
      <c r="RDQ114" s="4"/>
      <c r="RDR114" s="4"/>
      <c r="RDS114" s="4"/>
      <c r="RDT114" s="4"/>
      <c r="RDU114" s="4"/>
      <c r="RDV114" s="4"/>
      <c r="RDW114" s="4"/>
      <c r="RDX114" s="4"/>
      <c r="RDY114" s="4"/>
      <c r="RDZ114" s="4"/>
      <c r="REA114" s="4"/>
      <c r="REB114" s="4"/>
      <c r="REC114" s="4"/>
      <c r="RED114" s="4"/>
      <c r="REE114" s="4"/>
      <c r="REF114" s="4"/>
      <c r="REG114" s="4"/>
      <c r="REH114" s="4"/>
      <c r="REI114" s="4"/>
      <c r="REJ114" s="4"/>
      <c r="REK114" s="4"/>
      <c r="REL114" s="4"/>
      <c r="REM114" s="4"/>
      <c r="REN114" s="4"/>
      <c r="REO114" s="4"/>
      <c r="REP114" s="4"/>
      <c r="REQ114" s="4"/>
      <c r="RER114" s="4"/>
      <c r="RES114" s="4"/>
      <c r="RET114" s="4"/>
      <c r="REU114" s="4"/>
      <c r="REV114" s="4"/>
      <c r="REW114" s="4"/>
      <c r="REX114" s="4"/>
      <c r="REY114" s="4"/>
      <c r="REZ114" s="4"/>
      <c r="RFA114" s="4"/>
      <c r="RFB114" s="4"/>
      <c r="RFC114" s="4"/>
      <c r="RFD114" s="4"/>
      <c r="RFE114" s="4"/>
      <c r="RFF114" s="4"/>
      <c r="RFG114" s="4"/>
      <c r="RFH114" s="4"/>
      <c r="RFI114" s="4"/>
      <c r="RFJ114" s="4"/>
      <c r="RFK114" s="4"/>
      <c r="RFL114" s="4"/>
      <c r="RFM114" s="4"/>
      <c r="RFN114" s="4"/>
      <c r="RFO114" s="4"/>
      <c r="RFP114" s="4"/>
      <c r="RFQ114" s="4"/>
      <c r="RFR114" s="4"/>
      <c r="RFS114" s="4"/>
      <c r="RFT114" s="4"/>
      <c r="RFU114" s="4"/>
      <c r="RFV114" s="4"/>
      <c r="RFW114" s="4"/>
      <c r="RFX114" s="4"/>
      <c r="RFY114" s="4"/>
      <c r="RFZ114" s="4"/>
      <c r="RGA114" s="4"/>
      <c r="RGB114" s="4"/>
      <c r="RGC114" s="4"/>
      <c r="RGD114" s="4"/>
      <c r="RGE114" s="4"/>
      <c r="RGF114" s="4"/>
      <c r="RGG114" s="4"/>
      <c r="RGH114" s="4"/>
      <c r="RGI114" s="4"/>
      <c r="RGJ114" s="4"/>
      <c r="RGK114" s="4"/>
      <c r="RGL114" s="4"/>
      <c r="RGM114" s="4"/>
      <c r="RGN114" s="4"/>
      <c r="RGO114" s="4"/>
      <c r="RGP114" s="4"/>
      <c r="RGQ114" s="4"/>
      <c r="RGR114" s="4"/>
      <c r="RGS114" s="4"/>
      <c r="RGT114" s="4"/>
      <c r="RGU114" s="4"/>
      <c r="RGV114" s="4"/>
      <c r="RGW114" s="4"/>
      <c r="RGX114" s="4"/>
      <c r="RGY114" s="4"/>
      <c r="RGZ114" s="4"/>
      <c r="RHA114" s="4"/>
      <c r="RHB114" s="4"/>
      <c r="RHC114" s="4"/>
      <c r="RHD114" s="4"/>
      <c r="RHE114" s="4"/>
      <c r="RHF114" s="4"/>
      <c r="RHG114" s="4"/>
      <c r="RHH114" s="4"/>
      <c r="RHI114" s="4"/>
      <c r="RHJ114" s="4"/>
      <c r="RHK114" s="4"/>
      <c r="RHL114" s="4"/>
      <c r="RHM114" s="4"/>
      <c r="RHN114" s="4"/>
      <c r="RHO114" s="4"/>
      <c r="RHP114" s="4"/>
      <c r="RHQ114" s="4"/>
      <c r="RHR114" s="4"/>
      <c r="RHS114" s="4"/>
      <c r="RHT114" s="4"/>
      <c r="RHU114" s="4"/>
      <c r="RHV114" s="4"/>
      <c r="RHW114" s="4"/>
      <c r="RHX114" s="4"/>
      <c r="RHY114" s="4"/>
      <c r="RHZ114" s="4"/>
      <c r="RIA114" s="4"/>
      <c r="RIB114" s="4"/>
      <c r="RIC114" s="4"/>
      <c r="RID114" s="4"/>
      <c r="RIE114" s="4"/>
      <c r="RIF114" s="4"/>
      <c r="RIG114" s="4"/>
      <c r="RIH114" s="4"/>
      <c r="RII114" s="4"/>
      <c r="RIJ114" s="4"/>
      <c r="RIK114" s="4"/>
      <c r="RIL114" s="4"/>
      <c r="RIM114" s="4"/>
      <c r="RIN114" s="4"/>
      <c r="RIO114" s="4"/>
      <c r="RIP114" s="4"/>
      <c r="RIQ114" s="4"/>
      <c r="RIR114" s="4"/>
      <c r="RIS114" s="4"/>
      <c r="RIT114" s="4"/>
      <c r="RIU114" s="4"/>
      <c r="RIV114" s="4"/>
      <c r="RIW114" s="4"/>
      <c r="RIX114" s="4"/>
      <c r="RIY114" s="4"/>
      <c r="RIZ114" s="4"/>
      <c r="RJA114" s="4"/>
      <c r="RJB114" s="4"/>
      <c r="RJC114" s="4"/>
      <c r="RJD114" s="4"/>
      <c r="RJE114" s="4"/>
      <c r="RJF114" s="4"/>
      <c r="RJG114" s="4"/>
      <c r="RJH114" s="4"/>
      <c r="RJI114" s="4"/>
      <c r="RJJ114" s="4"/>
      <c r="RJK114" s="4"/>
      <c r="RJL114" s="4"/>
      <c r="RJM114" s="4"/>
      <c r="RJN114" s="4"/>
      <c r="RJO114" s="4"/>
      <c r="RJP114" s="4"/>
      <c r="RJQ114" s="4"/>
      <c r="RJR114" s="4"/>
      <c r="RJS114" s="4"/>
      <c r="RJT114" s="4"/>
      <c r="RJU114" s="4"/>
      <c r="RJV114" s="4"/>
      <c r="RJW114" s="4"/>
      <c r="RJX114" s="4"/>
      <c r="RJY114" s="4"/>
      <c r="RJZ114" s="4"/>
      <c r="RKA114" s="4"/>
      <c r="RKB114" s="4"/>
      <c r="RKC114" s="4"/>
      <c r="RKD114" s="4"/>
      <c r="RKE114" s="4"/>
      <c r="RKF114" s="4"/>
      <c r="RKG114" s="4"/>
      <c r="RKH114" s="4"/>
      <c r="RKI114" s="4"/>
      <c r="RKJ114" s="4"/>
      <c r="RKK114" s="4"/>
      <c r="RKL114" s="4"/>
      <c r="RKM114" s="4"/>
      <c r="RKN114" s="4"/>
      <c r="RKO114" s="4"/>
      <c r="RKP114" s="4"/>
      <c r="RKQ114" s="4"/>
      <c r="RKR114" s="4"/>
      <c r="RKS114" s="4"/>
      <c r="RKT114" s="4"/>
      <c r="RKU114" s="4"/>
      <c r="RKV114" s="4"/>
      <c r="RKW114" s="4"/>
      <c r="RKX114" s="4"/>
      <c r="RKY114" s="4"/>
      <c r="RKZ114" s="4"/>
      <c r="RLA114" s="4"/>
      <c r="RLB114" s="4"/>
      <c r="RLC114" s="4"/>
      <c r="RLD114" s="4"/>
      <c r="RLE114" s="4"/>
      <c r="RLF114" s="4"/>
      <c r="RLG114" s="4"/>
      <c r="RLH114" s="4"/>
      <c r="RLI114" s="4"/>
      <c r="RLJ114" s="4"/>
      <c r="RLK114" s="4"/>
      <c r="RLL114" s="4"/>
      <c r="RLM114" s="4"/>
      <c r="RLN114" s="4"/>
      <c r="RLO114" s="4"/>
      <c r="RLP114" s="4"/>
      <c r="RLQ114" s="4"/>
      <c r="RLR114" s="4"/>
      <c r="RLS114" s="4"/>
      <c r="RLT114" s="4"/>
      <c r="RLU114" s="4"/>
      <c r="RLV114" s="4"/>
      <c r="RLW114" s="4"/>
      <c r="RLX114" s="4"/>
      <c r="RLY114" s="4"/>
      <c r="RLZ114" s="4"/>
      <c r="RMA114" s="4"/>
      <c r="RMB114" s="4"/>
      <c r="RMC114" s="4"/>
      <c r="RMD114" s="4"/>
      <c r="RME114" s="4"/>
      <c r="RMF114" s="4"/>
      <c r="RMG114" s="4"/>
      <c r="RMH114" s="4"/>
      <c r="RMI114" s="4"/>
      <c r="RMJ114" s="4"/>
      <c r="RMK114" s="4"/>
      <c r="RML114" s="4"/>
      <c r="RMM114" s="4"/>
      <c r="RMN114" s="4"/>
      <c r="RMO114" s="4"/>
      <c r="RMP114" s="4"/>
      <c r="RMQ114" s="4"/>
      <c r="RMR114" s="4"/>
      <c r="RMS114" s="4"/>
      <c r="RMT114" s="4"/>
      <c r="RMU114" s="4"/>
      <c r="RMV114" s="4"/>
      <c r="RMW114" s="4"/>
      <c r="RMX114" s="4"/>
      <c r="RMY114" s="4"/>
      <c r="RMZ114" s="4"/>
      <c r="RNA114" s="4"/>
      <c r="RNB114" s="4"/>
      <c r="RNC114" s="4"/>
      <c r="RND114" s="4"/>
      <c r="RNE114" s="4"/>
      <c r="RNF114" s="4"/>
      <c r="RNG114" s="4"/>
      <c r="RNH114" s="4"/>
      <c r="RNI114" s="4"/>
      <c r="RNJ114" s="4"/>
      <c r="RNK114" s="4"/>
      <c r="RNL114" s="4"/>
      <c r="RNM114" s="4"/>
      <c r="RNN114" s="4"/>
      <c r="RNO114" s="4"/>
      <c r="RNP114" s="4"/>
      <c r="RNQ114" s="4"/>
      <c r="RNR114" s="4"/>
      <c r="RNS114" s="4"/>
      <c r="RNT114" s="4"/>
      <c r="RNU114" s="4"/>
      <c r="RNV114" s="4"/>
      <c r="RNW114" s="4"/>
      <c r="RNX114" s="4"/>
      <c r="RNY114" s="4"/>
      <c r="RNZ114" s="4"/>
      <c r="ROA114" s="4"/>
      <c r="ROB114" s="4"/>
      <c r="ROC114" s="4"/>
      <c r="ROD114" s="4"/>
      <c r="ROE114" s="4"/>
      <c r="ROF114" s="4"/>
      <c r="ROG114" s="4"/>
      <c r="ROH114" s="4"/>
      <c r="ROI114" s="4"/>
      <c r="ROJ114" s="4"/>
      <c r="ROK114" s="4"/>
      <c r="ROL114" s="4"/>
      <c r="ROM114" s="4"/>
      <c r="RON114" s="4"/>
      <c r="ROO114" s="4"/>
      <c r="ROP114" s="4"/>
      <c r="ROQ114" s="4"/>
      <c r="ROR114" s="4"/>
      <c r="ROS114" s="4"/>
      <c r="ROT114" s="4"/>
      <c r="ROU114" s="4"/>
      <c r="ROV114" s="4"/>
      <c r="ROW114" s="4"/>
      <c r="ROX114" s="4"/>
      <c r="ROY114" s="4"/>
      <c r="ROZ114" s="4"/>
      <c r="RPA114" s="4"/>
      <c r="RPB114" s="4"/>
      <c r="RPC114" s="4"/>
      <c r="RPD114" s="4"/>
      <c r="RPE114" s="4"/>
      <c r="RPF114" s="4"/>
      <c r="RPG114" s="4"/>
      <c r="RPH114" s="4"/>
      <c r="RPI114" s="4"/>
      <c r="RPJ114" s="4"/>
      <c r="RPK114" s="4"/>
      <c r="RPL114" s="4"/>
      <c r="RPM114" s="4"/>
      <c r="RPN114" s="4"/>
      <c r="RPO114" s="4"/>
      <c r="RPP114" s="4"/>
      <c r="RPQ114" s="4"/>
      <c r="RPR114" s="4"/>
      <c r="RPS114" s="4"/>
      <c r="RPT114" s="4"/>
      <c r="RPU114" s="4"/>
      <c r="RPV114" s="4"/>
      <c r="RPW114" s="4"/>
      <c r="RPX114" s="4"/>
      <c r="RPY114" s="4"/>
      <c r="RPZ114" s="4"/>
      <c r="RQA114" s="4"/>
      <c r="RQB114" s="4"/>
      <c r="RQC114" s="4"/>
      <c r="RQD114" s="4"/>
      <c r="RQE114" s="4"/>
      <c r="RQF114" s="4"/>
      <c r="RQG114" s="4"/>
      <c r="RQH114" s="4"/>
      <c r="RQI114" s="4"/>
      <c r="RQJ114" s="4"/>
      <c r="RQK114" s="4"/>
      <c r="RQL114" s="4"/>
      <c r="RQM114" s="4"/>
      <c r="RQN114" s="4"/>
      <c r="RQO114" s="4"/>
      <c r="RQP114" s="4"/>
      <c r="RQQ114" s="4"/>
      <c r="RQR114" s="4"/>
      <c r="RQS114" s="4"/>
      <c r="RQT114" s="4"/>
      <c r="RQU114" s="4"/>
      <c r="RQV114" s="4"/>
      <c r="RQW114" s="4"/>
      <c r="RQX114" s="4"/>
      <c r="RQY114" s="4"/>
      <c r="RQZ114" s="4"/>
      <c r="RRA114" s="4"/>
      <c r="RRB114" s="4"/>
      <c r="RRC114" s="4"/>
      <c r="RRD114" s="4"/>
      <c r="RRE114" s="4"/>
      <c r="RRF114" s="4"/>
      <c r="RRG114" s="4"/>
      <c r="RRH114" s="4"/>
      <c r="RRI114" s="4"/>
      <c r="RRJ114" s="4"/>
      <c r="RRK114" s="4"/>
      <c r="RRL114" s="4"/>
      <c r="RRM114" s="4"/>
      <c r="RRN114" s="4"/>
      <c r="RRO114" s="4"/>
      <c r="RRP114" s="4"/>
      <c r="RRQ114" s="4"/>
      <c r="RRR114" s="4"/>
      <c r="RRS114" s="4"/>
      <c r="RRT114" s="4"/>
      <c r="RRU114" s="4"/>
      <c r="RRV114" s="4"/>
      <c r="RRW114" s="4"/>
      <c r="RRX114" s="4"/>
      <c r="RRY114" s="4"/>
      <c r="RRZ114" s="4"/>
      <c r="RSA114" s="4"/>
      <c r="RSB114" s="4"/>
      <c r="RSC114" s="4"/>
      <c r="RSD114" s="4"/>
      <c r="RSE114" s="4"/>
      <c r="RSF114" s="4"/>
      <c r="RSG114" s="4"/>
      <c r="RSH114" s="4"/>
      <c r="RSI114" s="4"/>
      <c r="RSJ114" s="4"/>
      <c r="RSK114" s="4"/>
      <c r="RSL114" s="4"/>
      <c r="RSM114" s="4"/>
      <c r="RSN114" s="4"/>
      <c r="RSO114" s="4"/>
      <c r="RSP114" s="4"/>
      <c r="RSQ114" s="4"/>
      <c r="RSR114" s="4"/>
      <c r="RSS114" s="4"/>
      <c r="RST114" s="4"/>
      <c r="RSU114" s="4"/>
      <c r="RSV114" s="4"/>
      <c r="RSW114" s="4"/>
      <c r="RSX114" s="4"/>
      <c r="RSY114" s="4"/>
      <c r="RSZ114" s="4"/>
      <c r="RTA114" s="4"/>
      <c r="RTB114" s="4"/>
      <c r="RTC114" s="4"/>
      <c r="RTD114" s="4"/>
      <c r="RTE114" s="4"/>
      <c r="RTF114" s="4"/>
      <c r="RTG114" s="4"/>
      <c r="RTH114" s="4"/>
      <c r="RTI114" s="4"/>
      <c r="RTJ114" s="4"/>
      <c r="RTK114" s="4"/>
      <c r="RTL114" s="4"/>
      <c r="RTM114" s="4"/>
      <c r="RTN114" s="4"/>
      <c r="RTO114" s="4"/>
      <c r="RTP114" s="4"/>
      <c r="RTQ114" s="4"/>
      <c r="RTR114" s="4"/>
      <c r="RTS114" s="4"/>
      <c r="RTT114" s="4"/>
      <c r="RTU114" s="4"/>
      <c r="RTV114" s="4"/>
      <c r="RTW114" s="4"/>
      <c r="RTX114" s="4"/>
      <c r="RTY114" s="4"/>
      <c r="RTZ114" s="4"/>
      <c r="RUA114" s="4"/>
      <c r="RUB114" s="4"/>
      <c r="RUC114" s="4"/>
      <c r="RUD114" s="4"/>
      <c r="RUE114" s="4"/>
      <c r="RUF114" s="4"/>
      <c r="RUG114" s="4"/>
      <c r="RUH114" s="4"/>
      <c r="RUI114" s="4"/>
      <c r="RUJ114" s="4"/>
      <c r="RUK114" s="4"/>
      <c r="RUL114" s="4"/>
      <c r="RUM114" s="4"/>
      <c r="RUN114" s="4"/>
      <c r="RUO114" s="4"/>
      <c r="RUP114" s="4"/>
      <c r="RUQ114" s="4"/>
      <c r="RUR114" s="4"/>
      <c r="RUS114" s="4"/>
      <c r="RUT114" s="4"/>
      <c r="RUU114" s="4"/>
      <c r="RUV114" s="4"/>
      <c r="RUW114" s="4"/>
      <c r="RUX114" s="4"/>
      <c r="RUY114" s="4"/>
      <c r="RUZ114" s="4"/>
      <c r="RVA114" s="4"/>
      <c r="RVB114" s="4"/>
      <c r="RVC114" s="4"/>
      <c r="RVD114" s="4"/>
      <c r="RVE114" s="4"/>
      <c r="RVF114" s="4"/>
      <c r="RVG114" s="4"/>
      <c r="RVH114" s="4"/>
      <c r="RVI114" s="4"/>
      <c r="RVJ114" s="4"/>
      <c r="RVK114" s="4"/>
      <c r="RVL114" s="4"/>
      <c r="RVM114" s="4"/>
      <c r="RVN114" s="4"/>
      <c r="RVO114" s="4"/>
      <c r="RVP114" s="4"/>
      <c r="RVQ114" s="4"/>
      <c r="RVR114" s="4"/>
      <c r="RVS114" s="4"/>
      <c r="RVT114" s="4"/>
      <c r="RVU114" s="4"/>
      <c r="RVV114" s="4"/>
      <c r="RVW114" s="4"/>
      <c r="RVX114" s="4"/>
      <c r="RVY114" s="4"/>
      <c r="RVZ114" s="4"/>
      <c r="RWA114" s="4"/>
      <c r="RWB114" s="4"/>
      <c r="RWC114" s="4"/>
      <c r="RWD114" s="4"/>
      <c r="RWE114" s="4"/>
      <c r="RWF114" s="4"/>
      <c r="RWG114" s="4"/>
      <c r="RWH114" s="4"/>
      <c r="RWI114" s="4"/>
      <c r="RWJ114" s="4"/>
      <c r="RWK114" s="4"/>
      <c r="RWL114" s="4"/>
      <c r="RWM114" s="4"/>
      <c r="RWN114" s="4"/>
      <c r="RWO114" s="4"/>
      <c r="RWP114" s="4"/>
      <c r="RWQ114" s="4"/>
      <c r="RWR114" s="4"/>
      <c r="RWS114" s="4"/>
      <c r="RWT114" s="4"/>
      <c r="RWU114" s="4"/>
      <c r="RWV114" s="4"/>
      <c r="RWW114" s="4"/>
      <c r="RWX114" s="4"/>
      <c r="RWY114" s="4"/>
      <c r="RWZ114" s="4"/>
      <c r="RXA114" s="4"/>
      <c r="RXB114" s="4"/>
      <c r="RXC114" s="4"/>
      <c r="RXD114" s="4"/>
      <c r="RXE114" s="4"/>
      <c r="RXF114" s="4"/>
      <c r="RXG114" s="4"/>
      <c r="RXH114" s="4"/>
      <c r="RXI114" s="4"/>
      <c r="RXJ114" s="4"/>
      <c r="RXK114" s="4"/>
      <c r="RXL114" s="4"/>
      <c r="RXM114" s="4"/>
      <c r="RXN114" s="4"/>
      <c r="RXO114" s="4"/>
      <c r="RXP114" s="4"/>
      <c r="RXQ114" s="4"/>
      <c r="RXR114" s="4"/>
      <c r="RXS114" s="4"/>
      <c r="RXT114" s="4"/>
      <c r="RXU114" s="4"/>
      <c r="RXV114" s="4"/>
      <c r="RXW114" s="4"/>
      <c r="RXX114" s="4"/>
      <c r="RXY114" s="4"/>
      <c r="RXZ114" s="4"/>
      <c r="RYA114" s="4"/>
      <c r="RYB114" s="4"/>
      <c r="RYC114" s="4"/>
      <c r="RYD114" s="4"/>
      <c r="RYE114" s="4"/>
      <c r="RYF114" s="4"/>
      <c r="RYG114" s="4"/>
      <c r="RYH114" s="4"/>
      <c r="RYI114" s="4"/>
      <c r="RYJ114" s="4"/>
      <c r="RYK114" s="4"/>
      <c r="RYL114" s="4"/>
      <c r="RYM114" s="4"/>
      <c r="RYN114" s="4"/>
      <c r="RYO114" s="4"/>
      <c r="RYP114" s="4"/>
      <c r="RYQ114" s="4"/>
      <c r="RYR114" s="4"/>
      <c r="RYS114" s="4"/>
      <c r="RYT114" s="4"/>
      <c r="RYU114" s="4"/>
      <c r="RYV114" s="4"/>
      <c r="RYW114" s="4"/>
      <c r="RYX114" s="4"/>
      <c r="RYY114" s="4"/>
      <c r="RYZ114" s="4"/>
      <c r="RZA114" s="4"/>
      <c r="RZB114" s="4"/>
      <c r="RZC114" s="4"/>
      <c r="RZD114" s="4"/>
      <c r="RZE114" s="4"/>
      <c r="RZF114" s="4"/>
      <c r="RZG114" s="4"/>
      <c r="RZH114" s="4"/>
      <c r="RZI114" s="4"/>
      <c r="RZJ114" s="4"/>
      <c r="RZK114" s="4"/>
      <c r="RZL114" s="4"/>
      <c r="RZM114" s="4"/>
      <c r="RZN114" s="4"/>
      <c r="RZO114" s="4"/>
      <c r="RZP114" s="4"/>
      <c r="RZQ114" s="4"/>
      <c r="RZR114" s="4"/>
      <c r="RZS114" s="4"/>
      <c r="RZT114" s="4"/>
      <c r="RZU114" s="4"/>
      <c r="RZV114" s="4"/>
      <c r="RZW114" s="4"/>
      <c r="RZX114" s="4"/>
      <c r="RZY114" s="4"/>
      <c r="RZZ114" s="4"/>
      <c r="SAA114" s="4"/>
      <c r="SAB114" s="4"/>
      <c r="SAC114" s="4"/>
      <c r="SAD114" s="4"/>
      <c r="SAE114" s="4"/>
      <c r="SAF114" s="4"/>
      <c r="SAG114" s="4"/>
      <c r="SAH114" s="4"/>
      <c r="SAI114" s="4"/>
      <c r="SAJ114" s="4"/>
      <c r="SAK114" s="4"/>
      <c r="SAL114" s="4"/>
      <c r="SAM114" s="4"/>
      <c r="SAN114" s="4"/>
      <c r="SAO114" s="4"/>
      <c r="SAP114" s="4"/>
      <c r="SAQ114" s="4"/>
      <c r="SAR114" s="4"/>
      <c r="SAS114" s="4"/>
      <c r="SAT114" s="4"/>
      <c r="SAU114" s="4"/>
      <c r="SAV114" s="4"/>
      <c r="SAW114" s="4"/>
      <c r="SAX114" s="4"/>
      <c r="SAY114" s="4"/>
      <c r="SAZ114" s="4"/>
      <c r="SBA114" s="4"/>
      <c r="SBB114" s="4"/>
      <c r="SBC114" s="4"/>
      <c r="SBD114" s="4"/>
      <c r="SBE114" s="4"/>
      <c r="SBF114" s="4"/>
      <c r="SBG114" s="4"/>
      <c r="SBH114" s="4"/>
      <c r="SBI114" s="4"/>
      <c r="SBJ114" s="4"/>
      <c r="SBK114" s="4"/>
      <c r="SBL114" s="4"/>
      <c r="SBM114" s="4"/>
      <c r="SBN114" s="4"/>
      <c r="SBO114" s="4"/>
      <c r="SBP114" s="4"/>
      <c r="SBQ114" s="4"/>
      <c r="SBR114" s="4"/>
      <c r="SBS114" s="4"/>
      <c r="SBT114" s="4"/>
      <c r="SBU114" s="4"/>
      <c r="SBV114" s="4"/>
      <c r="SBW114" s="4"/>
      <c r="SBX114" s="4"/>
      <c r="SBY114" s="4"/>
      <c r="SBZ114" s="4"/>
      <c r="SCA114" s="4"/>
      <c r="SCB114" s="4"/>
      <c r="SCC114" s="4"/>
      <c r="SCD114" s="4"/>
      <c r="SCE114" s="4"/>
      <c r="SCF114" s="4"/>
      <c r="SCG114" s="4"/>
      <c r="SCH114" s="4"/>
      <c r="SCI114" s="4"/>
      <c r="SCJ114" s="4"/>
      <c r="SCK114" s="4"/>
      <c r="SCL114" s="4"/>
      <c r="SCM114" s="4"/>
      <c r="SCN114" s="4"/>
      <c r="SCO114" s="4"/>
      <c r="SCP114" s="4"/>
      <c r="SCQ114" s="4"/>
      <c r="SCR114" s="4"/>
      <c r="SCS114" s="4"/>
      <c r="SCT114" s="4"/>
      <c r="SCU114" s="4"/>
      <c r="SCV114" s="4"/>
      <c r="SCW114" s="4"/>
      <c r="SCX114" s="4"/>
      <c r="SCY114" s="4"/>
      <c r="SCZ114" s="4"/>
      <c r="SDA114" s="4"/>
      <c r="SDB114" s="4"/>
      <c r="SDC114" s="4"/>
      <c r="SDD114" s="4"/>
      <c r="SDE114" s="4"/>
      <c r="SDF114" s="4"/>
      <c r="SDG114" s="4"/>
      <c r="SDH114" s="4"/>
      <c r="SDI114" s="4"/>
      <c r="SDJ114" s="4"/>
      <c r="SDK114" s="4"/>
      <c r="SDL114" s="4"/>
      <c r="SDM114" s="4"/>
      <c r="SDN114" s="4"/>
      <c r="SDO114" s="4"/>
      <c r="SDP114" s="4"/>
      <c r="SDQ114" s="4"/>
      <c r="SDR114" s="4"/>
      <c r="SDS114" s="4"/>
      <c r="SDT114" s="4"/>
      <c r="SDU114" s="4"/>
      <c r="SDV114" s="4"/>
      <c r="SDW114" s="4"/>
      <c r="SDX114" s="4"/>
      <c r="SDY114" s="4"/>
      <c r="SDZ114" s="4"/>
      <c r="SEA114" s="4"/>
      <c r="SEB114" s="4"/>
      <c r="SEC114" s="4"/>
      <c r="SED114" s="4"/>
      <c r="SEE114" s="4"/>
      <c r="SEF114" s="4"/>
      <c r="SEG114" s="4"/>
      <c r="SEH114" s="4"/>
      <c r="SEI114" s="4"/>
      <c r="SEJ114" s="4"/>
      <c r="SEK114" s="4"/>
      <c r="SEL114" s="4"/>
      <c r="SEM114" s="4"/>
      <c r="SEN114" s="4"/>
      <c r="SEO114" s="4"/>
      <c r="SEP114" s="4"/>
      <c r="SEQ114" s="4"/>
      <c r="SER114" s="4"/>
      <c r="SES114" s="4"/>
      <c r="SET114" s="4"/>
      <c r="SEU114" s="4"/>
      <c r="SEV114" s="4"/>
      <c r="SEW114" s="4"/>
      <c r="SEX114" s="4"/>
      <c r="SEY114" s="4"/>
      <c r="SEZ114" s="4"/>
      <c r="SFA114" s="4"/>
      <c r="SFB114" s="4"/>
      <c r="SFC114" s="4"/>
      <c r="SFD114" s="4"/>
      <c r="SFE114" s="4"/>
      <c r="SFF114" s="4"/>
      <c r="SFG114" s="4"/>
      <c r="SFH114" s="4"/>
      <c r="SFI114" s="4"/>
      <c r="SFJ114" s="4"/>
      <c r="SFK114" s="4"/>
      <c r="SFL114" s="4"/>
      <c r="SFM114" s="4"/>
      <c r="SFN114" s="4"/>
      <c r="SFO114" s="4"/>
      <c r="SFP114" s="4"/>
      <c r="SFQ114" s="4"/>
      <c r="SFR114" s="4"/>
      <c r="SFS114" s="4"/>
      <c r="SFT114" s="4"/>
      <c r="SFU114" s="4"/>
      <c r="SFV114" s="4"/>
      <c r="SFW114" s="4"/>
      <c r="SFX114" s="4"/>
      <c r="SFY114" s="4"/>
      <c r="SFZ114" s="4"/>
      <c r="SGA114" s="4"/>
      <c r="SGB114" s="4"/>
      <c r="SGC114" s="4"/>
      <c r="SGD114" s="4"/>
      <c r="SGE114" s="4"/>
      <c r="SGF114" s="4"/>
      <c r="SGG114" s="4"/>
      <c r="SGH114" s="4"/>
      <c r="SGI114" s="4"/>
      <c r="SGJ114" s="4"/>
      <c r="SGK114" s="4"/>
      <c r="SGL114" s="4"/>
      <c r="SGM114" s="4"/>
      <c r="SGN114" s="4"/>
      <c r="SGO114" s="4"/>
      <c r="SGP114" s="4"/>
      <c r="SGQ114" s="4"/>
      <c r="SGR114" s="4"/>
      <c r="SGS114" s="4"/>
      <c r="SGT114" s="4"/>
      <c r="SGU114" s="4"/>
      <c r="SGV114" s="4"/>
      <c r="SGW114" s="4"/>
      <c r="SGX114" s="4"/>
      <c r="SGY114" s="4"/>
      <c r="SGZ114" s="4"/>
      <c r="SHA114" s="4"/>
      <c r="SHB114" s="4"/>
      <c r="SHC114" s="4"/>
      <c r="SHD114" s="4"/>
      <c r="SHE114" s="4"/>
      <c r="SHF114" s="4"/>
      <c r="SHG114" s="4"/>
      <c r="SHH114" s="4"/>
      <c r="SHI114" s="4"/>
      <c r="SHJ114" s="4"/>
      <c r="SHK114" s="4"/>
      <c r="SHL114" s="4"/>
      <c r="SHM114" s="4"/>
      <c r="SHN114" s="4"/>
      <c r="SHO114" s="4"/>
      <c r="SHP114" s="4"/>
      <c r="SHQ114" s="4"/>
      <c r="SHR114" s="4"/>
      <c r="SHS114" s="4"/>
      <c r="SHT114" s="4"/>
      <c r="SHU114" s="4"/>
      <c r="SHV114" s="4"/>
      <c r="SHW114" s="4"/>
      <c r="SHX114" s="4"/>
      <c r="SHY114" s="4"/>
      <c r="SHZ114" s="4"/>
      <c r="SIA114" s="4"/>
      <c r="SIB114" s="4"/>
      <c r="SIC114" s="4"/>
      <c r="SID114" s="4"/>
      <c r="SIE114" s="4"/>
      <c r="SIF114" s="4"/>
      <c r="SIG114" s="4"/>
      <c r="SIH114" s="4"/>
      <c r="SII114" s="4"/>
      <c r="SIJ114" s="4"/>
      <c r="SIK114" s="4"/>
      <c r="SIL114" s="4"/>
      <c r="SIM114" s="4"/>
      <c r="SIN114" s="4"/>
      <c r="SIO114" s="4"/>
      <c r="SIP114" s="4"/>
      <c r="SIQ114" s="4"/>
      <c r="SIR114" s="4"/>
      <c r="SIS114" s="4"/>
      <c r="SIT114" s="4"/>
      <c r="SIU114" s="4"/>
      <c r="SIV114" s="4"/>
      <c r="SIW114" s="4"/>
      <c r="SIX114" s="4"/>
      <c r="SIY114" s="4"/>
      <c r="SIZ114" s="4"/>
      <c r="SJA114" s="4"/>
      <c r="SJB114" s="4"/>
      <c r="SJC114" s="4"/>
      <c r="SJD114" s="4"/>
      <c r="SJE114" s="4"/>
      <c r="SJF114" s="4"/>
      <c r="SJG114" s="4"/>
      <c r="SJH114" s="4"/>
      <c r="SJI114" s="4"/>
      <c r="SJJ114" s="4"/>
      <c r="SJK114" s="4"/>
      <c r="SJL114" s="4"/>
      <c r="SJM114" s="4"/>
      <c r="SJN114" s="4"/>
      <c r="SJO114" s="4"/>
      <c r="SJP114" s="4"/>
      <c r="SJQ114" s="4"/>
      <c r="SJR114" s="4"/>
      <c r="SJS114" s="4"/>
      <c r="SJT114" s="4"/>
      <c r="SJU114" s="4"/>
      <c r="SJV114" s="4"/>
      <c r="SJW114" s="4"/>
      <c r="SJX114" s="4"/>
      <c r="SJY114" s="4"/>
      <c r="SJZ114" s="4"/>
      <c r="SKA114" s="4"/>
      <c r="SKB114" s="4"/>
      <c r="SKC114" s="4"/>
      <c r="SKD114" s="4"/>
      <c r="SKE114" s="4"/>
      <c r="SKF114" s="4"/>
      <c r="SKG114" s="4"/>
      <c r="SKH114" s="4"/>
      <c r="SKI114" s="4"/>
      <c r="SKJ114" s="4"/>
      <c r="SKK114" s="4"/>
      <c r="SKL114" s="4"/>
      <c r="SKM114" s="4"/>
      <c r="SKN114" s="4"/>
      <c r="SKO114" s="4"/>
      <c r="SKP114" s="4"/>
      <c r="SKQ114" s="4"/>
      <c r="SKR114" s="4"/>
      <c r="SKS114" s="4"/>
      <c r="SKT114" s="4"/>
      <c r="SKU114" s="4"/>
      <c r="SKV114" s="4"/>
      <c r="SKW114" s="4"/>
      <c r="SKX114" s="4"/>
      <c r="SKY114" s="4"/>
      <c r="SKZ114" s="4"/>
      <c r="SLA114" s="4"/>
      <c r="SLB114" s="4"/>
      <c r="SLC114" s="4"/>
      <c r="SLD114" s="4"/>
      <c r="SLE114" s="4"/>
      <c r="SLF114" s="4"/>
      <c r="SLG114" s="4"/>
      <c r="SLH114" s="4"/>
      <c r="SLI114" s="4"/>
      <c r="SLJ114" s="4"/>
      <c r="SLK114" s="4"/>
      <c r="SLL114" s="4"/>
      <c r="SLM114" s="4"/>
      <c r="SLN114" s="4"/>
      <c r="SLO114" s="4"/>
      <c r="SLP114" s="4"/>
      <c r="SLQ114" s="4"/>
      <c r="SLR114" s="4"/>
      <c r="SLS114" s="4"/>
      <c r="SLT114" s="4"/>
      <c r="SLU114" s="4"/>
      <c r="SLV114" s="4"/>
      <c r="SLW114" s="4"/>
      <c r="SLX114" s="4"/>
      <c r="SLY114" s="4"/>
      <c r="SLZ114" s="4"/>
      <c r="SMA114" s="4"/>
      <c r="SMB114" s="4"/>
      <c r="SMC114" s="4"/>
      <c r="SMD114" s="4"/>
      <c r="SME114" s="4"/>
      <c r="SMF114" s="4"/>
      <c r="SMG114" s="4"/>
      <c r="SMH114" s="4"/>
      <c r="SMI114" s="4"/>
      <c r="SMJ114" s="4"/>
      <c r="SMK114" s="4"/>
      <c r="SML114" s="4"/>
      <c r="SMM114" s="4"/>
      <c r="SMN114" s="4"/>
      <c r="SMO114" s="4"/>
      <c r="SMP114" s="4"/>
      <c r="SMQ114" s="4"/>
      <c r="SMR114" s="4"/>
      <c r="SMS114" s="4"/>
      <c r="SMT114" s="4"/>
      <c r="SMU114" s="4"/>
      <c r="SMV114" s="4"/>
      <c r="SMW114" s="4"/>
      <c r="SMX114" s="4"/>
      <c r="SMY114" s="4"/>
      <c r="SMZ114" s="4"/>
      <c r="SNA114" s="4"/>
      <c r="SNB114" s="4"/>
      <c r="SNC114" s="4"/>
      <c r="SND114" s="4"/>
      <c r="SNE114" s="4"/>
      <c r="SNF114" s="4"/>
      <c r="SNG114" s="4"/>
      <c r="SNH114" s="4"/>
      <c r="SNI114" s="4"/>
      <c r="SNJ114" s="4"/>
      <c r="SNK114" s="4"/>
      <c r="SNL114" s="4"/>
      <c r="SNM114" s="4"/>
      <c r="SNN114" s="4"/>
      <c r="SNO114" s="4"/>
      <c r="SNP114" s="4"/>
      <c r="SNQ114" s="4"/>
      <c r="SNR114" s="4"/>
      <c r="SNS114" s="4"/>
      <c r="SNT114" s="4"/>
      <c r="SNU114" s="4"/>
      <c r="SNV114" s="4"/>
      <c r="SNW114" s="4"/>
      <c r="SNX114" s="4"/>
      <c r="SNY114" s="4"/>
      <c r="SNZ114" s="4"/>
      <c r="SOA114" s="4"/>
      <c r="SOB114" s="4"/>
      <c r="SOC114" s="4"/>
      <c r="SOD114" s="4"/>
      <c r="SOE114" s="4"/>
      <c r="SOF114" s="4"/>
      <c r="SOG114" s="4"/>
      <c r="SOH114" s="4"/>
      <c r="SOI114" s="4"/>
      <c r="SOJ114" s="4"/>
      <c r="SOK114" s="4"/>
      <c r="SOL114" s="4"/>
      <c r="SOM114" s="4"/>
      <c r="SON114" s="4"/>
      <c r="SOO114" s="4"/>
      <c r="SOP114" s="4"/>
      <c r="SOQ114" s="4"/>
      <c r="SOR114" s="4"/>
      <c r="SOS114" s="4"/>
      <c r="SOT114" s="4"/>
      <c r="SOU114" s="4"/>
      <c r="SOV114" s="4"/>
      <c r="SOW114" s="4"/>
      <c r="SOX114" s="4"/>
      <c r="SOY114" s="4"/>
      <c r="SOZ114" s="4"/>
      <c r="SPA114" s="4"/>
      <c r="SPB114" s="4"/>
      <c r="SPC114" s="4"/>
      <c r="SPD114" s="4"/>
      <c r="SPE114" s="4"/>
      <c r="SPF114" s="4"/>
      <c r="SPG114" s="4"/>
      <c r="SPH114" s="4"/>
      <c r="SPI114" s="4"/>
      <c r="SPJ114" s="4"/>
      <c r="SPK114" s="4"/>
      <c r="SPL114" s="4"/>
      <c r="SPM114" s="4"/>
      <c r="SPN114" s="4"/>
      <c r="SPO114" s="4"/>
      <c r="SPP114" s="4"/>
      <c r="SPQ114" s="4"/>
      <c r="SPR114" s="4"/>
      <c r="SPS114" s="4"/>
      <c r="SPT114" s="4"/>
      <c r="SPU114" s="4"/>
      <c r="SPV114" s="4"/>
      <c r="SPW114" s="4"/>
      <c r="SPX114" s="4"/>
      <c r="SPY114" s="4"/>
      <c r="SPZ114" s="4"/>
      <c r="SQA114" s="4"/>
      <c r="SQB114" s="4"/>
      <c r="SQC114" s="4"/>
      <c r="SQD114" s="4"/>
      <c r="SQE114" s="4"/>
      <c r="SQF114" s="4"/>
      <c r="SQG114" s="4"/>
      <c r="SQH114" s="4"/>
      <c r="SQI114" s="4"/>
      <c r="SQJ114" s="4"/>
      <c r="SQK114" s="4"/>
      <c r="SQL114" s="4"/>
      <c r="SQM114" s="4"/>
      <c r="SQN114" s="4"/>
      <c r="SQO114" s="4"/>
      <c r="SQP114" s="4"/>
      <c r="SQQ114" s="4"/>
      <c r="SQR114" s="4"/>
      <c r="SQS114" s="4"/>
      <c r="SQT114" s="4"/>
      <c r="SQU114" s="4"/>
      <c r="SQV114" s="4"/>
      <c r="SQW114" s="4"/>
      <c r="SQX114" s="4"/>
      <c r="SQY114" s="4"/>
      <c r="SQZ114" s="4"/>
      <c r="SRA114" s="4"/>
      <c r="SRB114" s="4"/>
      <c r="SRC114" s="4"/>
      <c r="SRD114" s="4"/>
      <c r="SRE114" s="4"/>
      <c r="SRF114" s="4"/>
      <c r="SRG114" s="4"/>
      <c r="SRH114" s="4"/>
      <c r="SRI114" s="4"/>
      <c r="SRJ114" s="4"/>
      <c r="SRK114" s="4"/>
      <c r="SRL114" s="4"/>
      <c r="SRM114" s="4"/>
      <c r="SRN114" s="4"/>
      <c r="SRO114" s="4"/>
      <c r="SRP114" s="4"/>
      <c r="SRQ114" s="4"/>
      <c r="SRR114" s="4"/>
      <c r="SRS114" s="4"/>
      <c r="SRT114" s="4"/>
      <c r="SRU114" s="4"/>
      <c r="SRV114" s="4"/>
      <c r="SRW114" s="4"/>
      <c r="SRX114" s="4"/>
      <c r="SRY114" s="4"/>
      <c r="SRZ114" s="4"/>
      <c r="SSA114" s="4"/>
      <c r="SSB114" s="4"/>
      <c r="SSC114" s="4"/>
      <c r="SSD114" s="4"/>
      <c r="SSE114" s="4"/>
      <c r="SSF114" s="4"/>
      <c r="SSG114" s="4"/>
      <c r="SSH114" s="4"/>
      <c r="SSI114" s="4"/>
      <c r="SSJ114" s="4"/>
      <c r="SSK114" s="4"/>
      <c r="SSL114" s="4"/>
      <c r="SSM114" s="4"/>
      <c r="SSN114" s="4"/>
      <c r="SSO114" s="4"/>
      <c r="SSP114" s="4"/>
      <c r="SSQ114" s="4"/>
      <c r="SSR114" s="4"/>
      <c r="SSS114" s="4"/>
      <c r="SST114" s="4"/>
      <c r="SSU114" s="4"/>
      <c r="SSV114" s="4"/>
      <c r="SSW114" s="4"/>
      <c r="SSX114" s="4"/>
      <c r="SSY114" s="4"/>
      <c r="SSZ114" s="4"/>
      <c r="STA114" s="4"/>
      <c r="STB114" s="4"/>
      <c r="STC114" s="4"/>
      <c r="STD114" s="4"/>
      <c r="STE114" s="4"/>
      <c r="STF114" s="4"/>
      <c r="STG114" s="4"/>
      <c r="STH114" s="4"/>
      <c r="STI114" s="4"/>
      <c r="STJ114" s="4"/>
      <c r="STK114" s="4"/>
      <c r="STL114" s="4"/>
      <c r="STM114" s="4"/>
      <c r="STN114" s="4"/>
      <c r="STO114" s="4"/>
      <c r="STP114" s="4"/>
      <c r="STQ114" s="4"/>
      <c r="STR114" s="4"/>
      <c r="STS114" s="4"/>
      <c r="STT114" s="4"/>
      <c r="STU114" s="4"/>
      <c r="STV114" s="4"/>
      <c r="STW114" s="4"/>
      <c r="STX114" s="4"/>
      <c r="STY114" s="4"/>
      <c r="STZ114" s="4"/>
      <c r="SUA114" s="4"/>
      <c r="SUB114" s="4"/>
      <c r="SUC114" s="4"/>
      <c r="SUD114" s="4"/>
      <c r="SUE114" s="4"/>
      <c r="SUF114" s="4"/>
      <c r="SUG114" s="4"/>
      <c r="SUH114" s="4"/>
      <c r="SUI114" s="4"/>
      <c r="SUJ114" s="4"/>
      <c r="SUK114" s="4"/>
      <c r="SUL114" s="4"/>
      <c r="SUM114" s="4"/>
      <c r="SUN114" s="4"/>
      <c r="SUO114" s="4"/>
      <c r="SUP114" s="4"/>
      <c r="SUQ114" s="4"/>
      <c r="SUR114" s="4"/>
      <c r="SUS114" s="4"/>
      <c r="SUT114" s="4"/>
      <c r="SUU114" s="4"/>
      <c r="SUV114" s="4"/>
      <c r="SUW114" s="4"/>
      <c r="SUX114" s="4"/>
      <c r="SUY114" s="4"/>
      <c r="SUZ114" s="4"/>
      <c r="SVA114" s="4"/>
      <c r="SVB114" s="4"/>
      <c r="SVC114" s="4"/>
      <c r="SVD114" s="4"/>
      <c r="SVE114" s="4"/>
      <c r="SVF114" s="4"/>
      <c r="SVG114" s="4"/>
      <c r="SVH114" s="4"/>
      <c r="SVI114" s="4"/>
      <c r="SVJ114" s="4"/>
      <c r="SVK114" s="4"/>
      <c r="SVL114" s="4"/>
      <c r="SVM114" s="4"/>
      <c r="SVN114" s="4"/>
      <c r="SVO114" s="4"/>
      <c r="SVP114" s="4"/>
      <c r="SVQ114" s="4"/>
      <c r="SVR114" s="4"/>
      <c r="SVS114" s="4"/>
      <c r="SVT114" s="4"/>
      <c r="SVU114" s="4"/>
      <c r="SVV114" s="4"/>
      <c r="SVW114" s="4"/>
      <c r="SVX114" s="4"/>
      <c r="SVY114" s="4"/>
      <c r="SVZ114" s="4"/>
      <c r="SWA114" s="4"/>
      <c r="SWB114" s="4"/>
      <c r="SWC114" s="4"/>
      <c r="SWD114" s="4"/>
      <c r="SWE114" s="4"/>
      <c r="SWF114" s="4"/>
      <c r="SWG114" s="4"/>
      <c r="SWH114" s="4"/>
      <c r="SWI114" s="4"/>
      <c r="SWJ114" s="4"/>
      <c r="SWK114" s="4"/>
      <c r="SWL114" s="4"/>
      <c r="SWM114" s="4"/>
      <c r="SWN114" s="4"/>
      <c r="SWO114" s="4"/>
      <c r="SWP114" s="4"/>
      <c r="SWQ114" s="4"/>
      <c r="SWR114" s="4"/>
      <c r="SWS114" s="4"/>
      <c r="SWT114" s="4"/>
      <c r="SWU114" s="4"/>
      <c r="SWV114" s="4"/>
      <c r="SWW114" s="4"/>
      <c r="SWX114" s="4"/>
      <c r="SWY114" s="4"/>
      <c r="SWZ114" s="4"/>
      <c r="SXA114" s="4"/>
      <c r="SXB114" s="4"/>
      <c r="SXC114" s="4"/>
      <c r="SXD114" s="4"/>
      <c r="SXE114" s="4"/>
      <c r="SXF114" s="4"/>
      <c r="SXG114" s="4"/>
      <c r="SXH114" s="4"/>
      <c r="SXI114" s="4"/>
      <c r="SXJ114" s="4"/>
      <c r="SXK114" s="4"/>
      <c r="SXL114" s="4"/>
      <c r="SXM114" s="4"/>
      <c r="SXN114" s="4"/>
      <c r="SXO114" s="4"/>
      <c r="SXP114" s="4"/>
      <c r="SXQ114" s="4"/>
      <c r="SXR114" s="4"/>
      <c r="SXS114" s="4"/>
      <c r="SXT114" s="4"/>
      <c r="SXU114" s="4"/>
      <c r="SXV114" s="4"/>
      <c r="SXW114" s="4"/>
      <c r="SXX114" s="4"/>
      <c r="SXY114" s="4"/>
      <c r="SXZ114" s="4"/>
      <c r="SYA114" s="4"/>
      <c r="SYB114" s="4"/>
      <c r="SYC114" s="4"/>
      <c r="SYD114" s="4"/>
      <c r="SYE114" s="4"/>
      <c r="SYF114" s="4"/>
      <c r="SYG114" s="4"/>
      <c r="SYH114" s="4"/>
      <c r="SYI114" s="4"/>
      <c r="SYJ114" s="4"/>
      <c r="SYK114" s="4"/>
      <c r="SYL114" s="4"/>
      <c r="SYM114" s="4"/>
      <c r="SYN114" s="4"/>
      <c r="SYO114" s="4"/>
      <c r="SYP114" s="4"/>
      <c r="SYQ114" s="4"/>
      <c r="SYR114" s="4"/>
      <c r="SYS114" s="4"/>
      <c r="SYT114" s="4"/>
      <c r="SYU114" s="4"/>
      <c r="SYV114" s="4"/>
      <c r="SYW114" s="4"/>
      <c r="SYX114" s="4"/>
      <c r="SYY114" s="4"/>
      <c r="SYZ114" s="4"/>
      <c r="SZA114" s="4"/>
      <c r="SZB114" s="4"/>
      <c r="SZC114" s="4"/>
      <c r="SZD114" s="4"/>
      <c r="SZE114" s="4"/>
      <c r="SZF114" s="4"/>
      <c r="SZG114" s="4"/>
      <c r="SZH114" s="4"/>
      <c r="SZI114" s="4"/>
      <c r="SZJ114" s="4"/>
      <c r="SZK114" s="4"/>
      <c r="SZL114" s="4"/>
      <c r="SZM114" s="4"/>
      <c r="SZN114" s="4"/>
      <c r="SZO114" s="4"/>
      <c r="SZP114" s="4"/>
      <c r="SZQ114" s="4"/>
      <c r="SZR114" s="4"/>
      <c r="SZS114" s="4"/>
      <c r="SZT114" s="4"/>
      <c r="SZU114" s="4"/>
      <c r="SZV114" s="4"/>
      <c r="SZW114" s="4"/>
      <c r="SZX114" s="4"/>
      <c r="SZY114" s="4"/>
      <c r="SZZ114" s="4"/>
      <c r="TAA114" s="4"/>
      <c r="TAB114" s="4"/>
      <c r="TAC114" s="4"/>
      <c r="TAD114" s="4"/>
      <c r="TAE114" s="4"/>
      <c r="TAF114" s="4"/>
      <c r="TAG114" s="4"/>
      <c r="TAH114" s="4"/>
      <c r="TAI114" s="4"/>
      <c r="TAJ114" s="4"/>
      <c r="TAK114" s="4"/>
      <c r="TAL114" s="4"/>
      <c r="TAM114" s="4"/>
      <c r="TAN114" s="4"/>
      <c r="TAO114" s="4"/>
      <c r="TAP114" s="4"/>
      <c r="TAQ114" s="4"/>
      <c r="TAR114" s="4"/>
      <c r="TAS114" s="4"/>
      <c r="TAT114" s="4"/>
      <c r="TAU114" s="4"/>
      <c r="TAV114" s="4"/>
      <c r="TAW114" s="4"/>
      <c r="TAX114" s="4"/>
      <c r="TAY114" s="4"/>
      <c r="TAZ114" s="4"/>
      <c r="TBA114" s="4"/>
      <c r="TBB114" s="4"/>
      <c r="TBC114" s="4"/>
      <c r="TBD114" s="4"/>
      <c r="TBE114" s="4"/>
      <c r="TBF114" s="4"/>
      <c r="TBG114" s="4"/>
      <c r="TBH114" s="4"/>
      <c r="TBI114" s="4"/>
      <c r="TBJ114" s="4"/>
      <c r="TBK114" s="4"/>
      <c r="TBL114" s="4"/>
      <c r="TBM114" s="4"/>
      <c r="TBN114" s="4"/>
      <c r="TBO114" s="4"/>
      <c r="TBP114" s="4"/>
      <c r="TBQ114" s="4"/>
      <c r="TBR114" s="4"/>
      <c r="TBS114" s="4"/>
      <c r="TBT114" s="4"/>
      <c r="TBU114" s="4"/>
      <c r="TBV114" s="4"/>
      <c r="TBW114" s="4"/>
      <c r="TBX114" s="4"/>
      <c r="TBY114" s="4"/>
      <c r="TBZ114" s="4"/>
      <c r="TCA114" s="4"/>
      <c r="TCB114" s="4"/>
      <c r="TCC114" s="4"/>
      <c r="TCD114" s="4"/>
      <c r="TCE114" s="4"/>
      <c r="TCF114" s="4"/>
      <c r="TCG114" s="4"/>
      <c r="TCH114" s="4"/>
      <c r="TCI114" s="4"/>
      <c r="TCJ114" s="4"/>
      <c r="TCK114" s="4"/>
      <c r="TCL114" s="4"/>
      <c r="TCM114" s="4"/>
      <c r="TCN114" s="4"/>
      <c r="TCO114" s="4"/>
      <c r="TCP114" s="4"/>
      <c r="TCQ114" s="4"/>
      <c r="TCR114" s="4"/>
      <c r="TCS114" s="4"/>
      <c r="TCT114" s="4"/>
      <c r="TCU114" s="4"/>
      <c r="TCV114" s="4"/>
      <c r="TCW114" s="4"/>
      <c r="TCX114" s="4"/>
      <c r="TCY114" s="4"/>
      <c r="TCZ114" s="4"/>
      <c r="TDA114" s="4"/>
      <c r="TDB114" s="4"/>
      <c r="TDC114" s="4"/>
      <c r="TDD114" s="4"/>
      <c r="TDE114" s="4"/>
      <c r="TDF114" s="4"/>
      <c r="TDG114" s="4"/>
      <c r="TDH114" s="4"/>
      <c r="TDI114" s="4"/>
      <c r="TDJ114" s="4"/>
      <c r="TDK114" s="4"/>
      <c r="TDL114" s="4"/>
      <c r="TDM114" s="4"/>
      <c r="TDN114" s="4"/>
      <c r="TDO114" s="4"/>
      <c r="TDP114" s="4"/>
      <c r="TDQ114" s="4"/>
      <c r="TDR114" s="4"/>
      <c r="TDS114" s="4"/>
      <c r="TDT114" s="4"/>
      <c r="TDU114" s="4"/>
      <c r="TDV114" s="4"/>
      <c r="TDW114" s="4"/>
      <c r="TDX114" s="4"/>
      <c r="TDY114" s="4"/>
      <c r="TDZ114" s="4"/>
      <c r="TEA114" s="4"/>
      <c r="TEB114" s="4"/>
      <c r="TEC114" s="4"/>
      <c r="TED114" s="4"/>
      <c r="TEE114" s="4"/>
      <c r="TEF114" s="4"/>
      <c r="TEG114" s="4"/>
      <c r="TEH114" s="4"/>
      <c r="TEI114" s="4"/>
      <c r="TEJ114" s="4"/>
      <c r="TEK114" s="4"/>
      <c r="TEL114" s="4"/>
      <c r="TEM114" s="4"/>
      <c r="TEN114" s="4"/>
      <c r="TEO114" s="4"/>
      <c r="TEP114" s="4"/>
      <c r="TEQ114" s="4"/>
      <c r="TER114" s="4"/>
      <c r="TES114" s="4"/>
      <c r="TET114" s="4"/>
      <c r="TEU114" s="4"/>
      <c r="TEV114" s="4"/>
      <c r="TEW114" s="4"/>
      <c r="TEX114" s="4"/>
      <c r="TEY114" s="4"/>
      <c r="TEZ114" s="4"/>
      <c r="TFA114" s="4"/>
      <c r="TFB114" s="4"/>
      <c r="TFC114" s="4"/>
      <c r="TFD114" s="4"/>
      <c r="TFE114" s="4"/>
      <c r="TFF114" s="4"/>
      <c r="TFG114" s="4"/>
      <c r="TFH114" s="4"/>
      <c r="TFI114" s="4"/>
      <c r="TFJ114" s="4"/>
      <c r="TFK114" s="4"/>
      <c r="TFL114" s="4"/>
      <c r="TFM114" s="4"/>
      <c r="TFN114" s="4"/>
      <c r="TFO114" s="4"/>
      <c r="TFP114" s="4"/>
      <c r="TFQ114" s="4"/>
      <c r="TFR114" s="4"/>
      <c r="TFS114" s="4"/>
      <c r="TFT114" s="4"/>
      <c r="TFU114" s="4"/>
      <c r="TFV114" s="4"/>
      <c r="TFW114" s="4"/>
      <c r="TFX114" s="4"/>
      <c r="TFY114" s="4"/>
      <c r="TFZ114" s="4"/>
      <c r="TGA114" s="4"/>
      <c r="TGB114" s="4"/>
      <c r="TGC114" s="4"/>
      <c r="TGD114" s="4"/>
      <c r="TGE114" s="4"/>
      <c r="TGF114" s="4"/>
      <c r="TGG114" s="4"/>
      <c r="TGH114" s="4"/>
      <c r="TGI114" s="4"/>
      <c r="TGJ114" s="4"/>
      <c r="TGK114" s="4"/>
      <c r="TGL114" s="4"/>
      <c r="TGM114" s="4"/>
      <c r="TGN114" s="4"/>
      <c r="TGO114" s="4"/>
      <c r="TGP114" s="4"/>
      <c r="TGQ114" s="4"/>
      <c r="TGR114" s="4"/>
      <c r="TGS114" s="4"/>
      <c r="TGT114" s="4"/>
      <c r="TGU114" s="4"/>
      <c r="TGV114" s="4"/>
      <c r="TGW114" s="4"/>
      <c r="TGX114" s="4"/>
      <c r="TGY114" s="4"/>
      <c r="TGZ114" s="4"/>
      <c r="THA114" s="4"/>
      <c r="THB114" s="4"/>
      <c r="THC114" s="4"/>
      <c r="THD114" s="4"/>
      <c r="THE114" s="4"/>
      <c r="THF114" s="4"/>
      <c r="THG114" s="4"/>
      <c r="THH114" s="4"/>
      <c r="THI114" s="4"/>
      <c r="THJ114" s="4"/>
      <c r="THK114" s="4"/>
      <c r="THL114" s="4"/>
      <c r="THM114" s="4"/>
      <c r="THN114" s="4"/>
      <c r="THO114" s="4"/>
      <c r="THP114" s="4"/>
      <c r="THQ114" s="4"/>
      <c r="THR114" s="4"/>
      <c r="THS114" s="4"/>
      <c r="THT114" s="4"/>
      <c r="THU114" s="4"/>
      <c r="THV114" s="4"/>
      <c r="THW114" s="4"/>
      <c r="THX114" s="4"/>
      <c r="THY114" s="4"/>
      <c r="THZ114" s="4"/>
      <c r="TIA114" s="4"/>
      <c r="TIB114" s="4"/>
      <c r="TIC114" s="4"/>
      <c r="TID114" s="4"/>
      <c r="TIE114" s="4"/>
      <c r="TIF114" s="4"/>
      <c r="TIG114" s="4"/>
      <c r="TIH114" s="4"/>
      <c r="TII114" s="4"/>
      <c r="TIJ114" s="4"/>
      <c r="TIK114" s="4"/>
      <c r="TIL114" s="4"/>
      <c r="TIM114" s="4"/>
      <c r="TIN114" s="4"/>
      <c r="TIO114" s="4"/>
      <c r="TIP114" s="4"/>
      <c r="TIQ114" s="4"/>
      <c r="TIR114" s="4"/>
      <c r="TIS114" s="4"/>
      <c r="TIT114" s="4"/>
      <c r="TIU114" s="4"/>
      <c r="TIV114" s="4"/>
      <c r="TIW114" s="4"/>
      <c r="TIX114" s="4"/>
      <c r="TIY114" s="4"/>
      <c r="TIZ114" s="4"/>
      <c r="TJA114" s="4"/>
      <c r="TJB114" s="4"/>
      <c r="TJC114" s="4"/>
      <c r="TJD114" s="4"/>
      <c r="TJE114" s="4"/>
      <c r="TJF114" s="4"/>
      <c r="TJG114" s="4"/>
      <c r="TJH114" s="4"/>
      <c r="TJI114" s="4"/>
      <c r="TJJ114" s="4"/>
      <c r="TJK114" s="4"/>
      <c r="TJL114" s="4"/>
      <c r="TJM114" s="4"/>
      <c r="TJN114" s="4"/>
      <c r="TJO114" s="4"/>
      <c r="TJP114" s="4"/>
      <c r="TJQ114" s="4"/>
      <c r="TJR114" s="4"/>
      <c r="TJS114" s="4"/>
      <c r="TJT114" s="4"/>
      <c r="TJU114" s="4"/>
      <c r="TJV114" s="4"/>
      <c r="TJW114" s="4"/>
      <c r="TJX114" s="4"/>
      <c r="TJY114" s="4"/>
      <c r="TJZ114" s="4"/>
      <c r="TKA114" s="4"/>
      <c r="TKB114" s="4"/>
      <c r="TKC114" s="4"/>
      <c r="TKD114" s="4"/>
      <c r="TKE114" s="4"/>
      <c r="TKF114" s="4"/>
      <c r="TKG114" s="4"/>
      <c r="TKH114" s="4"/>
      <c r="TKI114" s="4"/>
      <c r="TKJ114" s="4"/>
      <c r="TKK114" s="4"/>
      <c r="TKL114" s="4"/>
      <c r="TKM114" s="4"/>
      <c r="TKN114" s="4"/>
      <c r="TKO114" s="4"/>
      <c r="TKP114" s="4"/>
      <c r="TKQ114" s="4"/>
      <c r="TKR114" s="4"/>
      <c r="TKS114" s="4"/>
      <c r="TKT114" s="4"/>
      <c r="TKU114" s="4"/>
      <c r="TKV114" s="4"/>
      <c r="TKW114" s="4"/>
      <c r="TKX114" s="4"/>
      <c r="TKY114" s="4"/>
      <c r="TKZ114" s="4"/>
      <c r="TLA114" s="4"/>
      <c r="TLB114" s="4"/>
      <c r="TLC114" s="4"/>
      <c r="TLD114" s="4"/>
      <c r="TLE114" s="4"/>
      <c r="TLF114" s="4"/>
      <c r="TLG114" s="4"/>
      <c r="TLH114" s="4"/>
      <c r="TLI114" s="4"/>
      <c r="TLJ114" s="4"/>
      <c r="TLK114" s="4"/>
      <c r="TLL114" s="4"/>
      <c r="TLM114" s="4"/>
      <c r="TLN114" s="4"/>
      <c r="TLO114" s="4"/>
      <c r="TLP114" s="4"/>
      <c r="TLQ114" s="4"/>
      <c r="TLR114" s="4"/>
      <c r="TLS114" s="4"/>
      <c r="TLT114" s="4"/>
      <c r="TLU114" s="4"/>
      <c r="TLV114" s="4"/>
      <c r="TLW114" s="4"/>
      <c r="TLX114" s="4"/>
      <c r="TLY114" s="4"/>
      <c r="TLZ114" s="4"/>
      <c r="TMA114" s="4"/>
      <c r="TMB114" s="4"/>
      <c r="TMC114" s="4"/>
      <c r="TMD114" s="4"/>
      <c r="TME114" s="4"/>
      <c r="TMF114" s="4"/>
      <c r="TMG114" s="4"/>
      <c r="TMH114" s="4"/>
      <c r="TMI114" s="4"/>
      <c r="TMJ114" s="4"/>
      <c r="TMK114" s="4"/>
      <c r="TML114" s="4"/>
      <c r="TMM114" s="4"/>
      <c r="TMN114" s="4"/>
      <c r="TMO114" s="4"/>
      <c r="TMP114" s="4"/>
      <c r="TMQ114" s="4"/>
      <c r="TMR114" s="4"/>
      <c r="TMS114" s="4"/>
      <c r="TMT114" s="4"/>
      <c r="TMU114" s="4"/>
      <c r="TMV114" s="4"/>
      <c r="TMW114" s="4"/>
      <c r="TMX114" s="4"/>
      <c r="TMY114" s="4"/>
      <c r="TMZ114" s="4"/>
      <c r="TNA114" s="4"/>
      <c r="TNB114" s="4"/>
      <c r="TNC114" s="4"/>
      <c r="TND114" s="4"/>
      <c r="TNE114" s="4"/>
      <c r="TNF114" s="4"/>
      <c r="TNG114" s="4"/>
      <c r="TNH114" s="4"/>
      <c r="TNI114" s="4"/>
      <c r="TNJ114" s="4"/>
      <c r="TNK114" s="4"/>
      <c r="TNL114" s="4"/>
      <c r="TNM114" s="4"/>
      <c r="TNN114" s="4"/>
      <c r="TNO114" s="4"/>
      <c r="TNP114" s="4"/>
      <c r="TNQ114" s="4"/>
      <c r="TNR114" s="4"/>
      <c r="TNS114" s="4"/>
      <c r="TNT114" s="4"/>
      <c r="TNU114" s="4"/>
      <c r="TNV114" s="4"/>
      <c r="TNW114" s="4"/>
      <c r="TNX114" s="4"/>
      <c r="TNY114" s="4"/>
      <c r="TNZ114" s="4"/>
      <c r="TOA114" s="4"/>
      <c r="TOB114" s="4"/>
      <c r="TOC114" s="4"/>
      <c r="TOD114" s="4"/>
      <c r="TOE114" s="4"/>
      <c r="TOF114" s="4"/>
      <c r="TOG114" s="4"/>
      <c r="TOH114" s="4"/>
      <c r="TOI114" s="4"/>
      <c r="TOJ114" s="4"/>
      <c r="TOK114" s="4"/>
      <c r="TOL114" s="4"/>
      <c r="TOM114" s="4"/>
      <c r="TON114" s="4"/>
      <c r="TOO114" s="4"/>
      <c r="TOP114" s="4"/>
      <c r="TOQ114" s="4"/>
      <c r="TOR114" s="4"/>
      <c r="TOS114" s="4"/>
      <c r="TOT114" s="4"/>
      <c r="TOU114" s="4"/>
      <c r="TOV114" s="4"/>
      <c r="TOW114" s="4"/>
      <c r="TOX114" s="4"/>
      <c r="TOY114" s="4"/>
      <c r="TOZ114" s="4"/>
      <c r="TPA114" s="4"/>
      <c r="TPB114" s="4"/>
      <c r="TPC114" s="4"/>
      <c r="TPD114" s="4"/>
      <c r="TPE114" s="4"/>
      <c r="TPF114" s="4"/>
      <c r="TPG114" s="4"/>
      <c r="TPH114" s="4"/>
      <c r="TPI114" s="4"/>
      <c r="TPJ114" s="4"/>
      <c r="TPK114" s="4"/>
      <c r="TPL114" s="4"/>
      <c r="TPM114" s="4"/>
      <c r="TPN114" s="4"/>
      <c r="TPO114" s="4"/>
      <c r="TPP114" s="4"/>
      <c r="TPQ114" s="4"/>
      <c r="TPR114" s="4"/>
      <c r="TPS114" s="4"/>
      <c r="TPT114" s="4"/>
      <c r="TPU114" s="4"/>
      <c r="TPV114" s="4"/>
      <c r="TPW114" s="4"/>
      <c r="TPX114" s="4"/>
      <c r="TPY114" s="4"/>
      <c r="TPZ114" s="4"/>
      <c r="TQA114" s="4"/>
      <c r="TQB114" s="4"/>
      <c r="TQC114" s="4"/>
      <c r="TQD114" s="4"/>
      <c r="TQE114" s="4"/>
      <c r="TQF114" s="4"/>
      <c r="TQG114" s="4"/>
      <c r="TQH114" s="4"/>
      <c r="TQI114" s="4"/>
      <c r="TQJ114" s="4"/>
      <c r="TQK114" s="4"/>
      <c r="TQL114" s="4"/>
      <c r="TQM114" s="4"/>
      <c r="TQN114" s="4"/>
      <c r="TQO114" s="4"/>
      <c r="TQP114" s="4"/>
      <c r="TQQ114" s="4"/>
      <c r="TQR114" s="4"/>
      <c r="TQS114" s="4"/>
      <c r="TQT114" s="4"/>
      <c r="TQU114" s="4"/>
      <c r="TQV114" s="4"/>
      <c r="TQW114" s="4"/>
      <c r="TQX114" s="4"/>
      <c r="TQY114" s="4"/>
      <c r="TQZ114" s="4"/>
      <c r="TRA114" s="4"/>
      <c r="TRB114" s="4"/>
      <c r="TRC114" s="4"/>
      <c r="TRD114" s="4"/>
      <c r="TRE114" s="4"/>
      <c r="TRF114" s="4"/>
      <c r="TRG114" s="4"/>
      <c r="TRH114" s="4"/>
      <c r="TRI114" s="4"/>
      <c r="TRJ114" s="4"/>
      <c r="TRK114" s="4"/>
      <c r="TRL114" s="4"/>
      <c r="TRM114" s="4"/>
      <c r="TRN114" s="4"/>
      <c r="TRO114" s="4"/>
      <c r="TRP114" s="4"/>
      <c r="TRQ114" s="4"/>
      <c r="TRR114" s="4"/>
      <c r="TRS114" s="4"/>
      <c r="TRT114" s="4"/>
      <c r="TRU114" s="4"/>
      <c r="TRV114" s="4"/>
      <c r="TRW114" s="4"/>
      <c r="TRX114" s="4"/>
      <c r="TRY114" s="4"/>
      <c r="TRZ114" s="4"/>
      <c r="TSA114" s="4"/>
      <c r="TSB114" s="4"/>
      <c r="TSC114" s="4"/>
      <c r="TSD114" s="4"/>
      <c r="TSE114" s="4"/>
      <c r="TSF114" s="4"/>
      <c r="TSG114" s="4"/>
      <c r="TSH114" s="4"/>
      <c r="TSI114" s="4"/>
      <c r="TSJ114" s="4"/>
      <c r="TSK114" s="4"/>
      <c r="TSL114" s="4"/>
      <c r="TSM114" s="4"/>
      <c r="TSN114" s="4"/>
      <c r="TSO114" s="4"/>
      <c r="TSP114" s="4"/>
      <c r="TSQ114" s="4"/>
      <c r="TSR114" s="4"/>
      <c r="TSS114" s="4"/>
      <c r="TST114" s="4"/>
      <c r="TSU114" s="4"/>
      <c r="TSV114" s="4"/>
      <c r="TSW114" s="4"/>
      <c r="TSX114" s="4"/>
      <c r="TSY114" s="4"/>
      <c r="TSZ114" s="4"/>
      <c r="TTA114" s="4"/>
      <c r="TTB114" s="4"/>
      <c r="TTC114" s="4"/>
      <c r="TTD114" s="4"/>
      <c r="TTE114" s="4"/>
      <c r="TTF114" s="4"/>
      <c r="TTG114" s="4"/>
      <c r="TTH114" s="4"/>
      <c r="TTI114" s="4"/>
      <c r="TTJ114" s="4"/>
      <c r="TTK114" s="4"/>
      <c r="TTL114" s="4"/>
      <c r="TTM114" s="4"/>
      <c r="TTN114" s="4"/>
      <c r="TTO114" s="4"/>
      <c r="TTP114" s="4"/>
      <c r="TTQ114" s="4"/>
      <c r="TTR114" s="4"/>
      <c r="TTS114" s="4"/>
      <c r="TTT114" s="4"/>
      <c r="TTU114" s="4"/>
      <c r="TTV114" s="4"/>
      <c r="TTW114" s="4"/>
      <c r="TTX114" s="4"/>
      <c r="TTY114" s="4"/>
      <c r="TTZ114" s="4"/>
      <c r="TUA114" s="4"/>
      <c r="TUB114" s="4"/>
      <c r="TUC114" s="4"/>
      <c r="TUD114" s="4"/>
      <c r="TUE114" s="4"/>
      <c r="TUF114" s="4"/>
      <c r="TUG114" s="4"/>
      <c r="TUH114" s="4"/>
      <c r="TUI114" s="4"/>
      <c r="TUJ114" s="4"/>
      <c r="TUK114" s="4"/>
      <c r="TUL114" s="4"/>
      <c r="TUM114" s="4"/>
      <c r="TUN114" s="4"/>
      <c r="TUO114" s="4"/>
      <c r="TUP114" s="4"/>
      <c r="TUQ114" s="4"/>
      <c r="TUR114" s="4"/>
      <c r="TUS114" s="4"/>
      <c r="TUT114" s="4"/>
      <c r="TUU114" s="4"/>
      <c r="TUV114" s="4"/>
      <c r="TUW114" s="4"/>
      <c r="TUX114" s="4"/>
      <c r="TUY114" s="4"/>
      <c r="TUZ114" s="4"/>
      <c r="TVA114" s="4"/>
      <c r="TVB114" s="4"/>
      <c r="TVC114" s="4"/>
      <c r="TVD114" s="4"/>
      <c r="TVE114" s="4"/>
      <c r="TVF114" s="4"/>
      <c r="TVG114" s="4"/>
      <c r="TVH114" s="4"/>
      <c r="TVI114" s="4"/>
      <c r="TVJ114" s="4"/>
      <c r="TVK114" s="4"/>
      <c r="TVL114" s="4"/>
      <c r="TVM114" s="4"/>
      <c r="TVN114" s="4"/>
      <c r="TVO114" s="4"/>
      <c r="TVP114" s="4"/>
      <c r="TVQ114" s="4"/>
      <c r="TVR114" s="4"/>
      <c r="TVS114" s="4"/>
      <c r="TVT114" s="4"/>
      <c r="TVU114" s="4"/>
      <c r="TVV114" s="4"/>
      <c r="TVW114" s="4"/>
      <c r="TVX114" s="4"/>
      <c r="TVY114" s="4"/>
      <c r="TVZ114" s="4"/>
      <c r="TWA114" s="4"/>
      <c r="TWB114" s="4"/>
      <c r="TWC114" s="4"/>
      <c r="TWD114" s="4"/>
      <c r="TWE114" s="4"/>
      <c r="TWF114" s="4"/>
      <c r="TWG114" s="4"/>
      <c r="TWH114" s="4"/>
      <c r="TWI114" s="4"/>
      <c r="TWJ114" s="4"/>
      <c r="TWK114" s="4"/>
      <c r="TWL114" s="4"/>
      <c r="TWM114" s="4"/>
      <c r="TWN114" s="4"/>
      <c r="TWO114" s="4"/>
      <c r="TWP114" s="4"/>
      <c r="TWQ114" s="4"/>
      <c r="TWR114" s="4"/>
      <c r="TWS114" s="4"/>
      <c r="TWT114" s="4"/>
      <c r="TWU114" s="4"/>
      <c r="TWV114" s="4"/>
      <c r="TWW114" s="4"/>
      <c r="TWX114" s="4"/>
      <c r="TWY114" s="4"/>
      <c r="TWZ114" s="4"/>
      <c r="TXA114" s="4"/>
      <c r="TXB114" s="4"/>
      <c r="TXC114" s="4"/>
      <c r="TXD114" s="4"/>
      <c r="TXE114" s="4"/>
      <c r="TXF114" s="4"/>
      <c r="TXG114" s="4"/>
      <c r="TXH114" s="4"/>
      <c r="TXI114" s="4"/>
      <c r="TXJ114" s="4"/>
      <c r="TXK114" s="4"/>
      <c r="TXL114" s="4"/>
      <c r="TXM114" s="4"/>
      <c r="TXN114" s="4"/>
      <c r="TXO114" s="4"/>
      <c r="TXP114" s="4"/>
      <c r="TXQ114" s="4"/>
      <c r="TXR114" s="4"/>
      <c r="TXS114" s="4"/>
      <c r="TXT114" s="4"/>
      <c r="TXU114" s="4"/>
      <c r="TXV114" s="4"/>
      <c r="TXW114" s="4"/>
      <c r="TXX114" s="4"/>
      <c r="TXY114" s="4"/>
      <c r="TXZ114" s="4"/>
      <c r="TYA114" s="4"/>
      <c r="TYB114" s="4"/>
      <c r="TYC114" s="4"/>
      <c r="TYD114" s="4"/>
      <c r="TYE114" s="4"/>
      <c r="TYF114" s="4"/>
      <c r="TYG114" s="4"/>
      <c r="TYH114" s="4"/>
      <c r="TYI114" s="4"/>
      <c r="TYJ114" s="4"/>
      <c r="TYK114" s="4"/>
      <c r="TYL114" s="4"/>
      <c r="TYM114" s="4"/>
      <c r="TYN114" s="4"/>
      <c r="TYO114" s="4"/>
      <c r="TYP114" s="4"/>
      <c r="TYQ114" s="4"/>
      <c r="TYR114" s="4"/>
      <c r="TYS114" s="4"/>
      <c r="TYT114" s="4"/>
      <c r="TYU114" s="4"/>
      <c r="TYV114" s="4"/>
      <c r="TYW114" s="4"/>
      <c r="TYX114" s="4"/>
      <c r="TYY114" s="4"/>
      <c r="TYZ114" s="4"/>
      <c r="TZA114" s="4"/>
      <c r="TZB114" s="4"/>
      <c r="TZC114" s="4"/>
      <c r="TZD114" s="4"/>
      <c r="TZE114" s="4"/>
      <c r="TZF114" s="4"/>
      <c r="TZG114" s="4"/>
      <c r="TZH114" s="4"/>
      <c r="TZI114" s="4"/>
      <c r="TZJ114" s="4"/>
      <c r="TZK114" s="4"/>
      <c r="TZL114" s="4"/>
      <c r="TZM114" s="4"/>
      <c r="TZN114" s="4"/>
      <c r="TZO114" s="4"/>
      <c r="TZP114" s="4"/>
      <c r="TZQ114" s="4"/>
      <c r="TZR114" s="4"/>
      <c r="TZS114" s="4"/>
      <c r="TZT114" s="4"/>
      <c r="TZU114" s="4"/>
      <c r="TZV114" s="4"/>
      <c r="TZW114" s="4"/>
      <c r="TZX114" s="4"/>
      <c r="TZY114" s="4"/>
      <c r="TZZ114" s="4"/>
      <c r="UAA114" s="4"/>
      <c r="UAB114" s="4"/>
      <c r="UAC114" s="4"/>
      <c r="UAD114" s="4"/>
      <c r="UAE114" s="4"/>
      <c r="UAF114" s="4"/>
      <c r="UAG114" s="4"/>
      <c r="UAH114" s="4"/>
      <c r="UAI114" s="4"/>
      <c r="UAJ114" s="4"/>
      <c r="UAK114" s="4"/>
      <c r="UAL114" s="4"/>
      <c r="UAM114" s="4"/>
      <c r="UAN114" s="4"/>
      <c r="UAO114" s="4"/>
      <c r="UAP114" s="4"/>
      <c r="UAQ114" s="4"/>
      <c r="UAR114" s="4"/>
      <c r="UAS114" s="4"/>
      <c r="UAT114" s="4"/>
      <c r="UAU114" s="4"/>
      <c r="UAV114" s="4"/>
      <c r="UAW114" s="4"/>
      <c r="UAX114" s="4"/>
      <c r="UAY114" s="4"/>
      <c r="UAZ114" s="4"/>
      <c r="UBA114" s="4"/>
      <c r="UBB114" s="4"/>
      <c r="UBC114" s="4"/>
      <c r="UBD114" s="4"/>
      <c r="UBE114" s="4"/>
      <c r="UBF114" s="4"/>
      <c r="UBG114" s="4"/>
      <c r="UBH114" s="4"/>
      <c r="UBI114" s="4"/>
      <c r="UBJ114" s="4"/>
      <c r="UBK114" s="4"/>
      <c r="UBL114" s="4"/>
      <c r="UBM114" s="4"/>
      <c r="UBN114" s="4"/>
      <c r="UBO114" s="4"/>
      <c r="UBP114" s="4"/>
      <c r="UBQ114" s="4"/>
      <c r="UBR114" s="4"/>
      <c r="UBS114" s="4"/>
      <c r="UBT114" s="4"/>
      <c r="UBU114" s="4"/>
      <c r="UBV114" s="4"/>
      <c r="UBW114" s="4"/>
      <c r="UBX114" s="4"/>
      <c r="UBY114" s="4"/>
      <c r="UBZ114" s="4"/>
      <c r="UCA114" s="4"/>
      <c r="UCB114" s="4"/>
      <c r="UCC114" s="4"/>
      <c r="UCD114" s="4"/>
      <c r="UCE114" s="4"/>
      <c r="UCF114" s="4"/>
      <c r="UCG114" s="4"/>
      <c r="UCH114" s="4"/>
      <c r="UCI114" s="4"/>
      <c r="UCJ114" s="4"/>
      <c r="UCK114" s="4"/>
      <c r="UCL114" s="4"/>
      <c r="UCM114" s="4"/>
      <c r="UCN114" s="4"/>
      <c r="UCO114" s="4"/>
      <c r="UCP114" s="4"/>
      <c r="UCQ114" s="4"/>
      <c r="UCR114" s="4"/>
      <c r="UCS114" s="4"/>
      <c r="UCT114" s="4"/>
      <c r="UCU114" s="4"/>
      <c r="UCV114" s="4"/>
      <c r="UCW114" s="4"/>
      <c r="UCX114" s="4"/>
      <c r="UCY114" s="4"/>
      <c r="UCZ114" s="4"/>
      <c r="UDA114" s="4"/>
      <c r="UDB114" s="4"/>
      <c r="UDC114" s="4"/>
      <c r="UDD114" s="4"/>
      <c r="UDE114" s="4"/>
      <c r="UDF114" s="4"/>
      <c r="UDG114" s="4"/>
      <c r="UDH114" s="4"/>
      <c r="UDI114" s="4"/>
      <c r="UDJ114" s="4"/>
      <c r="UDK114" s="4"/>
      <c r="UDL114" s="4"/>
      <c r="UDM114" s="4"/>
      <c r="UDN114" s="4"/>
      <c r="UDO114" s="4"/>
      <c r="UDP114" s="4"/>
      <c r="UDQ114" s="4"/>
      <c r="UDR114" s="4"/>
      <c r="UDS114" s="4"/>
      <c r="UDT114" s="4"/>
      <c r="UDU114" s="4"/>
      <c r="UDV114" s="4"/>
      <c r="UDW114" s="4"/>
      <c r="UDX114" s="4"/>
      <c r="UDY114" s="4"/>
      <c r="UDZ114" s="4"/>
      <c r="UEA114" s="4"/>
      <c r="UEB114" s="4"/>
      <c r="UEC114" s="4"/>
      <c r="UED114" s="4"/>
      <c r="UEE114" s="4"/>
      <c r="UEF114" s="4"/>
      <c r="UEG114" s="4"/>
      <c r="UEH114" s="4"/>
      <c r="UEI114" s="4"/>
      <c r="UEJ114" s="4"/>
      <c r="UEK114" s="4"/>
      <c r="UEL114" s="4"/>
      <c r="UEM114" s="4"/>
      <c r="UEN114" s="4"/>
      <c r="UEO114" s="4"/>
      <c r="UEP114" s="4"/>
      <c r="UEQ114" s="4"/>
      <c r="UER114" s="4"/>
      <c r="UES114" s="4"/>
      <c r="UET114" s="4"/>
      <c r="UEU114" s="4"/>
      <c r="UEV114" s="4"/>
      <c r="UEW114" s="4"/>
      <c r="UEX114" s="4"/>
      <c r="UEY114" s="4"/>
      <c r="UEZ114" s="4"/>
      <c r="UFA114" s="4"/>
      <c r="UFB114" s="4"/>
      <c r="UFC114" s="4"/>
      <c r="UFD114" s="4"/>
      <c r="UFE114" s="4"/>
      <c r="UFF114" s="4"/>
      <c r="UFG114" s="4"/>
      <c r="UFH114" s="4"/>
      <c r="UFI114" s="4"/>
      <c r="UFJ114" s="4"/>
      <c r="UFK114" s="4"/>
      <c r="UFL114" s="4"/>
      <c r="UFM114" s="4"/>
      <c r="UFN114" s="4"/>
      <c r="UFO114" s="4"/>
      <c r="UFP114" s="4"/>
      <c r="UFQ114" s="4"/>
      <c r="UFR114" s="4"/>
      <c r="UFS114" s="4"/>
      <c r="UFT114" s="4"/>
      <c r="UFU114" s="4"/>
      <c r="UFV114" s="4"/>
      <c r="UFW114" s="4"/>
      <c r="UFX114" s="4"/>
      <c r="UFY114" s="4"/>
      <c r="UFZ114" s="4"/>
      <c r="UGA114" s="4"/>
      <c r="UGB114" s="4"/>
      <c r="UGC114" s="4"/>
      <c r="UGD114" s="4"/>
      <c r="UGE114" s="4"/>
      <c r="UGF114" s="4"/>
      <c r="UGG114" s="4"/>
      <c r="UGH114" s="4"/>
      <c r="UGI114" s="4"/>
      <c r="UGJ114" s="4"/>
      <c r="UGK114" s="4"/>
      <c r="UGL114" s="4"/>
      <c r="UGM114" s="4"/>
      <c r="UGN114" s="4"/>
      <c r="UGO114" s="4"/>
      <c r="UGP114" s="4"/>
      <c r="UGQ114" s="4"/>
      <c r="UGR114" s="4"/>
      <c r="UGS114" s="4"/>
      <c r="UGT114" s="4"/>
      <c r="UGU114" s="4"/>
      <c r="UGV114" s="4"/>
      <c r="UGW114" s="4"/>
      <c r="UGX114" s="4"/>
      <c r="UGY114" s="4"/>
      <c r="UGZ114" s="4"/>
      <c r="UHA114" s="4"/>
      <c r="UHB114" s="4"/>
      <c r="UHC114" s="4"/>
      <c r="UHD114" s="4"/>
      <c r="UHE114" s="4"/>
      <c r="UHF114" s="4"/>
      <c r="UHG114" s="4"/>
      <c r="UHH114" s="4"/>
      <c r="UHI114" s="4"/>
      <c r="UHJ114" s="4"/>
      <c r="UHK114" s="4"/>
      <c r="UHL114" s="4"/>
      <c r="UHM114" s="4"/>
      <c r="UHN114" s="4"/>
      <c r="UHO114" s="4"/>
      <c r="UHP114" s="4"/>
      <c r="UHQ114" s="4"/>
      <c r="UHR114" s="4"/>
      <c r="UHS114" s="4"/>
      <c r="UHT114" s="4"/>
      <c r="UHU114" s="4"/>
      <c r="UHV114" s="4"/>
      <c r="UHW114" s="4"/>
      <c r="UHX114" s="4"/>
      <c r="UHY114" s="4"/>
      <c r="UHZ114" s="4"/>
      <c r="UIA114" s="4"/>
      <c r="UIB114" s="4"/>
      <c r="UIC114" s="4"/>
      <c r="UID114" s="4"/>
      <c r="UIE114" s="4"/>
      <c r="UIF114" s="4"/>
      <c r="UIG114" s="4"/>
      <c r="UIH114" s="4"/>
      <c r="UII114" s="4"/>
      <c r="UIJ114" s="4"/>
      <c r="UIK114" s="4"/>
      <c r="UIL114" s="4"/>
      <c r="UIM114" s="4"/>
      <c r="UIN114" s="4"/>
      <c r="UIO114" s="4"/>
      <c r="UIP114" s="4"/>
      <c r="UIQ114" s="4"/>
      <c r="UIR114" s="4"/>
      <c r="UIS114" s="4"/>
      <c r="UIT114" s="4"/>
      <c r="UIU114" s="4"/>
      <c r="UIV114" s="4"/>
      <c r="UIW114" s="4"/>
      <c r="UIX114" s="4"/>
      <c r="UIY114" s="4"/>
      <c r="UIZ114" s="4"/>
      <c r="UJA114" s="4"/>
      <c r="UJB114" s="4"/>
      <c r="UJC114" s="4"/>
      <c r="UJD114" s="4"/>
      <c r="UJE114" s="4"/>
      <c r="UJF114" s="4"/>
      <c r="UJG114" s="4"/>
      <c r="UJH114" s="4"/>
      <c r="UJI114" s="4"/>
      <c r="UJJ114" s="4"/>
      <c r="UJK114" s="4"/>
      <c r="UJL114" s="4"/>
      <c r="UJM114" s="4"/>
      <c r="UJN114" s="4"/>
      <c r="UJO114" s="4"/>
      <c r="UJP114" s="4"/>
      <c r="UJQ114" s="4"/>
      <c r="UJR114" s="4"/>
      <c r="UJS114" s="4"/>
      <c r="UJT114" s="4"/>
      <c r="UJU114" s="4"/>
      <c r="UJV114" s="4"/>
      <c r="UJW114" s="4"/>
      <c r="UJX114" s="4"/>
      <c r="UJY114" s="4"/>
      <c r="UJZ114" s="4"/>
      <c r="UKA114" s="4"/>
      <c r="UKB114" s="4"/>
      <c r="UKC114" s="4"/>
      <c r="UKD114" s="4"/>
      <c r="UKE114" s="4"/>
      <c r="UKF114" s="4"/>
      <c r="UKG114" s="4"/>
      <c r="UKH114" s="4"/>
      <c r="UKI114" s="4"/>
      <c r="UKJ114" s="4"/>
      <c r="UKK114" s="4"/>
      <c r="UKL114" s="4"/>
      <c r="UKM114" s="4"/>
      <c r="UKN114" s="4"/>
      <c r="UKO114" s="4"/>
      <c r="UKP114" s="4"/>
      <c r="UKQ114" s="4"/>
      <c r="UKR114" s="4"/>
      <c r="UKS114" s="4"/>
      <c r="UKT114" s="4"/>
      <c r="UKU114" s="4"/>
      <c r="UKV114" s="4"/>
      <c r="UKW114" s="4"/>
      <c r="UKX114" s="4"/>
      <c r="UKY114" s="4"/>
      <c r="UKZ114" s="4"/>
      <c r="ULA114" s="4"/>
      <c r="ULB114" s="4"/>
      <c r="ULC114" s="4"/>
      <c r="ULD114" s="4"/>
      <c r="ULE114" s="4"/>
      <c r="ULF114" s="4"/>
      <c r="ULG114" s="4"/>
      <c r="ULH114" s="4"/>
      <c r="ULI114" s="4"/>
      <c r="ULJ114" s="4"/>
      <c r="ULK114" s="4"/>
      <c r="ULL114" s="4"/>
      <c r="ULM114" s="4"/>
      <c r="ULN114" s="4"/>
      <c r="ULO114" s="4"/>
      <c r="ULP114" s="4"/>
      <c r="ULQ114" s="4"/>
      <c r="ULR114" s="4"/>
      <c r="ULS114" s="4"/>
      <c r="ULT114" s="4"/>
      <c r="ULU114" s="4"/>
      <c r="ULV114" s="4"/>
      <c r="ULW114" s="4"/>
      <c r="ULX114" s="4"/>
      <c r="ULY114" s="4"/>
      <c r="ULZ114" s="4"/>
      <c r="UMA114" s="4"/>
      <c r="UMB114" s="4"/>
      <c r="UMC114" s="4"/>
      <c r="UMD114" s="4"/>
      <c r="UME114" s="4"/>
      <c r="UMF114" s="4"/>
      <c r="UMG114" s="4"/>
      <c r="UMH114" s="4"/>
      <c r="UMI114" s="4"/>
      <c r="UMJ114" s="4"/>
      <c r="UMK114" s="4"/>
      <c r="UML114" s="4"/>
      <c r="UMM114" s="4"/>
      <c r="UMN114" s="4"/>
      <c r="UMO114" s="4"/>
      <c r="UMP114" s="4"/>
      <c r="UMQ114" s="4"/>
      <c r="UMR114" s="4"/>
      <c r="UMS114" s="4"/>
      <c r="UMT114" s="4"/>
      <c r="UMU114" s="4"/>
      <c r="UMV114" s="4"/>
      <c r="UMW114" s="4"/>
      <c r="UMX114" s="4"/>
      <c r="UMY114" s="4"/>
      <c r="UMZ114" s="4"/>
      <c r="UNA114" s="4"/>
      <c r="UNB114" s="4"/>
      <c r="UNC114" s="4"/>
      <c r="UND114" s="4"/>
      <c r="UNE114" s="4"/>
      <c r="UNF114" s="4"/>
      <c r="UNG114" s="4"/>
      <c r="UNH114" s="4"/>
      <c r="UNI114" s="4"/>
      <c r="UNJ114" s="4"/>
      <c r="UNK114" s="4"/>
      <c r="UNL114" s="4"/>
      <c r="UNM114" s="4"/>
      <c r="UNN114" s="4"/>
      <c r="UNO114" s="4"/>
      <c r="UNP114" s="4"/>
      <c r="UNQ114" s="4"/>
      <c r="UNR114" s="4"/>
      <c r="UNS114" s="4"/>
      <c r="UNT114" s="4"/>
      <c r="UNU114" s="4"/>
      <c r="UNV114" s="4"/>
      <c r="UNW114" s="4"/>
      <c r="UNX114" s="4"/>
      <c r="UNY114" s="4"/>
      <c r="UNZ114" s="4"/>
      <c r="UOA114" s="4"/>
      <c r="UOB114" s="4"/>
      <c r="UOC114" s="4"/>
      <c r="UOD114" s="4"/>
      <c r="UOE114" s="4"/>
      <c r="UOF114" s="4"/>
      <c r="UOG114" s="4"/>
      <c r="UOH114" s="4"/>
      <c r="UOI114" s="4"/>
      <c r="UOJ114" s="4"/>
      <c r="UOK114" s="4"/>
      <c r="UOL114" s="4"/>
      <c r="UOM114" s="4"/>
      <c r="UON114" s="4"/>
      <c r="UOO114" s="4"/>
      <c r="UOP114" s="4"/>
      <c r="UOQ114" s="4"/>
      <c r="UOR114" s="4"/>
      <c r="UOS114" s="4"/>
      <c r="UOT114" s="4"/>
      <c r="UOU114" s="4"/>
      <c r="UOV114" s="4"/>
      <c r="UOW114" s="4"/>
      <c r="UOX114" s="4"/>
      <c r="UOY114" s="4"/>
      <c r="UOZ114" s="4"/>
      <c r="UPA114" s="4"/>
      <c r="UPB114" s="4"/>
      <c r="UPC114" s="4"/>
      <c r="UPD114" s="4"/>
      <c r="UPE114" s="4"/>
      <c r="UPF114" s="4"/>
      <c r="UPG114" s="4"/>
      <c r="UPH114" s="4"/>
      <c r="UPI114" s="4"/>
      <c r="UPJ114" s="4"/>
      <c r="UPK114" s="4"/>
      <c r="UPL114" s="4"/>
      <c r="UPM114" s="4"/>
      <c r="UPN114" s="4"/>
      <c r="UPO114" s="4"/>
      <c r="UPP114" s="4"/>
      <c r="UPQ114" s="4"/>
      <c r="UPR114" s="4"/>
      <c r="UPS114" s="4"/>
      <c r="UPT114" s="4"/>
      <c r="UPU114" s="4"/>
      <c r="UPV114" s="4"/>
      <c r="UPW114" s="4"/>
      <c r="UPX114" s="4"/>
      <c r="UPY114" s="4"/>
      <c r="UPZ114" s="4"/>
      <c r="UQA114" s="4"/>
      <c r="UQB114" s="4"/>
      <c r="UQC114" s="4"/>
      <c r="UQD114" s="4"/>
      <c r="UQE114" s="4"/>
      <c r="UQF114" s="4"/>
      <c r="UQG114" s="4"/>
      <c r="UQH114" s="4"/>
      <c r="UQI114" s="4"/>
      <c r="UQJ114" s="4"/>
      <c r="UQK114" s="4"/>
      <c r="UQL114" s="4"/>
      <c r="UQM114" s="4"/>
      <c r="UQN114" s="4"/>
      <c r="UQO114" s="4"/>
      <c r="UQP114" s="4"/>
      <c r="UQQ114" s="4"/>
      <c r="UQR114" s="4"/>
      <c r="UQS114" s="4"/>
      <c r="UQT114" s="4"/>
      <c r="UQU114" s="4"/>
      <c r="UQV114" s="4"/>
      <c r="UQW114" s="4"/>
      <c r="UQX114" s="4"/>
      <c r="UQY114" s="4"/>
      <c r="UQZ114" s="4"/>
      <c r="URA114" s="4"/>
      <c r="URB114" s="4"/>
      <c r="URC114" s="4"/>
      <c r="URD114" s="4"/>
      <c r="URE114" s="4"/>
      <c r="URF114" s="4"/>
      <c r="URG114" s="4"/>
      <c r="URH114" s="4"/>
      <c r="URI114" s="4"/>
      <c r="URJ114" s="4"/>
      <c r="URK114" s="4"/>
      <c r="URL114" s="4"/>
      <c r="URM114" s="4"/>
      <c r="URN114" s="4"/>
      <c r="URO114" s="4"/>
      <c r="URP114" s="4"/>
      <c r="URQ114" s="4"/>
      <c r="URR114" s="4"/>
      <c r="URS114" s="4"/>
      <c r="URT114" s="4"/>
      <c r="URU114" s="4"/>
      <c r="URV114" s="4"/>
      <c r="URW114" s="4"/>
      <c r="URX114" s="4"/>
      <c r="URY114" s="4"/>
      <c r="URZ114" s="4"/>
      <c r="USA114" s="4"/>
      <c r="USB114" s="4"/>
      <c r="USC114" s="4"/>
      <c r="USD114" s="4"/>
      <c r="USE114" s="4"/>
      <c r="USF114" s="4"/>
      <c r="USG114" s="4"/>
      <c r="USH114" s="4"/>
      <c r="USI114" s="4"/>
      <c r="USJ114" s="4"/>
      <c r="USK114" s="4"/>
      <c r="USL114" s="4"/>
      <c r="USM114" s="4"/>
      <c r="USN114" s="4"/>
      <c r="USO114" s="4"/>
      <c r="USP114" s="4"/>
      <c r="USQ114" s="4"/>
      <c r="USR114" s="4"/>
      <c r="USS114" s="4"/>
      <c r="UST114" s="4"/>
      <c r="USU114" s="4"/>
      <c r="USV114" s="4"/>
      <c r="USW114" s="4"/>
      <c r="USX114" s="4"/>
      <c r="USY114" s="4"/>
      <c r="USZ114" s="4"/>
      <c r="UTA114" s="4"/>
      <c r="UTB114" s="4"/>
      <c r="UTC114" s="4"/>
      <c r="UTD114" s="4"/>
      <c r="UTE114" s="4"/>
      <c r="UTF114" s="4"/>
      <c r="UTG114" s="4"/>
      <c r="UTH114" s="4"/>
      <c r="UTI114" s="4"/>
      <c r="UTJ114" s="4"/>
      <c r="UTK114" s="4"/>
      <c r="UTL114" s="4"/>
      <c r="UTM114" s="4"/>
      <c r="UTN114" s="4"/>
      <c r="UTO114" s="4"/>
      <c r="UTP114" s="4"/>
      <c r="UTQ114" s="4"/>
      <c r="UTR114" s="4"/>
      <c r="UTS114" s="4"/>
      <c r="UTT114" s="4"/>
      <c r="UTU114" s="4"/>
      <c r="UTV114" s="4"/>
      <c r="UTW114" s="4"/>
      <c r="UTX114" s="4"/>
      <c r="UTY114" s="4"/>
      <c r="UTZ114" s="4"/>
      <c r="UUA114" s="4"/>
      <c r="UUB114" s="4"/>
      <c r="UUC114" s="4"/>
      <c r="UUD114" s="4"/>
      <c r="UUE114" s="4"/>
      <c r="UUF114" s="4"/>
      <c r="UUG114" s="4"/>
      <c r="UUH114" s="4"/>
      <c r="UUI114" s="4"/>
      <c r="UUJ114" s="4"/>
      <c r="UUK114" s="4"/>
      <c r="UUL114" s="4"/>
      <c r="UUM114" s="4"/>
      <c r="UUN114" s="4"/>
      <c r="UUO114" s="4"/>
      <c r="UUP114" s="4"/>
      <c r="UUQ114" s="4"/>
      <c r="UUR114" s="4"/>
      <c r="UUS114" s="4"/>
      <c r="UUT114" s="4"/>
      <c r="UUU114" s="4"/>
      <c r="UUV114" s="4"/>
      <c r="UUW114" s="4"/>
      <c r="UUX114" s="4"/>
      <c r="UUY114" s="4"/>
      <c r="UUZ114" s="4"/>
      <c r="UVA114" s="4"/>
      <c r="UVB114" s="4"/>
      <c r="UVC114" s="4"/>
      <c r="UVD114" s="4"/>
      <c r="UVE114" s="4"/>
      <c r="UVF114" s="4"/>
      <c r="UVG114" s="4"/>
      <c r="UVH114" s="4"/>
      <c r="UVI114" s="4"/>
      <c r="UVJ114" s="4"/>
      <c r="UVK114" s="4"/>
      <c r="UVL114" s="4"/>
      <c r="UVM114" s="4"/>
      <c r="UVN114" s="4"/>
      <c r="UVO114" s="4"/>
      <c r="UVP114" s="4"/>
      <c r="UVQ114" s="4"/>
      <c r="UVR114" s="4"/>
      <c r="UVS114" s="4"/>
      <c r="UVT114" s="4"/>
      <c r="UVU114" s="4"/>
      <c r="UVV114" s="4"/>
      <c r="UVW114" s="4"/>
      <c r="UVX114" s="4"/>
      <c r="UVY114" s="4"/>
      <c r="UVZ114" s="4"/>
      <c r="UWA114" s="4"/>
      <c r="UWB114" s="4"/>
      <c r="UWC114" s="4"/>
      <c r="UWD114" s="4"/>
      <c r="UWE114" s="4"/>
      <c r="UWF114" s="4"/>
      <c r="UWG114" s="4"/>
      <c r="UWH114" s="4"/>
      <c r="UWI114" s="4"/>
      <c r="UWJ114" s="4"/>
      <c r="UWK114" s="4"/>
      <c r="UWL114" s="4"/>
      <c r="UWM114" s="4"/>
      <c r="UWN114" s="4"/>
      <c r="UWO114" s="4"/>
      <c r="UWP114" s="4"/>
      <c r="UWQ114" s="4"/>
      <c r="UWR114" s="4"/>
      <c r="UWS114" s="4"/>
      <c r="UWT114" s="4"/>
      <c r="UWU114" s="4"/>
      <c r="UWV114" s="4"/>
      <c r="UWW114" s="4"/>
      <c r="UWX114" s="4"/>
      <c r="UWY114" s="4"/>
      <c r="UWZ114" s="4"/>
      <c r="UXA114" s="4"/>
      <c r="UXB114" s="4"/>
      <c r="UXC114" s="4"/>
      <c r="UXD114" s="4"/>
      <c r="UXE114" s="4"/>
      <c r="UXF114" s="4"/>
      <c r="UXG114" s="4"/>
      <c r="UXH114" s="4"/>
      <c r="UXI114" s="4"/>
      <c r="UXJ114" s="4"/>
      <c r="UXK114" s="4"/>
      <c r="UXL114" s="4"/>
      <c r="UXM114" s="4"/>
      <c r="UXN114" s="4"/>
      <c r="UXO114" s="4"/>
      <c r="UXP114" s="4"/>
      <c r="UXQ114" s="4"/>
      <c r="UXR114" s="4"/>
      <c r="UXS114" s="4"/>
      <c r="UXT114" s="4"/>
      <c r="UXU114" s="4"/>
      <c r="UXV114" s="4"/>
      <c r="UXW114" s="4"/>
      <c r="UXX114" s="4"/>
      <c r="UXY114" s="4"/>
      <c r="UXZ114" s="4"/>
      <c r="UYA114" s="4"/>
      <c r="UYB114" s="4"/>
      <c r="UYC114" s="4"/>
      <c r="UYD114" s="4"/>
      <c r="UYE114" s="4"/>
      <c r="UYF114" s="4"/>
      <c r="UYG114" s="4"/>
      <c r="UYH114" s="4"/>
      <c r="UYI114" s="4"/>
      <c r="UYJ114" s="4"/>
      <c r="UYK114" s="4"/>
      <c r="UYL114" s="4"/>
      <c r="UYM114" s="4"/>
      <c r="UYN114" s="4"/>
      <c r="UYO114" s="4"/>
      <c r="UYP114" s="4"/>
      <c r="UYQ114" s="4"/>
      <c r="UYR114" s="4"/>
      <c r="UYS114" s="4"/>
      <c r="UYT114" s="4"/>
      <c r="UYU114" s="4"/>
      <c r="UYV114" s="4"/>
      <c r="UYW114" s="4"/>
      <c r="UYX114" s="4"/>
      <c r="UYY114" s="4"/>
      <c r="UYZ114" s="4"/>
      <c r="UZA114" s="4"/>
      <c r="UZB114" s="4"/>
      <c r="UZC114" s="4"/>
      <c r="UZD114" s="4"/>
      <c r="UZE114" s="4"/>
      <c r="UZF114" s="4"/>
      <c r="UZG114" s="4"/>
      <c r="UZH114" s="4"/>
      <c r="UZI114" s="4"/>
      <c r="UZJ114" s="4"/>
      <c r="UZK114" s="4"/>
      <c r="UZL114" s="4"/>
      <c r="UZM114" s="4"/>
      <c r="UZN114" s="4"/>
      <c r="UZO114" s="4"/>
      <c r="UZP114" s="4"/>
      <c r="UZQ114" s="4"/>
      <c r="UZR114" s="4"/>
      <c r="UZS114" s="4"/>
      <c r="UZT114" s="4"/>
      <c r="UZU114" s="4"/>
      <c r="UZV114" s="4"/>
      <c r="UZW114" s="4"/>
      <c r="UZX114" s="4"/>
      <c r="UZY114" s="4"/>
      <c r="UZZ114" s="4"/>
      <c r="VAA114" s="4"/>
      <c r="VAB114" s="4"/>
      <c r="VAC114" s="4"/>
      <c r="VAD114" s="4"/>
      <c r="VAE114" s="4"/>
      <c r="VAF114" s="4"/>
      <c r="VAG114" s="4"/>
      <c r="VAH114" s="4"/>
      <c r="VAI114" s="4"/>
      <c r="VAJ114" s="4"/>
      <c r="VAK114" s="4"/>
      <c r="VAL114" s="4"/>
      <c r="VAM114" s="4"/>
      <c r="VAN114" s="4"/>
      <c r="VAO114" s="4"/>
      <c r="VAP114" s="4"/>
      <c r="VAQ114" s="4"/>
      <c r="VAR114" s="4"/>
      <c r="VAS114" s="4"/>
      <c r="VAT114" s="4"/>
      <c r="VAU114" s="4"/>
      <c r="VAV114" s="4"/>
      <c r="VAW114" s="4"/>
      <c r="VAX114" s="4"/>
      <c r="VAY114" s="4"/>
      <c r="VAZ114" s="4"/>
      <c r="VBA114" s="4"/>
      <c r="VBB114" s="4"/>
      <c r="VBC114" s="4"/>
      <c r="VBD114" s="4"/>
      <c r="VBE114" s="4"/>
      <c r="VBF114" s="4"/>
      <c r="VBG114" s="4"/>
      <c r="VBH114" s="4"/>
      <c r="VBI114" s="4"/>
      <c r="VBJ114" s="4"/>
      <c r="VBK114" s="4"/>
      <c r="VBL114" s="4"/>
      <c r="VBM114" s="4"/>
      <c r="VBN114" s="4"/>
      <c r="VBO114" s="4"/>
      <c r="VBP114" s="4"/>
      <c r="VBQ114" s="4"/>
      <c r="VBR114" s="4"/>
      <c r="VBS114" s="4"/>
      <c r="VBT114" s="4"/>
      <c r="VBU114" s="4"/>
      <c r="VBV114" s="4"/>
      <c r="VBW114" s="4"/>
      <c r="VBX114" s="4"/>
      <c r="VBY114" s="4"/>
      <c r="VBZ114" s="4"/>
      <c r="VCA114" s="4"/>
      <c r="VCB114" s="4"/>
      <c r="VCC114" s="4"/>
      <c r="VCD114" s="4"/>
      <c r="VCE114" s="4"/>
      <c r="VCF114" s="4"/>
      <c r="VCG114" s="4"/>
      <c r="VCH114" s="4"/>
      <c r="VCI114" s="4"/>
      <c r="VCJ114" s="4"/>
      <c r="VCK114" s="4"/>
      <c r="VCL114" s="4"/>
      <c r="VCM114" s="4"/>
      <c r="VCN114" s="4"/>
      <c r="VCO114" s="4"/>
      <c r="VCP114" s="4"/>
      <c r="VCQ114" s="4"/>
      <c r="VCR114" s="4"/>
      <c r="VCS114" s="4"/>
      <c r="VCT114" s="4"/>
      <c r="VCU114" s="4"/>
      <c r="VCV114" s="4"/>
      <c r="VCW114" s="4"/>
      <c r="VCX114" s="4"/>
      <c r="VCY114" s="4"/>
      <c r="VCZ114" s="4"/>
      <c r="VDA114" s="4"/>
      <c r="VDB114" s="4"/>
      <c r="VDC114" s="4"/>
      <c r="VDD114" s="4"/>
      <c r="VDE114" s="4"/>
      <c r="VDF114" s="4"/>
      <c r="VDG114" s="4"/>
      <c r="VDH114" s="4"/>
      <c r="VDI114" s="4"/>
      <c r="VDJ114" s="4"/>
      <c r="VDK114" s="4"/>
      <c r="VDL114" s="4"/>
      <c r="VDM114" s="4"/>
      <c r="VDN114" s="4"/>
      <c r="VDO114" s="4"/>
      <c r="VDP114" s="4"/>
      <c r="VDQ114" s="4"/>
      <c r="VDR114" s="4"/>
      <c r="VDS114" s="4"/>
      <c r="VDT114" s="4"/>
      <c r="VDU114" s="4"/>
      <c r="VDV114" s="4"/>
      <c r="VDW114" s="4"/>
      <c r="VDX114" s="4"/>
      <c r="VDY114" s="4"/>
      <c r="VDZ114" s="4"/>
      <c r="VEA114" s="4"/>
      <c r="VEB114" s="4"/>
      <c r="VEC114" s="4"/>
      <c r="VED114" s="4"/>
      <c r="VEE114" s="4"/>
      <c r="VEF114" s="4"/>
      <c r="VEG114" s="4"/>
      <c r="VEH114" s="4"/>
      <c r="VEI114" s="4"/>
      <c r="VEJ114" s="4"/>
      <c r="VEK114" s="4"/>
      <c r="VEL114" s="4"/>
      <c r="VEM114" s="4"/>
      <c r="VEN114" s="4"/>
      <c r="VEO114" s="4"/>
      <c r="VEP114" s="4"/>
      <c r="VEQ114" s="4"/>
      <c r="VER114" s="4"/>
      <c r="VES114" s="4"/>
      <c r="VET114" s="4"/>
      <c r="VEU114" s="4"/>
      <c r="VEV114" s="4"/>
      <c r="VEW114" s="4"/>
      <c r="VEX114" s="4"/>
      <c r="VEY114" s="4"/>
      <c r="VEZ114" s="4"/>
      <c r="VFA114" s="4"/>
      <c r="VFB114" s="4"/>
      <c r="VFC114" s="4"/>
      <c r="VFD114" s="4"/>
      <c r="VFE114" s="4"/>
      <c r="VFF114" s="4"/>
      <c r="VFG114" s="4"/>
      <c r="VFH114" s="4"/>
      <c r="VFI114" s="4"/>
      <c r="VFJ114" s="4"/>
      <c r="VFK114" s="4"/>
      <c r="VFL114" s="4"/>
      <c r="VFM114" s="4"/>
      <c r="VFN114" s="4"/>
      <c r="VFO114" s="4"/>
      <c r="VFP114" s="4"/>
      <c r="VFQ114" s="4"/>
      <c r="VFR114" s="4"/>
      <c r="VFS114" s="4"/>
      <c r="VFT114" s="4"/>
      <c r="VFU114" s="4"/>
      <c r="VFV114" s="4"/>
      <c r="VFW114" s="4"/>
      <c r="VFX114" s="4"/>
      <c r="VFY114" s="4"/>
      <c r="VFZ114" s="4"/>
      <c r="VGA114" s="4"/>
      <c r="VGB114" s="4"/>
      <c r="VGC114" s="4"/>
      <c r="VGD114" s="4"/>
      <c r="VGE114" s="4"/>
      <c r="VGF114" s="4"/>
      <c r="VGG114" s="4"/>
      <c r="VGH114" s="4"/>
      <c r="VGI114" s="4"/>
      <c r="VGJ114" s="4"/>
      <c r="VGK114" s="4"/>
      <c r="VGL114" s="4"/>
      <c r="VGM114" s="4"/>
      <c r="VGN114" s="4"/>
      <c r="VGO114" s="4"/>
      <c r="VGP114" s="4"/>
      <c r="VGQ114" s="4"/>
      <c r="VGR114" s="4"/>
      <c r="VGS114" s="4"/>
      <c r="VGT114" s="4"/>
      <c r="VGU114" s="4"/>
      <c r="VGV114" s="4"/>
      <c r="VGW114" s="4"/>
      <c r="VGX114" s="4"/>
      <c r="VGY114" s="4"/>
      <c r="VGZ114" s="4"/>
      <c r="VHA114" s="4"/>
      <c r="VHB114" s="4"/>
      <c r="VHC114" s="4"/>
      <c r="VHD114" s="4"/>
      <c r="VHE114" s="4"/>
      <c r="VHF114" s="4"/>
      <c r="VHG114" s="4"/>
      <c r="VHH114" s="4"/>
      <c r="VHI114" s="4"/>
      <c r="VHJ114" s="4"/>
      <c r="VHK114" s="4"/>
      <c r="VHL114" s="4"/>
      <c r="VHM114" s="4"/>
      <c r="VHN114" s="4"/>
      <c r="VHO114" s="4"/>
      <c r="VHP114" s="4"/>
      <c r="VHQ114" s="4"/>
      <c r="VHR114" s="4"/>
      <c r="VHS114" s="4"/>
      <c r="VHT114" s="4"/>
      <c r="VHU114" s="4"/>
      <c r="VHV114" s="4"/>
      <c r="VHW114" s="4"/>
      <c r="VHX114" s="4"/>
      <c r="VHY114" s="4"/>
      <c r="VHZ114" s="4"/>
      <c r="VIA114" s="4"/>
      <c r="VIB114" s="4"/>
      <c r="VIC114" s="4"/>
      <c r="VID114" s="4"/>
      <c r="VIE114" s="4"/>
      <c r="VIF114" s="4"/>
      <c r="VIG114" s="4"/>
      <c r="VIH114" s="4"/>
      <c r="VII114" s="4"/>
      <c r="VIJ114" s="4"/>
      <c r="VIK114" s="4"/>
      <c r="VIL114" s="4"/>
      <c r="VIM114" s="4"/>
      <c r="VIN114" s="4"/>
      <c r="VIO114" s="4"/>
      <c r="VIP114" s="4"/>
      <c r="VIQ114" s="4"/>
      <c r="VIR114" s="4"/>
      <c r="VIS114" s="4"/>
      <c r="VIT114" s="4"/>
      <c r="VIU114" s="4"/>
      <c r="VIV114" s="4"/>
      <c r="VIW114" s="4"/>
      <c r="VIX114" s="4"/>
      <c r="VIY114" s="4"/>
      <c r="VIZ114" s="4"/>
      <c r="VJA114" s="4"/>
      <c r="VJB114" s="4"/>
      <c r="VJC114" s="4"/>
      <c r="VJD114" s="4"/>
      <c r="VJE114" s="4"/>
      <c r="VJF114" s="4"/>
      <c r="VJG114" s="4"/>
      <c r="VJH114" s="4"/>
      <c r="VJI114" s="4"/>
      <c r="VJJ114" s="4"/>
      <c r="VJK114" s="4"/>
      <c r="VJL114" s="4"/>
      <c r="VJM114" s="4"/>
      <c r="VJN114" s="4"/>
      <c r="VJO114" s="4"/>
      <c r="VJP114" s="4"/>
      <c r="VJQ114" s="4"/>
      <c r="VJR114" s="4"/>
      <c r="VJS114" s="4"/>
      <c r="VJT114" s="4"/>
      <c r="VJU114" s="4"/>
      <c r="VJV114" s="4"/>
      <c r="VJW114" s="4"/>
      <c r="VJX114" s="4"/>
      <c r="VJY114" s="4"/>
      <c r="VJZ114" s="4"/>
      <c r="VKA114" s="4"/>
      <c r="VKB114" s="4"/>
      <c r="VKC114" s="4"/>
      <c r="VKD114" s="4"/>
      <c r="VKE114" s="4"/>
      <c r="VKF114" s="4"/>
      <c r="VKG114" s="4"/>
      <c r="VKH114" s="4"/>
      <c r="VKI114" s="4"/>
      <c r="VKJ114" s="4"/>
      <c r="VKK114" s="4"/>
      <c r="VKL114" s="4"/>
      <c r="VKM114" s="4"/>
      <c r="VKN114" s="4"/>
      <c r="VKO114" s="4"/>
      <c r="VKP114" s="4"/>
      <c r="VKQ114" s="4"/>
      <c r="VKR114" s="4"/>
      <c r="VKS114" s="4"/>
      <c r="VKT114" s="4"/>
      <c r="VKU114" s="4"/>
      <c r="VKV114" s="4"/>
      <c r="VKW114" s="4"/>
      <c r="VKX114" s="4"/>
      <c r="VKY114" s="4"/>
      <c r="VKZ114" s="4"/>
      <c r="VLA114" s="4"/>
      <c r="VLB114" s="4"/>
      <c r="VLC114" s="4"/>
      <c r="VLD114" s="4"/>
      <c r="VLE114" s="4"/>
      <c r="VLF114" s="4"/>
      <c r="VLG114" s="4"/>
      <c r="VLH114" s="4"/>
      <c r="VLI114" s="4"/>
      <c r="VLJ114" s="4"/>
      <c r="VLK114" s="4"/>
      <c r="VLL114" s="4"/>
      <c r="VLM114" s="4"/>
      <c r="VLN114" s="4"/>
      <c r="VLO114" s="4"/>
      <c r="VLP114" s="4"/>
      <c r="VLQ114" s="4"/>
      <c r="VLR114" s="4"/>
      <c r="VLS114" s="4"/>
      <c r="VLT114" s="4"/>
      <c r="VLU114" s="4"/>
      <c r="VLV114" s="4"/>
      <c r="VLW114" s="4"/>
      <c r="VLX114" s="4"/>
      <c r="VLY114" s="4"/>
      <c r="VLZ114" s="4"/>
      <c r="VMA114" s="4"/>
      <c r="VMB114" s="4"/>
      <c r="VMC114" s="4"/>
      <c r="VMD114" s="4"/>
      <c r="VME114" s="4"/>
      <c r="VMF114" s="4"/>
      <c r="VMG114" s="4"/>
      <c r="VMH114" s="4"/>
      <c r="VMI114" s="4"/>
      <c r="VMJ114" s="4"/>
      <c r="VMK114" s="4"/>
      <c r="VML114" s="4"/>
      <c r="VMM114" s="4"/>
      <c r="VMN114" s="4"/>
      <c r="VMO114" s="4"/>
      <c r="VMP114" s="4"/>
      <c r="VMQ114" s="4"/>
      <c r="VMR114" s="4"/>
      <c r="VMS114" s="4"/>
      <c r="VMT114" s="4"/>
      <c r="VMU114" s="4"/>
      <c r="VMV114" s="4"/>
      <c r="VMW114" s="4"/>
      <c r="VMX114" s="4"/>
      <c r="VMY114" s="4"/>
      <c r="VMZ114" s="4"/>
      <c r="VNA114" s="4"/>
      <c r="VNB114" s="4"/>
      <c r="VNC114" s="4"/>
      <c r="VND114" s="4"/>
      <c r="VNE114" s="4"/>
      <c r="VNF114" s="4"/>
      <c r="VNG114" s="4"/>
      <c r="VNH114" s="4"/>
      <c r="VNI114" s="4"/>
      <c r="VNJ114" s="4"/>
      <c r="VNK114" s="4"/>
      <c r="VNL114" s="4"/>
      <c r="VNM114" s="4"/>
      <c r="VNN114" s="4"/>
      <c r="VNO114" s="4"/>
      <c r="VNP114" s="4"/>
      <c r="VNQ114" s="4"/>
      <c r="VNR114" s="4"/>
      <c r="VNS114" s="4"/>
      <c r="VNT114" s="4"/>
      <c r="VNU114" s="4"/>
      <c r="VNV114" s="4"/>
      <c r="VNW114" s="4"/>
      <c r="VNX114" s="4"/>
      <c r="VNY114" s="4"/>
      <c r="VNZ114" s="4"/>
      <c r="VOA114" s="4"/>
      <c r="VOB114" s="4"/>
      <c r="VOC114" s="4"/>
      <c r="VOD114" s="4"/>
      <c r="VOE114" s="4"/>
      <c r="VOF114" s="4"/>
      <c r="VOG114" s="4"/>
      <c r="VOH114" s="4"/>
      <c r="VOI114" s="4"/>
      <c r="VOJ114" s="4"/>
      <c r="VOK114" s="4"/>
      <c r="VOL114" s="4"/>
      <c r="VOM114" s="4"/>
      <c r="VON114" s="4"/>
      <c r="VOO114" s="4"/>
      <c r="VOP114" s="4"/>
      <c r="VOQ114" s="4"/>
      <c r="VOR114" s="4"/>
      <c r="VOS114" s="4"/>
      <c r="VOT114" s="4"/>
      <c r="VOU114" s="4"/>
      <c r="VOV114" s="4"/>
      <c r="VOW114" s="4"/>
      <c r="VOX114" s="4"/>
      <c r="VOY114" s="4"/>
      <c r="VOZ114" s="4"/>
      <c r="VPA114" s="4"/>
      <c r="VPB114" s="4"/>
      <c r="VPC114" s="4"/>
      <c r="VPD114" s="4"/>
      <c r="VPE114" s="4"/>
      <c r="VPF114" s="4"/>
      <c r="VPG114" s="4"/>
      <c r="VPH114" s="4"/>
      <c r="VPI114" s="4"/>
      <c r="VPJ114" s="4"/>
      <c r="VPK114" s="4"/>
      <c r="VPL114" s="4"/>
      <c r="VPM114" s="4"/>
      <c r="VPN114" s="4"/>
      <c r="VPO114" s="4"/>
      <c r="VPP114" s="4"/>
      <c r="VPQ114" s="4"/>
      <c r="VPR114" s="4"/>
      <c r="VPS114" s="4"/>
      <c r="VPT114" s="4"/>
      <c r="VPU114" s="4"/>
      <c r="VPV114" s="4"/>
      <c r="VPW114" s="4"/>
      <c r="VPX114" s="4"/>
      <c r="VPY114" s="4"/>
      <c r="VPZ114" s="4"/>
      <c r="VQA114" s="4"/>
      <c r="VQB114" s="4"/>
      <c r="VQC114" s="4"/>
      <c r="VQD114" s="4"/>
      <c r="VQE114" s="4"/>
      <c r="VQF114" s="4"/>
      <c r="VQG114" s="4"/>
      <c r="VQH114" s="4"/>
      <c r="VQI114" s="4"/>
      <c r="VQJ114" s="4"/>
      <c r="VQK114" s="4"/>
      <c r="VQL114" s="4"/>
      <c r="VQM114" s="4"/>
      <c r="VQN114" s="4"/>
      <c r="VQO114" s="4"/>
      <c r="VQP114" s="4"/>
      <c r="VQQ114" s="4"/>
      <c r="VQR114" s="4"/>
      <c r="VQS114" s="4"/>
      <c r="VQT114" s="4"/>
      <c r="VQU114" s="4"/>
      <c r="VQV114" s="4"/>
      <c r="VQW114" s="4"/>
      <c r="VQX114" s="4"/>
      <c r="VQY114" s="4"/>
      <c r="VQZ114" s="4"/>
      <c r="VRA114" s="4"/>
      <c r="VRB114" s="4"/>
      <c r="VRC114" s="4"/>
      <c r="VRD114" s="4"/>
      <c r="VRE114" s="4"/>
      <c r="VRF114" s="4"/>
      <c r="VRG114" s="4"/>
      <c r="VRH114" s="4"/>
      <c r="VRI114" s="4"/>
      <c r="VRJ114" s="4"/>
      <c r="VRK114" s="4"/>
      <c r="VRL114" s="4"/>
      <c r="VRM114" s="4"/>
      <c r="VRN114" s="4"/>
      <c r="VRO114" s="4"/>
      <c r="VRP114" s="4"/>
      <c r="VRQ114" s="4"/>
      <c r="VRR114" s="4"/>
      <c r="VRS114" s="4"/>
      <c r="VRT114" s="4"/>
      <c r="VRU114" s="4"/>
      <c r="VRV114" s="4"/>
      <c r="VRW114" s="4"/>
      <c r="VRX114" s="4"/>
      <c r="VRY114" s="4"/>
      <c r="VRZ114" s="4"/>
      <c r="VSA114" s="4"/>
      <c r="VSB114" s="4"/>
      <c r="VSC114" s="4"/>
      <c r="VSD114" s="4"/>
      <c r="VSE114" s="4"/>
      <c r="VSF114" s="4"/>
      <c r="VSG114" s="4"/>
      <c r="VSH114" s="4"/>
      <c r="VSI114" s="4"/>
      <c r="VSJ114" s="4"/>
      <c r="VSK114" s="4"/>
      <c r="VSL114" s="4"/>
      <c r="VSM114" s="4"/>
      <c r="VSN114" s="4"/>
      <c r="VSO114" s="4"/>
      <c r="VSP114" s="4"/>
      <c r="VSQ114" s="4"/>
      <c r="VSR114" s="4"/>
      <c r="VSS114" s="4"/>
      <c r="VST114" s="4"/>
      <c r="VSU114" s="4"/>
      <c r="VSV114" s="4"/>
      <c r="VSW114" s="4"/>
      <c r="VSX114" s="4"/>
      <c r="VSY114" s="4"/>
      <c r="VSZ114" s="4"/>
      <c r="VTA114" s="4"/>
      <c r="VTB114" s="4"/>
      <c r="VTC114" s="4"/>
      <c r="VTD114" s="4"/>
      <c r="VTE114" s="4"/>
      <c r="VTF114" s="4"/>
      <c r="VTG114" s="4"/>
      <c r="VTH114" s="4"/>
      <c r="VTI114" s="4"/>
      <c r="VTJ114" s="4"/>
      <c r="VTK114" s="4"/>
      <c r="VTL114" s="4"/>
      <c r="VTM114" s="4"/>
      <c r="VTN114" s="4"/>
      <c r="VTO114" s="4"/>
      <c r="VTP114" s="4"/>
      <c r="VTQ114" s="4"/>
      <c r="VTR114" s="4"/>
      <c r="VTS114" s="4"/>
      <c r="VTT114" s="4"/>
      <c r="VTU114" s="4"/>
      <c r="VTV114" s="4"/>
      <c r="VTW114" s="4"/>
      <c r="VTX114" s="4"/>
      <c r="VTY114" s="4"/>
      <c r="VTZ114" s="4"/>
      <c r="VUA114" s="4"/>
      <c r="VUB114" s="4"/>
      <c r="VUC114" s="4"/>
      <c r="VUD114" s="4"/>
      <c r="VUE114" s="4"/>
      <c r="VUF114" s="4"/>
      <c r="VUG114" s="4"/>
      <c r="VUH114" s="4"/>
      <c r="VUI114" s="4"/>
      <c r="VUJ114" s="4"/>
      <c r="VUK114" s="4"/>
      <c r="VUL114" s="4"/>
      <c r="VUM114" s="4"/>
      <c r="VUN114" s="4"/>
      <c r="VUO114" s="4"/>
      <c r="VUP114" s="4"/>
      <c r="VUQ114" s="4"/>
      <c r="VUR114" s="4"/>
      <c r="VUS114" s="4"/>
      <c r="VUT114" s="4"/>
      <c r="VUU114" s="4"/>
      <c r="VUV114" s="4"/>
      <c r="VUW114" s="4"/>
      <c r="VUX114" s="4"/>
      <c r="VUY114" s="4"/>
      <c r="VUZ114" s="4"/>
      <c r="VVA114" s="4"/>
      <c r="VVB114" s="4"/>
      <c r="VVC114" s="4"/>
      <c r="VVD114" s="4"/>
      <c r="VVE114" s="4"/>
      <c r="VVF114" s="4"/>
      <c r="VVG114" s="4"/>
      <c r="VVH114" s="4"/>
      <c r="VVI114" s="4"/>
      <c r="VVJ114" s="4"/>
      <c r="VVK114" s="4"/>
      <c r="VVL114" s="4"/>
      <c r="VVM114" s="4"/>
      <c r="VVN114" s="4"/>
      <c r="VVO114" s="4"/>
      <c r="VVP114" s="4"/>
      <c r="VVQ114" s="4"/>
      <c r="VVR114" s="4"/>
      <c r="VVS114" s="4"/>
      <c r="VVT114" s="4"/>
      <c r="VVU114" s="4"/>
      <c r="VVV114" s="4"/>
      <c r="VVW114" s="4"/>
      <c r="VVX114" s="4"/>
      <c r="VVY114" s="4"/>
      <c r="VVZ114" s="4"/>
      <c r="VWA114" s="4"/>
      <c r="VWB114" s="4"/>
      <c r="VWC114" s="4"/>
      <c r="VWD114" s="4"/>
      <c r="VWE114" s="4"/>
      <c r="VWF114" s="4"/>
      <c r="VWG114" s="4"/>
      <c r="VWH114" s="4"/>
      <c r="VWI114" s="4"/>
      <c r="VWJ114" s="4"/>
      <c r="VWK114" s="4"/>
      <c r="VWL114" s="4"/>
      <c r="VWM114" s="4"/>
      <c r="VWN114" s="4"/>
      <c r="VWO114" s="4"/>
      <c r="VWP114" s="4"/>
      <c r="VWQ114" s="4"/>
      <c r="VWR114" s="4"/>
      <c r="VWS114" s="4"/>
      <c r="VWT114" s="4"/>
      <c r="VWU114" s="4"/>
      <c r="VWV114" s="4"/>
      <c r="VWW114" s="4"/>
      <c r="VWX114" s="4"/>
      <c r="VWY114" s="4"/>
      <c r="VWZ114" s="4"/>
      <c r="VXA114" s="4"/>
      <c r="VXB114" s="4"/>
      <c r="VXC114" s="4"/>
      <c r="VXD114" s="4"/>
      <c r="VXE114" s="4"/>
      <c r="VXF114" s="4"/>
      <c r="VXG114" s="4"/>
      <c r="VXH114" s="4"/>
      <c r="VXI114" s="4"/>
      <c r="VXJ114" s="4"/>
      <c r="VXK114" s="4"/>
      <c r="VXL114" s="4"/>
      <c r="VXM114" s="4"/>
      <c r="VXN114" s="4"/>
      <c r="VXO114" s="4"/>
      <c r="VXP114" s="4"/>
      <c r="VXQ114" s="4"/>
      <c r="VXR114" s="4"/>
      <c r="VXS114" s="4"/>
      <c r="VXT114" s="4"/>
      <c r="VXU114" s="4"/>
      <c r="VXV114" s="4"/>
      <c r="VXW114" s="4"/>
      <c r="VXX114" s="4"/>
      <c r="VXY114" s="4"/>
      <c r="VXZ114" s="4"/>
      <c r="VYA114" s="4"/>
      <c r="VYB114" s="4"/>
      <c r="VYC114" s="4"/>
      <c r="VYD114" s="4"/>
      <c r="VYE114" s="4"/>
      <c r="VYF114" s="4"/>
      <c r="VYG114" s="4"/>
      <c r="VYH114" s="4"/>
      <c r="VYI114" s="4"/>
      <c r="VYJ114" s="4"/>
      <c r="VYK114" s="4"/>
      <c r="VYL114" s="4"/>
      <c r="VYM114" s="4"/>
      <c r="VYN114" s="4"/>
      <c r="VYO114" s="4"/>
      <c r="VYP114" s="4"/>
      <c r="VYQ114" s="4"/>
      <c r="VYR114" s="4"/>
      <c r="VYS114" s="4"/>
      <c r="VYT114" s="4"/>
      <c r="VYU114" s="4"/>
      <c r="VYV114" s="4"/>
      <c r="VYW114" s="4"/>
      <c r="VYX114" s="4"/>
      <c r="VYY114" s="4"/>
      <c r="VYZ114" s="4"/>
      <c r="VZA114" s="4"/>
      <c r="VZB114" s="4"/>
      <c r="VZC114" s="4"/>
      <c r="VZD114" s="4"/>
      <c r="VZE114" s="4"/>
      <c r="VZF114" s="4"/>
      <c r="VZG114" s="4"/>
      <c r="VZH114" s="4"/>
      <c r="VZI114" s="4"/>
      <c r="VZJ114" s="4"/>
      <c r="VZK114" s="4"/>
      <c r="VZL114" s="4"/>
      <c r="VZM114" s="4"/>
      <c r="VZN114" s="4"/>
      <c r="VZO114" s="4"/>
      <c r="VZP114" s="4"/>
      <c r="VZQ114" s="4"/>
      <c r="VZR114" s="4"/>
      <c r="VZS114" s="4"/>
      <c r="VZT114" s="4"/>
      <c r="VZU114" s="4"/>
      <c r="VZV114" s="4"/>
      <c r="VZW114" s="4"/>
      <c r="VZX114" s="4"/>
      <c r="VZY114" s="4"/>
      <c r="VZZ114" s="4"/>
      <c r="WAA114" s="4"/>
      <c r="WAB114" s="4"/>
      <c r="WAC114" s="4"/>
      <c r="WAD114" s="4"/>
      <c r="WAE114" s="4"/>
      <c r="WAF114" s="4"/>
      <c r="WAG114" s="4"/>
      <c r="WAH114" s="4"/>
      <c r="WAI114" s="4"/>
      <c r="WAJ114" s="4"/>
      <c r="WAK114" s="4"/>
      <c r="WAL114" s="4"/>
      <c r="WAM114" s="4"/>
      <c r="WAN114" s="4"/>
      <c r="WAO114" s="4"/>
      <c r="WAP114" s="4"/>
      <c r="WAQ114" s="4"/>
      <c r="WAR114" s="4"/>
      <c r="WAS114" s="4"/>
      <c r="WAT114" s="4"/>
      <c r="WAU114" s="4"/>
      <c r="WAV114" s="4"/>
      <c r="WAW114" s="4"/>
      <c r="WAX114" s="4"/>
      <c r="WAY114" s="4"/>
      <c r="WAZ114" s="4"/>
      <c r="WBA114" s="4"/>
      <c r="WBB114" s="4"/>
      <c r="WBC114" s="4"/>
      <c r="WBD114" s="4"/>
      <c r="WBE114" s="4"/>
      <c r="WBF114" s="4"/>
      <c r="WBG114" s="4"/>
      <c r="WBH114" s="4"/>
      <c r="WBI114" s="4"/>
      <c r="WBJ114" s="4"/>
      <c r="WBK114" s="4"/>
      <c r="WBL114" s="4"/>
      <c r="WBM114" s="4"/>
      <c r="WBN114" s="4"/>
      <c r="WBO114" s="4"/>
      <c r="WBP114" s="4"/>
      <c r="WBQ114" s="4"/>
      <c r="WBR114" s="4"/>
      <c r="WBS114" s="4"/>
      <c r="WBT114" s="4"/>
      <c r="WBU114" s="4"/>
      <c r="WBV114" s="4"/>
      <c r="WBW114" s="4"/>
      <c r="WBX114" s="4"/>
      <c r="WBY114" s="4"/>
      <c r="WBZ114" s="4"/>
      <c r="WCA114" s="4"/>
      <c r="WCB114" s="4"/>
      <c r="WCC114" s="4"/>
      <c r="WCD114" s="4"/>
      <c r="WCE114" s="4"/>
      <c r="WCF114" s="4"/>
      <c r="WCG114" s="4"/>
      <c r="WCH114" s="4"/>
      <c r="WCI114" s="4"/>
      <c r="WCJ114" s="4"/>
      <c r="WCK114" s="4"/>
      <c r="WCL114" s="4"/>
      <c r="WCM114" s="4"/>
      <c r="WCN114" s="4"/>
      <c r="WCO114" s="4"/>
      <c r="WCP114" s="4"/>
      <c r="WCQ114" s="4"/>
      <c r="WCR114" s="4"/>
      <c r="WCS114" s="4"/>
      <c r="WCT114" s="4"/>
      <c r="WCU114" s="4"/>
      <c r="WCV114" s="4"/>
      <c r="WCW114" s="4"/>
      <c r="WCX114" s="4"/>
      <c r="WCY114" s="4"/>
      <c r="WCZ114" s="4"/>
      <c r="WDA114" s="4"/>
      <c r="WDB114" s="4"/>
      <c r="WDC114" s="4"/>
      <c r="WDD114" s="4"/>
      <c r="WDE114" s="4"/>
      <c r="WDF114" s="4"/>
      <c r="WDG114" s="4"/>
      <c r="WDH114" s="4"/>
      <c r="WDI114" s="4"/>
      <c r="WDJ114" s="4"/>
      <c r="WDK114" s="4"/>
      <c r="WDL114" s="4"/>
      <c r="WDM114" s="4"/>
      <c r="WDN114" s="4"/>
      <c r="WDO114" s="4"/>
      <c r="WDP114" s="4"/>
      <c r="WDQ114" s="4"/>
      <c r="WDR114" s="4"/>
      <c r="WDS114" s="4"/>
      <c r="WDT114" s="4"/>
      <c r="WDU114" s="4"/>
      <c r="WDV114" s="4"/>
      <c r="WDW114" s="4"/>
      <c r="WDX114" s="4"/>
      <c r="WDY114" s="4"/>
      <c r="WDZ114" s="4"/>
      <c r="WEA114" s="4"/>
      <c r="WEB114" s="4"/>
      <c r="WEC114" s="4"/>
      <c r="WED114" s="4"/>
      <c r="WEE114" s="4"/>
      <c r="WEF114" s="4"/>
      <c r="WEG114" s="4"/>
      <c r="WEH114" s="4"/>
      <c r="WEI114" s="4"/>
      <c r="WEJ114" s="4"/>
      <c r="WEK114" s="4"/>
      <c r="WEL114" s="4"/>
      <c r="WEM114" s="4"/>
      <c r="WEN114" s="4"/>
      <c r="WEO114" s="4"/>
      <c r="WEP114" s="4"/>
      <c r="WEQ114" s="4"/>
      <c r="WER114" s="4"/>
      <c r="WES114" s="4"/>
      <c r="WET114" s="4"/>
      <c r="WEU114" s="4"/>
      <c r="WEV114" s="4"/>
      <c r="WEW114" s="4"/>
      <c r="WEX114" s="4"/>
      <c r="WEY114" s="4"/>
      <c r="WEZ114" s="4"/>
      <c r="WFA114" s="4"/>
      <c r="WFB114" s="4"/>
      <c r="WFC114" s="4"/>
      <c r="WFD114" s="4"/>
      <c r="WFE114" s="4"/>
      <c r="WFF114" s="4"/>
      <c r="WFG114" s="4"/>
      <c r="WFH114" s="4"/>
      <c r="WFI114" s="4"/>
      <c r="WFJ114" s="4"/>
      <c r="WFK114" s="4"/>
      <c r="WFL114" s="4"/>
      <c r="WFM114" s="4"/>
      <c r="WFN114" s="4"/>
      <c r="WFO114" s="4"/>
      <c r="WFP114" s="4"/>
      <c r="WFQ114" s="4"/>
      <c r="WFR114" s="4"/>
      <c r="WFS114" s="4"/>
      <c r="WFT114" s="4"/>
      <c r="WFU114" s="4"/>
      <c r="WFV114" s="4"/>
      <c r="WFW114" s="4"/>
      <c r="WFX114" s="4"/>
      <c r="WFY114" s="4"/>
      <c r="WFZ114" s="4"/>
      <c r="WGA114" s="4"/>
      <c r="WGB114" s="4"/>
      <c r="WGC114" s="4"/>
      <c r="WGD114" s="4"/>
      <c r="WGE114" s="4"/>
      <c r="WGF114" s="4"/>
      <c r="WGG114" s="4"/>
      <c r="WGH114" s="4"/>
      <c r="WGI114" s="4"/>
      <c r="WGJ114" s="4"/>
      <c r="WGK114" s="4"/>
      <c r="WGL114" s="4"/>
      <c r="WGM114" s="4"/>
      <c r="WGN114" s="4"/>
      <c r="WGO114" s="4"/>
      <c r="WGP114" s="4"/>
      <c r="WGQ114" s="4"/>
      <c r="WGR114" s="4"/>
      <c r="WGS114" s="4"/>
      <c r="WGT114" s="4"/>
      <c r="WGU114" s="4"/>
      <c r="WGV114" s="4"/>
      <c r="WGW114" s="4"/>
      <c r="WGX114" s="4"/>
      <c r="WGY114" s="4"/>
      <c r="WGZ114" s="4"/>
      <c r="WHA114" s="4"/>
      <c r="WHB114" s="4"/>
      <c r="WHC114" s="4"/>
      <c r="WHD114" s="4"/>
      <c r="WHE114" s="4"/>
      <c r="WHF114" s="4"/>
      <c r="WHG114" s="4"/>
      <c r="WHH114" s="4"/>
      <c r="WHI114" s="4"/>
      <c r="WHJ114" s="4"/>
      <c r="WHK114" s="4"/>
      <c r="WHL114" s="4"/>
      <c r="WHM114" s="4"/>
      <c r="WHN114" s="4"/>
      <c r="WHO114" s="4"/>
      <c r="WHP114" s="4"/>
      <c r="WHQ114" s="4"/>
      <c r="WHR114" s="4"/>
      <c r="WHS114" s="4"/>
      <c r="WHT114" s="4"/>
      <c r="WHU114" s="4"/>
      <c r="WHV114" s="4"/>
      <c r="WHW114" s="4"/>
      <c r="WHX114" s="4"/>
      <c r="WHY114" s="4"/>
      <c r="WHZ114" s="4"/>
      <c r="WIA114" s="4"/>
      <c r="WIB114" s="4"/>
      <c r="WIC114" s="4"/>
      <c r="WID114" s="4"/>
      <c r="WIE114" s="4"/>
      <c r="WIF114" s="4"/>
      <c r="WIG114" s="4"/>
      <c r="WIH114" s="4"/>
      <c r="WII114" s="4"/>
      <c r="WIJ114" s="4"/>
      <c r="WIK114" s="4"/>
      <c r="WIL114" s="4"/>
      <c r="WIM114" s="4"/>
      <c r="WIN114" s="4"/>
      <c r="WIO114" s="4"/>
      <c r="WIP114" s="4"/>
      <c r="WIQ114" s="4"/>
      <c r="WIR114" s="4"/>
      <c r="WIS114" s="4"/>
      <c r="WIT114" s="4"/>
      <c r="WIU114" s="4"/>
      <c r="WIV114" s="4"/>
      <c r="WIW114" s="4"/>
      <c r="WIX114" s="4"/>
      <c r="WIY114" s="4"/>
      <c r="WIZ114" s="4"/>
      <c r="WJA114" s="4"/>
      <c r="WJB114" s="4"/>
      <c r="WJC114" s="4"/>
      <c r="WJD114" s="4"/>
      <c r="WJE114" s="4"/>
      <c r="WJF114" s="4"/>
      <c r="WJG114" s="4"/>
      <c r="WJH114" s="4"/>
      <c r="WJI114" s="4"/>
      <c r="WJJ114" s="4"/>
      <c r="WJK114" s="4"/>
      <c r="WJL114" s="4"/>
      <c r="WJM114" s="4"/>
      <c r="WJN114" s="4"/>
      <c r="WJO114" s="4"/>
      <c r="WJP114" s="4"/>
      <c r="WJQ114" s="4"/>
      <c r="WJR114" s="4"/>
      <c r="WJS114" s="4"/>
      <c r="WJT114" s="4"/>
      <c r="WJU114" s="4"/>
      <c r="WJV114" s="4"/>
      <c r="WJW114" s="4"/>
      <c r="WJX114" s="4"/>
      <c r="WJY114" s="4"/>
      <c r="WJZ114" s="4"/>
      <c r="WKA114" s="4"/>
      <c r="WKB114" s="4"/>
      <c r="WKC114" s="4"/>
      <c r="WKD114" s="4"/>
      <c r="WKE114" s="4"/>
      <c r="WKF114" s="4"/>
      <c r="WKG114" s="4"/>
      <c r="WKH114" s="4"/>
      <c r="WKI114" s="4"/>
      <c r="WKJ114" s="4"/>
      <c r="WKK114" s="4"/>
      <c r="WKL114" s="4"/>
      <c r="WKM114" s="4"/>
      <c r="WKN114" s="4"/>
      <c r="WKO114" s="4"/>
      <c r="WKP114" s="4"/>
      <c r="WKQ114" s="4"/>
      <c r="WKR114" s="4"/>
      <c r="WKS114" s="4"/>
      <c r="WKT114" s="4"/>
      <c r="WKU114" s="4"/>
      <c r="WKV114" s="4"/>
      <c r="WKW114" s="4"/>
      <c r="WKX114" s="4"/>
      <c r="WKY114" s="4"/>
      <c r="WKZ114" s="4"/>
      <c r="WLA114" s="4"/>
      <c r="WLB114" s="4"/>
      <c r="WLC114" s="4"/>
      <c r="WLD114" s="4"/>
      <c r="WLE114" s="4"/>
      <c r="WLF114" s="4"/>
      <c r="WLG114" s="4"/>
      <c r="WLH114" s="4"/>
      <c r="WLI114" s="4"/>
      <c r="WLJ114" s="4"/>
      <c r="WLK114" s="4"/>
      <c r="WLL114" s="4"/>
      <c r="WLM114" s="4"/>
      <c r="WLN114" s="4"/>
      <c r="WLO114" s="4"/>
      <c r="WLP114" s="4"/>
      <c r="WLQ114" s="4"/>
      <c r="WLR114" s="4"/>
      <c r="WLS114" s="4"/>
      <c r="WLT114" s="4"/>
      <c r="WLU114" s="4"/>
      <c r="WLV114" s="4"/>
      <c r="WLW114" s="4"/>
      <c r="WLX114" s="4"/>
      <c r="WLY114" s="4"/>
      <c r="WLZ114" s="4"/>
      <c r="WMA114" s="4"/>
      <c r="WMB114" s="4"/>
      <c r="WMC114" s="4"/>
      <c r="WMD114" s="4"/>
      <c r="WME114" s="4"/>
      <c r="WMF114" s="4"/>
      <c r="WMG114" s="4"/>
      <c r="WMH114" s="4"/>
      <c r="WMI114" s="4"/>
      <c r="WMJ114" s="4"/>
      <c r="WMK114" s="4"/>
      <c r="WML114" s="4"/>
      <c r="WMM114" s="4"/>
      <c r="WMN114" s="4"/>
      <c r="WMO114" s="4"/>
      <c r="WMP114" s="4"/>
      <c r="WMQ114" s="4"/>
      <c r="WMR114" s="4"/>
      <c r="WMS114" s="4"/>
      <c r="WMT114" s="4"/>
      <c r="WMU114" s="4"/>
      <c r="WMV114" s="4"/>
      <c r="WMW114" s="4"/>
      <c r="WMX114" s="4"/>
      <c r="WMY114" s="4"/>
      <c r="WMZ114" s="4"/>
      <c r="WNA114" s="4"/>
      <c r="WNB114" s="4"/>
      <c r="WNC114" s="4"/>
      <c r="WND114" s="4"/>
      <c r="WNE114" s="4"/>
      <c r="WNF114" s="4"/>
      <c r="WNG114" s="4"/>
      <c r="WNH114" s="4"/>
      <c r="WNI114" s="4"/>
      <c r="WNJ114" s="4"/>
      <c r="WNK114" s="4"/>
      <c r="WNL114" s="4"/>
      <c r="WNM114" s="4"/>
      <c r="WNN114" s="4"/>
      <c r="WNO114" s="4"/>
      <c r="WNP114" s="4"/>
      <c r="WNQ114" s="4"/>
      <c r="WNR114" s="4"/>
      <c r="WNS114" s="4"/>
      <c r="WNT114" s="4"/>
      <c r="WNU114" s="4"/>
      <c r="WNV114" s="4"/>
      <c r="WNW114" s="4"/>
      <c r="WNX114" s="4"/>
      <c r="WNY114" s="4"/>
      <c r="WNZ114" s="4"/>
      <c r="WOA114" s="4"/>
      <c r="WOB114" s="4"/>
      <c r="WOC114" s="4"/>
      <c r="WOD114" s="4"/>
      <c r="WOE114" s="4"/>
      <c r="WOF114" s="4"/>
      <c r="WOG114" s="4"/>
      <c r="WOH114" s="4"/>
      <c r="WOI114" s="4"/>
      <c r="WOJ114" s="4"/>
      <c r="WOK114" s="4"/>
      <c r="WOL114" s="4"/>
      <c r="WOM114" s="4"/>
      <c r="WON114" s="4"/>
      <c r="WOO114" s="4"/>
      <c r="WOP114" s="4"/>
      <c r="WOQ114" s="4"/>
      <c r="WOR114" s="4"/>
      <c r="WOS114" s="4"/>
      <c r="WOT114" s="4"/>
      <c r="WOU114" s="4"/>
      <c r="WOV114" s="4"/>
      <c r="WOW114" s="4"/>
      <c r="WOX114" s="4"/>
      <c r="WOY114" s="4"/>
      <c r="WOZ114" s="4"/>
      <c r="WPA114" s="4"/>
      <c r="WPB114" s="4"/>
      <c r="WPC114" s="4"/>
      <c r="WPD114" s="4"/>
      <c r="WPE114" s="4"/>
      <c r="WPF114" s="4"/>
      <c r="WPG114" s="4"/>
      <c r="WPH114" s="4"/>
      <c r="WPI114" s="4"/>
      <c r="WPJ114" s="4"/>
      <c r="WPK114" s="4"/>
      <c r="WPL114" s="4"/>
      <c r="WPM114" s="4"/>
      <c r="WPN114" s="4"/>
      <c r="WPO114" s="4"/>
      <c r="WPP114" s="4"/>
      <c r="WPQ114" s="4"/>
      <c r="WPR114" s="4"/>
      <c r="WPS114" s="4"/>
      <c r="WPT114" s="4"/>
      <c r="WPU114" s="4"/>
      <c r="WPV114" s="4"/>
      <c r="WPW114" s="4"/>
      <c r="WPX114" s="4"/>
      <c r="WPY114" s="4"/>
      <c r="WPZ114" s="4"/>
      <c r="WQA114" s="4"/>
      <c r="WQB114" s="4"/>
      <c r="WQC114" s="4"/>
      <c r="WQD114" s="4"/>
      <c r="WQE114" s="4"/>
      <c r="WQF114" s="4"/>
      <c r="WQG114" s="4"/>
      <c r="WQH114" s="4"/>
      <c r="WQI114" s="4"/>
      <c r="WQJ114" s="4"/>
      <c r="WQK114" s="4"/>
      <c r="WQL114" s="4"/>
      <c r="WQM114" s="4"/>
      <c r="WQN114" s="4"/>
      <c r="WQO114" s="4"/>
      <c r="WQP114" s="4"/>
      <c r="WQQ114" s="4"/>
      <c r="WQR114" s="4"/>
      <c r="WQS114" s="4"/>
      <c r="WQT114" s="4"/>
      <c r="WQU114" s="4"/>
      <c r="WQV114" s="4"/>
      <c r="WQW114" s="4"/>
      <c r="WQX114" s="4"/>
      <c r="WQY114" s="4"/>
      <c r="WQZ114" s="4"/>
      <c r="WRA114" s="4"/>
      <c r="WRB114" s="4"/>
      <c r="WRC114" s="4"/>
      <c r="WRD114" s="4"/>
      <c r="WRE114" s="4"/>
      <c r="WRF114" s="4"/>
      <c r="WRG114" s="4"/>
      <c r="WRH114" s="4"/>
      <c r="WRI114" s="4"/>
      <c r="WRJ114" s="4"/>
      <c r="WRK114" s="4"/>
      <c r="WRL114" s="4"/>
      <c r="WRM114" s="4"/>
      <c r="WRN114" s="4"/>
      <c r="WRO114" s="4"/>
      <c r="WRP114" s="4"/>
      <c r="WRQ114" s="4"/>
      <c r="WRR114" s="4"/>
      <c r="WRS114" s="4"/>
      <c r="WRT114" s="4"/>
      <c r="WRU114" s="4"/>
      <c r="WRV114" s="4"/>
      <c r="WRW114" s="4"/>
      <c r="WRX114" s="4"/>
      <c r="WRY114" s="4"/>
      <c r="WRZ114" s="4"/>
      <c r="WSA114" s="4"/>
      <c r="WSB114" s="4"/>
      <c r="WSC114" s="4"/>
      <c r="WSD114" s="4"/>
      <c r="WSE114" s="4"/>
      <c r="WSF114" s="4"/>
      <c r="WSG114" s="4"/>
      <c r="WSH114" s="4"/>
      <c r="WSI114" s="4"/>
      <c r="WSJ114" s="4"/>
      <c r="WSK114" s="4"/>
      <c r="WSL114" s="4"/>
      <c r="WSM114" s="4"/>
      <c r="WSN114" s="4"/>
      <c r="WSO114" s="4"/>
      <c r="WSP114" s="4"/>
      <c r="WSQ114" s="4"/>
      <c r="WSR114" s="4"/>
      <c r="WSS114" s="4"/>
      <c r="WST114" s="4"/>
      <c r="WSU114" s="4"/>
      <c r="WSV114" s="4"/>
      <c r="WSW114" s="4"/>
      <c r="WSX114" s="4"/>
      <c r="WSY114" s="4"/>
      <c r="WSZ114" s="4"/>
      <c r="WTA114" s="4"/>
      <c r="WTB114" s="4"/>
      <c r="WTC114" s="4"/>
      <c r="WTD114" s="4"/>
      <c r="WTE114" s="4"/>
      <c r="WTF114" s="4"/>
      <c r="WTG114" s="4"/>
      <c r="WTH114" s="4"/>
      <c r="WTI114" s="4"/>
      <c r="WTJ114" s="4"/>
      <c r="WTK114" s="4"/>
      <c r="WTL114" s="4"/>
      <c r="WTM114" s="4"/>
      <c r="WTN114" s="4"/>
      <c r="WTO114" s="4"/>
      <c r="WTP114" s="4"/>
      <c r="WTQ114" s="4"/>
      <c r="WTR114" s="4"/>
      <c r="WTS114" s="4"/>
      <c r="WTT114" s="4"/>
      <c r="WTU114" s="4"/>
      <c r="WTV114" s="4"/>
      <c r="WTW114" s="4"/>
      <c r="WTX114" s="4"/>
      <c r="WTY114" s="4"/>
      <c r="WTZ114" s="4"/>
      <c r="WUA114" s="4"/>
      <c r="WUB114" s="4"/>
      <c r="WUC114" s="4"/>
      <c r="WUD114" s="4"/>
      <c r="WUE114" s="4"/>
      <c r="WUF114" s="4"/>
      <c r="WUG114" s="4"/>
      <c r="WUH114" s="4"/>
      <c r="WUI114" s="4"/>
      <c r="WUJ114" s="4"/>
      <c r="WUK114" s="4"/>
      <c r="WUL114" s="4"/>
      <c r="WUM114" s="4"/>
      <c r="WUN114" s="4"/>
      <c r="WUO114" s="4"/>
      <c r="WUP114" s="4"/>
      <c r="WUQ114" s="4"/>
      <c r="WUR114" s="4"/>
      <c r="WUS114" s="4"/>
      <c r="WUT114" s="4"/>
      <c r="WUU114" s="4"/>
      <c r="WUV114" s="4"/>
      <c r="WUW114" s="4"/>
      <c r="WUX114" s="4"/>
      <c r="WUY114" s="4"/>
      <c r="WUZ114" s="4"/>
      <c r="WVA114" s="4"/>
      <c r="WVB114" s="4"/>
      <c r="WVC114" s="4"/>
      <c r="WVD114" s="4"/>
      <c r="WVE114" s="4"/>
      <c r="WVF114" s="4"/>
      <c r="WVG114" s="4"/>
      <c r="WVH114" s="4"/>
      <c r="WVI114" s="4"/>
      <c r="WVJ114" s="4"/>
      <c r="WVK114" s="4"/>
      <c r="WVL114" s="4"/>
      <c r="WVM114" s="4"/>
      <c r="WVN114" s="4"/>
      <c r="WVO114" s="4"/>
      <c r="WVP114" s="4"/>
      <c r="WVQ114" s="4"/>
      <c r="WVR114" s="4"/>
      <c r="WVS114" s="4"/>
      <c r="WVT114" s="4"/>
      <c r="WVU114" s="4"/>
      <c r="WVV114" s="4"/>
      <c r="WVW114" s="4"/>
      <c r="WVX114" s="4"/>
      <c r="WVY114" s="4"/>
      <c r="WVZ114" s="4"/>
      <c r="WWA114" s="4"/>
      <c r="WWB114" s="4"/>
      <c r="WWC114" s="4"/>
      <c r="WWD114" s="4"/>
      <c r="WWE114" s="4"/>
      <c r="WWF114" s="4"/>
      <c r="WWG114" s="4"/>
      <c r="WWH114" s="4"/>
      <c r="WWI114" s="4"/>
      <c r="WWJ114" s="4"/>
      <c r="WWK114" s="4"/>
      <c r="WWL114" s="4"/>
      <c r="WWM114" s="4"/>
      <c r="WWN114" s="4"/>
      <c r="WWO114" s="4"/>
      <c r="WWP114" s="4"/>
      <c r="WWQ114" s="4"/>
      <c r="WWR114" s="4"/>
      <c r="WWS114" s="4"/>
      <c r="WWT114" s="4"/>
      <c r="WWU114" s="4"/>
      <c r="WWV114" s="4"/>
      <c r="WWW114" s="4"/>
      <c r="WWX114" s="4"/>
      <c r="WWY114" s="4"/>
      <c r="WWZ114" s="4"/>
      <c r="WXA114" s="4"/>
      <c r="WXB114" s="4"/>
      <c r="WXC114" s="4"/>
      <c r="WXD114" s="4"/>
      <c r="WXE114" s="4"/>
      <c r="WXF114" s="4"/>
      <c r="WXG114" s="4"/>
      <c r="WXH114" s="4"/>
      <c r="WXI114" s="4"/>
      <c r="WXJ114" s="4"/>
      <c r="WXK114" s="4"/>
      <c r="WXL114" s="4"/>
      <c r="WXM114" s="4"/>
      <c r="WXN114" s="4"/>
      <c r="WXO114" s="4"/>
      <c r="WXP114" s="4"/>
      <c r="WXQ114" s="4"/>
      <c r="WXR114" s="4"/>
      <c r="WXS114" s="4"/>
      <c r="WXT114" s="4"/>
      <c r="WXU114" s="4"/>
      <c r="WXV114" s="4"/>
      <c r="WXW114" s="4"/>
      <c r="WXX114" s="4"/>
      <c r="WXY114" s="4"/>
      <c r="WXZ114" s="4"/>
      <c r="WYA114" s="4"/>
      <c r="WYB114" s="4"/>
      <c r="WYC114" s="4"/>
      <c r="WYD114" s="4"/>
      <c r="WYE114" s="4"/>
      <c r="WYF114" s="4"/>
      <c r="WYG114" s="4"/>
      <c r="WYH114" s="4"/>
      <c r="WYI114" s="4"/>
      <c r="WYJ114" s="4"/>
      <c r="WYK114" s="4"/>
      <c r="WYL114" s="4"/>
      <c r="WYM114" s="4"/>
      <c r="WYN114" s="4"/>
      <c r="WYO114" s="4"/>
      <c r="WYP114" s="4"/>
      <c r="WYQ114" s="4"/>
      <c r="WYR114" s="4"/>
      <c r="WYS114" s="4"/>
      <c r="WYT114" s="4"/>
      <c r="WYU114" s="4"/>
      <c r="WYV114" s="4"/>
      <c r="WYW114" s="4"/>
      <c r="WYX114" s="4"/>
      <c r="WYY114" s="4"/>
      <c r="WYZ114" s="4"/>
      <c r="WZA114" s="4"/>
      <c r="WZB114" s="4"/>
      <c r="WZC114" s="4"/>
      <c r="WZD114" s="4"/>
      <c r="WZE114" s="4"/>
      <c r="WZF114" s="4"/>
      <c r="WZG114" s="4"/>
      <c r="WZH114" s="4"/>
      <c r="WZI114" s="4"/>
      <c r="WZJ114" s="4"/>
      <c r="WZK114" s="4"/>
      <c r="WZL114" s="4"/>
      <c r="WZM114" s="4"/>
      <c r="WZN114" s="4"/>
      <c r="WZO114" s="4"/>
      <c r="WZP114" s="4"/>
      <c r="WZQ114" s="4"/>
      <c r="WZR114" s="4"/>
      <c r="WZS114" s="4"/>
      <c r="WZT114" s="4"/>
      <c r="WZU114" s="4"/>
      <c r="WZV114" s="4"/>
      <c r="WZW114" s="4"/>
      <c r="WZX114" s="4"/>
      <c r="WZY114" s="4"/>
      <c r="WZZ114" s="4"/>
      <c r="XAA114" s="4"/>
      <c r="XAB114" s="4"/>
      <c r="XAC114" s="4"/>
      <c r="XAD114" s="4"/>
      <c r="XAE114" s="4"/>
      <c r="XAF114" s="4"/>
      <c r="XAG114" s="4"/>
      <c r="XAH114" s="4"/>
      <c r="XAI114" s="4"/>
      <c r="XAJ114" s="4"/>
      <c r="XAK114" s="4"/>
      <c r="XAL114" s="4"/>
      <c r="XAM114" s="4"/>
      <c r="XAN114" s="4"/>
      <c r="XAO114" s="4"/>
      <c r="XAP114" s="4"/>
      <c r="XAQ114" s="4"/>
      <c r="XAR114" s="4"/>
      <c r="XAS114" s="4"/>
      <c r="XAT114" s="4"/>
      <c r="XAU114" s="4"/>
      <c r="XAV114" s="4"/>
      <c r="XAW114" s="4"/>
      <c r="XAX114" s="4"/>
      <c r="XAY114" s="4"/>
      <c r="XAZ114" s="4"/>
      <c r="XBA114" s="4"/>
      <c r="XBB114" s="4"/>
      <c r="XBC114" s="4"/>
      <c r="XBD114" s="4"/>
      <c r="XBE114" s="4"/>
      <c r="XBF114" s="4"/>
      <c r="XBG114" s="4"/>
      <c r="XBH114" s="4"/>
      <c r="XBI114" s="4"/>
      <c r="XBJ114" s="4"/>
      <c r="XBK114" s="4"/>
      <c r="XBL114" s="4"/>
      <c r="XBM114" s="4"/>
      <c r="XBN114" s="4"/>
      <c r="XBO114" s="4"/>
      <c r="XBP114" s="4"/>
      <c r="XBQ114" s="4"/>
      <c r="XBR114" s="4"/>
      <c r="XBS114" s="4"/>
      <c r="XBT114" s="4"/>
      <c r="XBU114" s="4"/>
      <c r="XBV114" s="4"/>
      <c r="XBW114" s="4"/>
      <c r="XBX114" s="4"/>
      <c r="XBY114" s="4"/>
      <c r="XBZ114" s="4"/>
      <c r="XCA114" s="4"/>
      <c r="XCB114" s="4"/>
      <c r="XCC114" s="4"/>
      <c r="XCD114" s="4"/>
      <c r="XCE114" s="4"/>
      <c r="XCF114" s="4"/>
      <c r="XCG114" s="4"/>
      <c r="XCH114" s="4"/>
      <c r="XCI114" s="4"/>
      <c r="XCJ114" s="4"/>
      <c r="XCK114" s="4"/>
      <c r="XCL114" s="4"/>
      <c r="XCM114" s="4"/>
      <c r="XCN114" s="4"/>
      <c r="XCO114" s="4"/>
      <c r="XCP114" s="4"/>
      <c r="XCQ114" s="4"/>
      <c r="XCR114" s="4"/>
      <c r="XCS114" s="4"/>
      <c r="XCT114" s="4"/>
      <c r="XCU114" s="4"/>
      <c r="XCV114" s="4"/>
      <c r="XCW114" s="4"/>
      <c r="XCX114" s="4"/>
      <c r="XCY114" s="4"/>
      <c r="XCZ114" s="4"/>
      <c r="XDA114" s="4"/>
      <c r="XDB114" s="4"/>
      <c r="XDC114" s="4"/>
      <c r="XDD114" s="4"/>
      <c r="XDE114" s="4"/>
      <c r="XDF114" s="4"/>
      <c r="XDG114" s="4"/>
      <c r="XDH114" s="4"/>
      <c r="XDI114" s="4"/>
      <c r="XDJ114" s="4"/>
      <c r="XDK114" s="4"/>
      <c r="XDL114" s="4"/>
      <c r="XDM114" s="4"/>
      <c r="XDN114" s="4"/>
      <c r="XDO114" s="4"/>
      <c r="XDP114" s="4"/>
      <c r="XDQ114" s="4"/>
      <c r="XDR114" s="4"/>
      <c r="XDS114" s="4"/>
      <c r="XDT114" s="4"/>
      <c r="XDU114" s="4"/>
      <c r="XDV114" s="4"/>
      <c r="XDW114" s="4"/>
      <c r="XDX114" s="4"/>
      <c r="XDY114" s="4"/>
      <c r="XDZ114" s="4"/>
      <c r="XEA114" s="4"/>
      <c r="XEB114" s="4"/>
      <c r="XEC114" s="4"/>
      <c r="XED114" s="4"/>
      <c r="XEE114" s="4"/>
      <c r="XEF114" s="4"/>
      <c r="XEG114" s="4"/>
      <c r="XEH114" s="4"/>
      <c r="XEI114" s="4"/>
      <c r="XEJ114" s="4"/>
      <c r="XEK114" s="4"/>
      <c r="XEL114" s="4"/>
      <c r="XEM114" s="4"/>
      <c r="XEN114" s="4"/>
      <c r="XEO114" s="4"/>
      <c r="XEP114" s="4"/>
      <c r="XEQ114" s="4"/>
      <c r="XER114" s="4"/>
      <c r="XES114" s="4"/>
      <c r="XET114" s="4"/>
      <c r="XEU114" s="4"/>
      <c r="XEV114" s="4"/>
      <c r="XEW114" s="4"/>
      <c r="XEX114" s="4"/>
      <c r="XEY114" s="4"/>
      <c r="XEZ114" s="4"/>
      <c r="XFA114" s="4"/>
      <c r="XFB114" s="4"/>
    </row>
    <row r="115" spans="1:16382" hidden="1">
      <c r="A115" s="2">
        <v>360</v>
      </c>
      <c r="B115" s="2">
        <f>20+22</f>
        <v>42</v>
      </c>
      <c r="C115" s="1">
        <f>13+11.5</f>
        <v>24.5</v>
      </c>
      <c r="D115" s="2">
        <v>3600</v>
      </c>
    </row>
    <row r="116" spans="1:16382" hidden="1">
      <c r="A116" s="2">
        <v>290</v>
      </c>
      <c r="B116" s="2">
        <v>3</v>
      </c>
      <c r="C116" s="1">
        <v>2</v>
      </c>
      <c r="D116" s="2">
        <v>0</v>
      </c>
    </row>
    <row r="117" spans="1:16382">
      <c r="A117" s="2">
        <v>340</v>
      </c>
      <c r="B117" s="2">
        <f>16.5+21</f>
        <v>37.5</v>
      </c>
      <c r="C117" s="1">
        <f>13+9</f>
        <v>22</v>
      </c>
      <c r="D117" s="2">
        <v>6600</v>
      </c>
    </row>
    <row r="118" spans="1:16382">
      <c r="A118" s="2">
        <v>290</v>
      </c>
      <c r="B118" s="2">
        <v>2</v>
      </c>
      <c r="C118" s="1">
        <v>2</v>
      </c>
      <c r="D118" s="2">
        <v>0</v>
      </c>
    </row>
    <row r="119" spans="1:16382">
      <c r="A119" s="2">
        <v>360</v>
      </c>
      <c r="B119" s="2">
        <f>3+20</f>
        <v>23</v>
      </c>
      <c r="C119" s="1">
        <f>1+18</f>
        <v>19</v>
      </c>
      <c r="D119" s="2">
        <v>500</v>
      </c>
    </row>
    <row r="120" spans="1:16382">
      <c r="A120" s="11">
        <v>290</v>
      </c>
      <c r="B120" s="11">
        <f>19</f>
        <v>19</v>
      </c>
      <c r="C120" s="12">
        <v>10</v>
      </c>
      <c r="D120" s="11">
        <v>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  <c r="SR120" s="4"/>
      <c r="SS120" s="4"/>
      <c r="ST120" s="4"/>
      <c r="SU120" s="4"/>
      <c r="SV120" s="4"/>
      <c r="SW120" s="4"/>
      <c r="SX120" s="4"/>
      <c r="SY120" s="4"/>
      <c r="SZ120" s="4"/>
      <c r="TA120" s="4"/>
      <c r="TB120" s="4"/>
      <c r="TC120" s="4"/>
      <c r="TD120" s="4"/>
      <c r="TE120" s="4"/>
      <c r="TF120" s="4"/>
      <c r="TG120" s="4"/>
      <c r="TH120" s="4"/>
      <c r="TI120" s="4"/>
      <c r="TJ120" s="4"/>
      <c r="TK120" s="4"/>
      <c r="TL120" s="4"/>
      <c r="TM120" s="4"/>
      <c r="TN120" s="4"/>
      <c r="TO120" s="4"/>
      <c r="TP120" s="4"/>
      <c r="TQ120" s="4"/>
      <c r="TR120" s="4"/>
      <c r="TS120" s="4"/>
      <c r="TT120" s="4"/>
      <c r="TU120" s="4"/>
      <c r="TV120" s="4"/>
      <c r="TW120" s="4"/>
      <c r="TX120" s="4"/>
      <c r="TY120" s="4"/>
      <c r="TZ120" s="4"/>
      <c r="UA120" s="4"/>
      <c r="UB120" s="4"/>
      <c r="UC120" s="4"/>
      <c r="UD120" s="4"/>
      <c r="UE120" s="4"/>
      <c r="UF120" s="4"/>
      <c r="UG120" s="4"/>
      <c r="UH120" s="4"/>
      <c r="UI120" s="4"/>
      <c r="UJ120" s="4"/>
      <c r="UK120" s="4"/>
      <c r="UL120" s="4"/>
      <c r="UM120" s="4"/>
      <c r="UN120" s="4"/>
      <c r="UO120" s="4"/>
      <c r="UP120" s="4"/>
      <c r="UQ120" s="4"/>
      <c r="UR120" s="4"/>
      <c r="US120" s="4"/>
      <c r="UT120" s="4"/>
      <c r="UU120" s="4"/>
      <c r="UV120" s="4"/>
      <c r="UW120" s="4"/>
      <c r="UX120" s="4"/>
      <c r="UY120" s="4"/>
      <c r="UZ120" s="4"/>
      <c r="VA120" s="4"/>
      <c r="VB120" s="4"/>
      <c r="VC120" s="4"/>
      <c r="VD120" s="4"/>
      <c r="VE120" s="4"/>
      <c r="VF120" s="4"/>
      <c r="VG120" s="4"/>
      <c r="VH120" s="4"/>
      <c r="VI120" s="4"/>
      <c r="VJ120" s="4"/>
      <c r="VK120" s="4"/>
      <c r="VL120" s="4"/>
      <c r="VM120" s="4"/>
      <c r="VN120" s="4"/>
      <c r="VO120" s="4"/>
      <c r="VP120" s="4"/>
      <c r="VQ120" s="4"/>
      <c r="VR120" s="4"/>
      <c r="VS120" s="4"/>
      <c r="VT120" s="4"/>
      <c r="VU120" s="4"/>
      <c r="VV120" s="4"/>
      <c r="VW120" s="4"/>
      <c r="VX120" s="4"/>
      <c r="VY120" s="4"/>
      <c r="VZ120" s="4"/>
      <c r="WA120" s="4"/>
      <c r="WB120" s="4"/>
      <c r="WC120" s="4"/>
      <c r="WD120" s="4"/>
      <c r="WE120" s="4"/>
      <c r="WF120" s="4"/>
      <c r="WG120" s="4"/>
      <c r="WH120" s="4"/>
      <c r="WI120" s="4"/>
      <c r="WJ120" s="4"/>
      <c r="WK120" s="4"/>
      <c r="WL120" s="4"/>
      <c r="WM120" s="4"/>
      <c r="WN120" s="4"/>
      <c r="WO120" s="4"/>
      <c r="WP120" s="4"/>
      <c r="WQ120" s="4"/>
      <c r="WR120" s="4"/>
      <c r="WS120" s="4"/>
      <c r="WT120" s="4"/>
      <c r="WU120" s="4"/>
      <c r="WV120" s="4"/>
      <c r="WW120" s="4"/>
      <c r="WX120" s="4"/>
      <c r="WY120" s="4"/>
      <c r="WZ120" s="4"/>
      <c r="XA120" s="4"/>
      <c r="XB120" s="4"/>
      <c r="XC120" s="4"/>
      <c r="XD120" s="4"/>
      <c r="XE120" s="4"/>
      <c r="XF120" s="4"/>
      <c r="XG120" s="4"/>
      <c r="XH120" s="4"/>
      <c r="XI120" s="4"/>
      <c r="XJ120" s="4"/>
      <c r="XK120" s="4"/>
      <c r="XL120" s="4"/>
      <c r="XM120" s="4"/>
      <c r="XN120" s="4"/>
      <c r="XO120" s="4"/>
      <c r="XP120" s="4"/>
      <c r="XQ120" s="4"/>
      <c r="XR120" s="4"/>
      <c r="XS120" s="4"/>
      <c r="XT120" s="4"/>
      <c r="XU120" s="4"/>
      <c r="XV120" s="4"/>
      <c r="XW120" s="4"/>
      <c r="XX120" s="4"/>
      <c r="XY120" s="4"/>
      <c r="XZ120" s="4"/>
      <c r="YA120" s="4"/>
      <c r="YB120" s="4"/>
      <c r="YC120" s="4"/>
      <c r="YD120" s="4"/>
      <c r="YE120" s="4"/>
      <c r="YF120" s="4"/>
      <c r="YG120" s="4"/>
      <c r="YH120" s="4"/>
      <c r="YI120" s="4"/>
      <c r="YJ120" s="4"/>
      <c r="YK120" s="4"/>
      <c r="YL120" s="4"/>
      <c r="YM120" s="4"/>
      <c r="YN120" s="4"/>
      <c r="YO120" s="4"/>
      <c r="YP120" s="4"/>
      <c r="YQ120" s="4"/>
      <c r="YR120" s="4"/>
      <c r="YS120" s="4"/>
      <c r="YT120" s="4"/>
      <c r="YU120" s="4"/>
      <c r="YV120" s="4"/>
      <c r="YW120" s="4"/>
      <c r="YX120" s="4"/>
      <c r="YY120" s="4"/>
      <c r="YZ120" s="4"/>
      <c r="ZA120" s="4"/>
      <c r="ZB120" s="4"/>
      <c r="ZC120" s="4"/>
      <c r="ZD120" s="4"/>
      <c r="ZE120" s="4"/>
      <c r="ZF120" s="4"/>
      <c r="ZG120" s="4"/>
      <c r="ZH120" s="4"/>
      <c r="ZI120" s="4"/>
      <c r="ZJ120" s="4"/>
      <c r="ZK120" s="4"/>
      <c r="ZL120" s="4"/>
      <c r="ZM120" s="4"/>
      <c r="ZN120" s="4"/>
      <c r="ZO120" s="4"/>
      <c r="ZP120" s="4"/>
      <c r="ZQ120" s="4"/>
      <c r="ZR120" s="4"/>
      <c r="ZS120" s="4"/>
      <c r="ZT120" s="4"/>
      <c r="ZU120" s="4"/>
      <c r="ZV120" s="4"/>
      <c r="ZW120" s="4"/>
      <c r="ZX120" s="4"/>
      <c r="ZY120" s="4"/>
      <c r="ZZ120" s="4"/>
      <c r="AAA120" s="4"/>
      <c r="AAB120" s="4"/>
      <c r="AAC120" s="4"/>
      <c r="AAD120" s="4"/>
      <c r="AAE120" s="4"/>
      <c r="AAF120" s="4"/>
      <c r="AAG120" s="4"/>
      <c r="AAH120" s="4"/>
      <c r="AAI120" s="4"/>
      <c r="AAJ120" s="4"/>
      <c r="AAK120" s="4"/>
      <c r="AAL120" s="4"/>
      <c r="AAM120" s="4"/>
      <c r="AAN120" s="4"/>
      <c r="AAO120" s="4"/>
      <c r="AAP120" s="4"/>
      <c r="AAQ120" s="4"/>
      <c r="AAR120" s="4"/>
      <c r="AAS120" s="4"/>
      <c r="AAT120" s="4"/>
      <c r="AAU120" s="4"/>
      <c r="AAV120" s="4"/>
      <c r="AAW120" s="4"/>
      <c r="AAX120" s="4"/>
      <c r="AAY120" s="4"/>
      <c r="AAZ120" s="4"/>
      <c r="ABA120" s="4"/>
      <c r="ABB120" s="4"/>
      <c r="ABC120" s="4"/>
      <c r="ABD120" s="4"/>
      <c r="ABE120" s="4"/>
      <c r="ABF120" s="4"/>
      <c r="ABG120" s="4"/>
      <c r="ABH120" s="4"/>
      <c r="ABI120" s="4"/>
      <c r="ABJ120" s="4"/>
      <c r="ABK120" s="4"/>
      <c r="ABL120" s="4"/>
      <c r="ABM120" s="4"/>
      <c r="ABN120" s="4"/>
      <c r="ABO120" s="4"/>
      <c r="ABP120" s="4"/>
      <c r="ABQ120" s="4"/>
      <c r="ABR120" s="4"/>
      <c r="ABS120" s="4"/>
      <c r="ABT120" s="4"/>
      <c r="ABU120" s="4"/>
      <c r="ABV120" s="4"/>
      <c r="ABW120" s="4"/>
      <c r="ABX120" s="4"/>
      <c r="ABY120" s="4"/>
      <c r="ABZ120" s="4"/>
      <c r="ACA120" s="4"/>
      <c r="ACB120" s="4"/>
      <c r="ACC120" s="4"/>
      <c r="ACD120" s="4"/>
      <c r="ACE120" s="4"/>
      <c r="ACF120" s="4"/>
      <c r="ACG120" s="4"/>
      <c r="ACH120" s="4"/>
      <c r="ACI120" s="4"/>
      <c r="ACJ120" s="4"/>
      <c r="ACK120" s="4"/>
      <c r="ACL120" s="4"/>
      <c r="ACM120" s="4"/>
      <c r="ACN120" s="4"/>
      <c r="ACO120" s="4"/>
      <c r="ACP120" s="4"/>
      <c r="ACQ120" s="4"/>
      <c r="ACR120" s="4"/>
      <c r="ACS120" s="4"/>
      <c r="ACT120" s="4"/>
      <c r="ACU120" s="4"/>
      <c r="ACV120" s="4"/>
      <c r="ACW120" s="4"/>
      <c r="ACX120" s="4"/>
      <c r="ACY120" s="4"/>
      <c r="ACZ120" s="4"/>
      <c r="ADA120" s="4"/>
      <c r="ADB120" s="4"/>
      <c r="ADC120" s="4"/>
      <c r="ADD120" s="4"/>
      <c r="ADE120" s="4"/>
      <c r="ADF120" s="4"/>
      <c r="ADG120" s="4"/>
      <c r="ADH120" s="4"/>
      <c r="ADI120" s="4"/>
      <c r="ADJ120" s="4"/>
      <c r="ADK120" s="4"/>
      <c r="ADL120" s="4"/>
      <c r="ADM120" s="4"/>
      <c r="ADN120" s="4"/>
      <c r="ADO120" s="4"/>
      <c r="ADP120" s="4"/>
      <c r="ADQ120" s="4"/>
      <c r="ADR120" s="4"/>
      <c r="ADS120" s="4"/>
      <c r="ADT120" s="4"/>
      <c r="ADU120" s="4"/>
      <c r="ADV120" s="4"/>
      <c r="ADW120" s="4"/>
      <c r="ADX120" s="4"/>
      <c r="ADY120" s="4"/>
      <c r="ADZ120" s="4"/>
      <c r="AEA120" s="4"/>
      <c r="AEB120" s="4"/>
      <c r="AEC120" s="4"/>
      <c r="AED120" s="4"/>
      <c r="AEE120" s="4"/>
      <c r="AEF120" s="4"/>
      <c r="AEG120" s="4"/>
      <c r="AEH120" s="4"/>
      <c r="AEI120" s="4"/>
      <c r="AEJ120" s="4"/>
      <c r="AEK120" s="4"/>
      <c r="AEL120" s="4"/>
      <c r="AEM120" s="4"/>
      <c r="AEN120" s="4"/>
      <c r="AEO120" s="4"/>
      <c r="AEP120" s="4"/>
      <c r="AEQ120" s="4"/>
      <c r="AER120" s="4"/>
      <c r="AES120" s="4"/>
      <c r="AET120" s="4"/>
      <c r="AEU120" s="4"/>
      <c r="AEV120" s="4"/>
      <c r="AEW120" s="4"/>
      <c r="AEX120" s="4"/>
      <c r="AEY120" s="4"/>
      <c r="AEZ120" s="4"/>
      <c r="AFA120" s="4"/>
      <c r="AFB120" s="4"/>
      <c r="AFC120" s="4"/>
      <c r="AFD120" s="4"/>
      <c r="AFE120" s="4"/>
      <c r="AFF120" s="4"/>
      <c r="AFG120" s="4"/>
      <c r="AFH120" s="4"/>
      <c r="AFI120" s="4"/>
      <c r="AFJ120" s="4"/>
      <c r="AFK120" s="4"/>
      <c r="AFL120" s="4"/>
      <c r="AFM120" s="4"/>
      <c r="AFN120" s="4"/>
      <c r="AFO120" s="4"/>
      <c r="AFP120" s="4"/>
      <c r="AFQ120" s="4"/>
      <c r="AFR120" s="4"/>
      <c r="AFS120" s="4"/>
      <c r="AFT120" s="4"/>
      <c r="AFU120" s="4"/>
      <c r="AFV120" s="4"/>
      <c r="AFW120" s="4"/>
      <c r="AFX120" s="4"/>
      <c r="AFY120" s="4"/>
      <c r="AFZ120" s="4"/>
      <c r="AGA120" s="4"/>
      <c r="AGB120" s="4"/>
      <c r="AGC120" s="4"/>
      <c r="AGD120" s="4"/>
      <c r="AGE120" s="4"/>
      <c r="AGF120" s="4"/>
      <c r="AGG120" s="4"/>
      <c r="AGH120" s="4"/>
      <c r="AGI120" s="4"/>
      <c r="AGJ120" s="4"/>
      <c r="AGK120" s="4"/>
      <c r="AGL120" s="4"/>
      <c r="AGM120" s="4"/>
      <c r="AGN120" s="4"/>
      <c r="AGO120" s="4"/>
      <c r="AGP120" s="4"/>
      <c r="AGQ120" s="4"/>
      <c r="AGR120" s="4"/>
      <c r="AGS120" s="4"/>
      <c r="AGT120" s="4"/>
      <c r="AGU120" s="4"/>
      <c r="AGV120" s="4"/>
      <c r="AGW120" s="4"/>
      <c r="AGX120" s="4"/>
      <c r="AGY120" s="4"/>
      <c r="AGZ120" s="4"/>
      <c r="AHA120" s="4"/>
      <c r="AHB120" s="4"/>
      <c r="AHC120" s="4"/>
      <c r="AHD120" s="4"/>
      <c r="AHE120" s="4"/>
      <c r="AHF120" s="4"/>
      <c r="AHG120" s="4"/>
      <c r="AHH120" s="4"/>
      <c r="AHI120" s="4"/>
      <c r="AHJ120" s="4"/>
      <c r="AHK120" s="4"/>
      <c r="AHL120" s="4"/>
      <c r="AHM120" s="4"/>
      <c r="AHN120" s="4"/>
      <c r="AHO120" s="4"/>
      <c r="AHP120" s="4"/>
      <c r="AHQ120" s="4"/>
      <c r="AHR120" s="4"/>
      <c r="AHS120" s="4"/>
      <c r="AHT120" s="4"/>
      <c r="AHU120" s="4"/>
      <c r="AHV120" s="4"/>
      <c r="AHW120" s="4"/>
      <c r="AHX120" s="4"/>
      <c r="AHY120" s="4"/>
      <c r="AHZ120" s="4"/>
      <c r="AIA120" s="4"/>
      <c r="AIB120" s="4"/>
      <c r="AIC120" s="4"/>
      <c r="AID120" s="4"/>
      <c r="AIE120" s="4"/>
      <c r="AIF120" s="4"/>
      <c r="AIG120" s="4"/>
      <c r="AIH120" s="4"/>
      <c r="AII120" s="4"/>
      <c r="AIJ120" s="4"/>
      <c r="AIK120" s="4"/>
      <c r="AIL120" s="4"/>
      <c r="AIM120" s="4"/>
      <c r="AIN120" s="4"/>
      <c r="AIO120" s="4"/>
      <c r="AIP120" s="4"/>
      <c r="AIQ120" s="4"/>
      <c r="AIR120" s="4"/>
      <c r="AIS120" s="4"/>
      <c r="AIT120" s="4"/>
      <c r="AIU120" s="4"/>
      <c r="AIV120" s="4"/>
      <c r="AIW120" s="4"/>
      <c r="AIX120" s="4"/>
      <c r="AIY120" s="4"/>
      <c r="AIZ120" s="4"/>
      <c r="AJA120" s="4"/>
      <c r="AJB120" s="4"/>
      <c r="AJC120" s="4"/>
      <c r="AJD120" s="4"/>
      <c r="AJE120" s="4"/>
      <c r="AJF120" s="4"/>
      <c r="AJG120" s="4"/>
      <c r="AJH120" s="4"/>
      <c r="AJI120" s="4"/>
      <c r="AJJ120" s="4"/>
      <c r="AJK120" s="4"/>
      <c r="AJL120" s="4"/>
      <c r="AJM120" s="4"/>
      <c r="AJN120" s="4"/>
      <c r="AJO120" s="4"/>
      <c r="AJP120" s="4"/>
      <c r="AJQ120" s="4"/>
      <c r="AJR120" s="4"/>
      <c r="AJS120" s="4"/>
      <c r="AJT120" s="4"/>
      <c r="AJU120" s="4"/>
      <c r="AJV120" s="4"/>
      <c r="AJW120" s="4"/>
      <c r="AJX120" s="4"/>
      <c r="AJY120" s="4"/>
      <c r="AJZ120" s="4"/>
      <c r="AKA120" s="4"/>
      <c r="AKB120" s="4"/>
      <c r="AKC120" s="4"/>
      <c r="AKD120" s="4"/>
      <c r="AKE120" s="4"/>
      <c r="AKF120" s="4"/>
      <c r="AKG120" s="4"/>
      <c r="AKH120" s="4"/>
      <c r="AKI120" s="4"/>
      <c r="AKJ120" s="4"/>
      <c r="AKK120" s="4"/>
      <c r="AKL120" s="4"/>
      <c r="AKM120" s="4"/>
      <c r="AKN120" s="4"/>
      <c r="AKO120" s="4"/>
      <c r="AKP120" s="4"/>
      <c r="AKQ120" s="4"/>
      <c r="AKR120" s="4"/>
      <c r="AKS120" s="4"/>
      <c r="AKT120" s="4"/>
      <c r="AKU120" s="4"/>
      <c r="AKV120" s="4"/>
      <c r="AKW120" s="4"/>
      <c r="AKX120" s="4"/>
      <c r="AKY120" s="4"/>
      <c r="AKZ120" s="4"/>
      <c r="ALA120" s="4"/>
      <c r="ALB120" s="4"/>
      <c r="ALC120" s="4"/>
      <c r="ALD120" s="4"/>
      <c r="ALE120" s="4"/>
      <c r="ALF120" s="4"/>
      <c r="ALG120" s="4"/>
      <c r="ALH120" s="4"/>
      <c r="ALI120" s="4"/>
      <c r="ALJ120" s="4"/>
      <c r="ALK120" s="4"/>
      <c r="ALL120" s="4"/>
      <c r="ALM120" s="4"/>
      <c r="ALN120" s="4"/>
      <c r="ALO120" s="4"/>
      <c r="ALP120" s="4"/>
      <c r="ALQ120" s="4"/>
      <c r="ALR120" s="4"/>
      <c r="ALS120" s="4"/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  <c r="AMF120" s="4"/>
      <c r="AMG120" s="4"/>
      <c r="AMH120" s="4"/>
      <c r="AMI120" s="4"/>
      <c r="AMJ120" s="4"/>
      <c r="AMK120" s="4"/>
      <c r="AML120" s="4"/>
      <c r="AMM120" s="4"/>
      <c r="AMN120" s="4"/>
      <c r="AMO120" s="4"/>
      <c r="AMP120" s="4"/>
      <c r="AMQ120" s="4"/>
      <c r="AMR120" s="4"/>
      <c r="AMS120" s="4"/>
      <c r="AMT120" s="4"/>
      <c r="AMU120" s="4"/>
      <c r="AMV120" s="4"/>
      <c r="AMW120" s="4"/>
      <c r="AMX120" s="4"/>
      <c r="AMY120" s="4"/>
      <c r="AMZ120" s="4"/>
      <c r="ANA120" s="4"/>
      <c r="ANB120" s="4"/>
      <c r="ANC120" s="4"/>
      <c r="AND120" s="4"/>
      <c r="ANE120" s="4"/>
      <c r="ANF120" s="4"/>
      <c r="ANG120" s="4"/>
      <c r="ANH120" s="4"/>
      <c r="ANI120" s="4"/>
      <c r="ANJ120" s="4"/>
      <c r="ANK120" s="4"/>
      <c r="ANL120" s="4"/>
      <c r="ANM120" s="4"/>
      <c r="ANN120" s="4"/>
      <c r="ANO120" s="4"/>
      <c r="ANP120" s="4"/>
      <c r="ANQ120" s="4"/>
      <c r="ANR120" s="4"/>
      <c r="ANS120" s="4"/>
      <c r="ANT120" s="4"/>
      <c r="ANU120" s="4"/>
      <c r="ANV120" s="4"/>
      <c r="ANW120" s="4"/>
      <c r="ANX120" s="4"/>
      <c r="ANY120" s="4"/>
      <c r="ANZ120" s="4"/>
      <c r="AOA120" s="4"/>
      <c r="AOB120" s="4"/>
      <c r="AOC120" s="4"/>
      <c r="AOD120" s="4"/>
      <c r="AOE120" s="4"/>
      <c r="AOF120" s="4"/>
      <c r="AOG120" s="4"/>
      <c r="AOH120" s="4"/>
      <c r="AOI120" s="4"/>
      <c r="AOJ120" s="4"/>
      <c r="AOK120" s="4"/>
      <c r="AOL120" s="4"/>
      <c r="AOM120" s="4"/>
      <c r="AON120" s="4"/>
      <c r="AOO120" s="4"/>
      <c r="AOP120" s="4"/>
      <c r="AOQ120" s="4"/>
      <c r="AOR120" s="4"/>
      <c r="AOS120" s="4"/>
      <c r="AOT120" s="4"/>
      <c r="AOU120" s="4"/>
      <c r="AOV120" s="4"/>
      <c r="AOW120" s="4"/>
      <c r="AOX120" s="4"/>
      <c r="AOY120" s="4"/>
      <c r="AOZ120" s="4"/>
      <c r="APA120" s="4"/>
      <c r="APB120" s="4"/>
      <c r="APC120" s="4"/>
      <c r="APD120" s="4"/>
      <c r="APE120" s="4"/>
      <c r="APF120" s="4"/>
      <c r="APG120" s="4"/>
      <c r="APH120" s="4"/>
      <c r="API120" s="4"/>
      <c r="APJ120" s="4"/>
      <c r="APK120" s="4"/>
      <c r="APL120" s="4"/>
      <c r="APM120" s="4"/>
      <c r="APN120" s="4"/>
      <c r="APO120" s="4"/>
      <c r="APP120" s="4"/>
      <c r="APQ120" s="4"/>
      <c r="APR120" s="4"/>
      <c r="APS120" s="4"/>
      <c r="APT120" s="4"/>
      <c r="APU120" s="4"/>
      <c r="APV120" s="4"/>
      <c r="APW120" s="4"/>
      <c r="APX120" s="4"/>
      <c r="APY120" s="4"/>
      <c r="APZ120" s="4"/>
      <c r="AQA120" s="4"/>
      <c r="AQB120" s="4"/>
      <c r="AQC120" s="4"/>
      <c r="AQD120" s="4"/>
      <c r="AQE120" s="4"/>
      <c r="AQF120" s="4"/>
      <c r="AQG120" s="4"/>
      <c r="AQH120" s="4"/>
      <c r="AQI120" s="4"/>
      <c r="AQJ120" s="4"/>
      <c r="AQK120" s="4"/>
      <c r="AQL120" s="4"/>
      <c r="AQM120" s="4"/>
      <c r="AQN120" s="4"/>
      <c r="AQO120" s="4"/>
      <c r="AQP120" s="4"/>
      <c r="AQQ120" s="4"/>
      <c r="AQR120" s="4"/>
      <c r="AQS120" s="4"/>
      <c r="AQT120" s="4"/>
      <c r="AQU120" s="4"/>
      <c r="AQV120" s="4"/>
      <c r="AQW120" s="4"/>
      <c r="AQX120" s="4"/>
      <c r="AQY120" s="4"/>
      <c r="AQZ120" s="4"/>
      <c r="ARA120" s="4"/>
      <c r="ARB120" s="4"/>
      <c r="ARC120" s="4"/>
      <c r="ARD120" s="4"/>
      <c r="ARE120" s="4"/>
      <c r="ARF120" s="4"/>
      <c r="ARG120" s="4"/>
      <c r="ARH120" s="4"/>
      <c r="ARI120" s="4"/>
      <c r="ARJ120" s="4"/>
      <c r="ARK120" s="4"/>
      <c r="ARL120" s="4"/>
      <c r="ARM120" s="4"/>
      <c r="ARN120" s="4"/>
      <c r="ARO120" s="4"/>
      <c r="ARP120" s="4"/>
      <c r="ARQ120" s="4"/>
      <c r="ARR120" s="4"/>
      <c r="ARS120" s="4"/>
      <c r="ART120" s="4"/>
      <c r="ARU120" s="4"/>
      <c r="ARV120" s="4"/>
      <c r="ARW120" s="4"/>
      <c r="ARX120" s="4"/>
      <c r="ARY120" s="4"/>
      <c r="ARZ120" s="4"/>
      <c r="ASA120" s="4"/>
      <c r="ASB120" s="4"/>
      <c r="ASC120" s="4"/>
      <c r="ASD120" s="4"/>
      <c r="ASE120" s="4"/>
      <c r="ASF120" s="4"/>
      <c r="ASG120" s="4"/>
      <c r="ASH120" s="4"/>
      <c r="ASI120" s="4"/>
      <c r="ASJ120" s="4"/>
      <c r="ASK120" s="4"/>
      <c r="ASL120" s="4"/>
      <c r="ASM120" s="4"/>
      <c r="ASN120" s="4"/>
      <c r="ASO120" s="4"/>
      <c r="ASP120" s="4"/>
      <c r="ASQ120" s="4"/>
      <c r="ASR120" s="4"/>
      <c r="ASS120" s="4"/>
      <c r="AST120" s="4"/>
      <c r="ASU120" s="4"/>
      <c r="ASV120" s="4"/>
      <c r="ASW120" s="4"/>
      <c r="ASX120" s="4"/>
      <c r="ASY120" s="4"/>
      <c r="ASZ120" s="4"/>
      <c r="ATA120" s="4"/>
      <c r="ATB120" s="4"/>
      <c r="ATC120" s="4"/>
      <c r="ATD120" s="4"/>
      <c r="ATE120" s="4"/>
      <c r="ATF120" s="4"/>
      <c r="ATG120" s="4"/>
      <c r="ATH120" s="4"/>
      <c r="ATI120" s="4"/>
      <c r="ATJ120" s="4"/>
      <c r="ATK120" s="4"/>
      <c r="ATL120" s="4"/>
      <c r="ATM120" s="4"/>
      <c r="ATN120" s="4"/>
      <c r="ATO120" s="4"/>
      <c r="ATP120" s="4"/>
      <c r="ATQ120" s="4"/>
      <c r="ATR120" s="4"/>
      <c r="ATS120" s="4"/>
      <c r="ATT120" s="4"/>
      <c r="ATU120" s="4"/>
      <c r="ATV120" s="4"/>
      <c r="ATW120" s="4"/>
      <c r="ATX120" s="4"/>
      <c r="ATY120" s="4"/>
      <c r="ATZ120" s="4"/>
      <c r="AUA120" s="4"/>
      <c r="AUB120" s="4"/>
      <c r="AUC120" s="4"/>
      <c r="AUD120" s="4"/>
      <c r="AUE120" s="4"/>
      <c r="AUF120" s="4"/>
      <c r="AUG120" s="4"/>
      <c r="AUH120" s="4"/>
      <c r="AUI120" s="4"/>
      <c r="AUJ120" s="4"/>
      <c r="AUK120" s="4"/>
      <c r="AUL120" s="4"/>
      <c r="AUM120" s="4"/>
      <c r="AUN120" s="4"/>
      <c r="AUO120" s="4"/>
      <c r="AUP120" s="4"/>
      <c r="AUQ120" s="4"/>
      <c r="AUR120" s="4"/>
      <c r="AUS120" s="4"/>
      <c r="AUT120" s="4"/>
      <c r="AUU120" s="4"/>
      <c r="AUV120" s="4"/>
      <c r="AUW120" s="4"/>
      <c r="AUX120" s="4"/>
      <c r="AUY120" s="4"/>
      <c r="AUZ120" s="4"/>
      <c r="AVA120" s="4"/>
      <c r="AVB120" s="4"/>
      <c r="AVC120" s="4"/>
      <c r="AVD120" s="4"/>
      <c r="AVE120" s="4"/>
      <c r="AVF120" s="4"/>
      <c r="AVG120" s="4"/>
      <c r="AVH120" s="4"/>
      <c r="AVI120" s="4"/>
      <c r="AVJ120" s="4"/>
      <c r="AVK120" s="4"/>
      <c r="AVL120" s="4"/>
      <c r="AVM120" s="4"/>
      <c r="AVN120" s="4"/>
      <c r="AVO120" s="4"/>
      <c r="AVP120" s="4"/>
      <c r="AVQ120" s="4"/>
      <c r="AVR120" s="4"/>
      <c r="AVS120" s="4"/>
      <c r="AVT120" s="4"/>
      <c r="AVU120" s="4"/>
      <c r="AVV120" s="4"/>
      <c r="AVW120" s="4"/>
      <c r="AVX120" s="4"/>
      <c r="AVY120" s="4"/>
      <c r="AVZ120" s="4"/>
      <c r="AWA120" s="4"/>
      <c r="AWB120" s="4"/>
      <c r="AWC120" s="4"/>
      <c r="AWD120" s="4"/>
      <c r="AWE120" s="4"/>
      <c r="AWF120" s="4"/>
      <c r="AWG120" s="4"/>
      <c r="AWH120" s="4"/>
      <c r="AWI120" s="4"/>
      <c r="AWJ120" s="4"/>
      <c r="AWK120" s="4"/>
      <c r="AWL120" s="4"/>
      <c r="AWM120" s="4"/>
      <c r="AWN120" s="4"/>
      <c r="AWO120" s="4"/>
      <c r="AWP120" s="4"/>
      <c r="AWQ120" s="4"/>
      <c r="AWR120" s="4"/>
      <c r="AWS120" s="4"/>
      <c r="AWT120" s="4"/>
      <c r="AWU120" s="4"/>
      <c r="AWV120" s="4"/>
      <c r="AWW120" s="4"/>
      <c r="AWX120" s="4"/>
      <c r="AWY120" s="4"/>
      <c r="AWZ120" s="4"/>
      <c r="AXA120" s="4"/>
      <c r="AXB120" s="4"/>
      <c r="AXC120" s="4"/>
      <c r="AXD120" s="4"/>
      <c r="AXE120" s="4"/>
      <c r="AXF120" s="4"/>
      <c r="AXG120" s="4"/>
      <c r="AXH120" s="4"/>
      <c r="AXI120" s="4"/>
      <c r="AXJ120" s="4"/>
      <c r="AXK120" s="4"/>
      <c r="AXL120" s="4"/>
      <c r="AXM120" s="4"/>
      <c r="AXN120" s="4"/>
      <c r="AXO120" s="4"/>
      <c r="AXP120" s="4"/>
      <c r="AXQ120" s="4"/>
      <c r="AXR120" s="4"/>
      <c r="AXS120" s="4"/>
      <c r="AXT120" s="4"/>
      <c r="AXU120" s="4"/>
      <c r="AXV120" s="4"/>
      <c r="AXW120" s="4"/>
      <c r="AXX120" s="4"/>
      <c r="AXY120" s="4"/>
      <c r="AXZ120" s="4"/>
      <c r="AYA120" s="4"/>
      <c r="AYB120" s="4"/>
      <c r="AYC120" s="4"/>
      <c r="AYD120" s="4"/>
      <c r="AYE120" s="4"/>
      <c r="AYF120" s="4"/>
      <c r="AYG120" s="4"/>
      <c r="AYH120" s="4"/>
      <c r="AYI120" s="4"/>
      <c r="AYJ120" s="4"/>
      <c r="AYK120" s="4"/>
      <c r="AYL120" s="4"/>
      <c r="AYM120" s="4"/>
      <c r="AYN120" s="4"/>
      <c r="AYO120" s="4"/>
      <c r="AYP120" s="4"/>
      <c r="AYQ120" s="4"/>
      <c r="AYR120" s="4"/>
      <c r="AYS120" s="4"/>
      <c r="AYT120" s="4"/>
      <c r="AYU120" s="4"/>
      <c r="AYV120" s="4"/>
      <c r="AYW120" s="4"/>
      <c r="AYX120" s="4"/>
      <c r="AYY120" s="4"/>
      <c r="AYZ120" s="4"/>
      <c r="AZA120" s="4"/>
      <c r="AZB120" s="4"/>
      <c r="AZC120" s="4"/>
      <c r="AZD120" s="4"/>
      <c r="AZE120" s="4"/>
      <c r="AZF120" s="4"/>
      <c r="AZG120" s="4"/>
      <c r="AZH120" s="4"/>
      <c r="AZI120" s="4"/>
      <c r="AZJ120" s="4"/>
      <c r="AZK120" s="4"/>
      <c r="AZL120" s="4"/>
      <c r="AZM120" s="4"/>
      <c r="AZN120" s="4"/>
      <c r="AZO120" s="4"/>
      <c r="AZP120" s="4"/>
      <c r="AZQ120" s="4"/>
      <c r="AZR120" s="4"/>
      <c r="AZS120" s="4"/>
      <c r="AZT120" s="4"/>
      <c r="AZU120" s="4"/>
      <c r="AZV120" s="4"/>
      <c r="AZW120" s="4"/>
      <c r="AZX120" s="4"/>
      <c r="AZY120" s="4"/>
      <c r="AZZ120" s="4"/>
      <c r="BAA120" s="4"/>
      <c r="BAB120" s="4"/>
      <c r="BAC120" s="4"/>
      <c r="BAD120" s="4"/>
      <c r="BAE120" s="4"/>
      <c r="BAF120" s="4"/>
      <c r="BAG120" s="4"/>
      <c r="BAH120" s="4"/>
      <c r="BAI120" s="4"/>
      <c r="BAJ120" s="4"/>
      <c r="BAK120" s="4"/>
      <c r="BAL120" s="4"/>
      <c r="BAM120" s="4"/>
      <c r="BAN120" s="4"/>
      <c r="BAO120" s="4"/>
      <c r="BAP120" s="4"/>
      <c r="BAQ120" s="4"/>
      <c r="BAR120" s="4"/>
      <c r="BAS120" s="4"/>
      <c r="BAT120" s="4"/>
      <c r="BAU120" s="4"/>
      <c r="BAV120" s="4"/>
      <c r="BAW120" s="4"/>
      <c r="BAX120" s="4"/>
      <c r="BAY120" s="4"/>
      <c r="BAZ120" s="4"/>
      <c r="BBA120" s="4"/>
      <c r="BBB120" s="4"/>
      <c r="BBC120" s="4"/>
      <c r="BBD120" s="4"/>
      <c r="BBE120" s="4"/>
      <c r="BBF120" s="4"/>
      <c r="BBG120" s="4"/>
      <c r="BBH120" s="4"/>
      <c r="BBI120" s="4"/>
      <c r="BBJ120" s="4"/>
      <c r="BBK120" s="4"/>
      <c r="BBL120" s="4"/>
      <c r="BBM120" s="4"/>
      <c r="BBN120" s="4"/>
      <c r="BBO120" s="4"/>
      <c r="BBP120" s="4"/>
      <c r="BBQ120" s="4"/>
      <c r="BBR120" s="4"/>
      <c r="BBS120" s="4"/>
      <c r="BBT120" s="4"/>
      <c r="BBU120" s="4"/>
      <c r="BBV120" s="4"/>
      <c r="BBW120" s="4"/>
      <c r="BBX120" s="4"/>
      <c r="BBY120" s="4"/>
      <c r="BBZ120" s="4"/>
      <c r="BCA120" s="4"/>
      <c r="BCB120" s="4"/>
      <c r="BCC120" s="4"/>
      <c r="BCD120" s="4"/>
      <c r="BCE120" s="4"/>
      <c r="BCF120" s="4"/>
      <c r="BCG120" s="4"/>
      <c r="BCH120" s="4"/>
      <c r="BCI120" s="4"/>
      <c r="BCJ120" s="4"/>
      <c r="BCK120" s="4"/>
      <c r="BCL120" s="4"/>
      <c r="BCM120" s="4"/>
      <c r="BCN120" s="4"/>
      <c r="BCO120" s="4"/>
      <c r="BCP120" s="4"/>
      <c r="BCQ120" s="4"/>
      <c r="BCR120" s="4"/>
      <c r="BCS120" s="4"/>
      <c r="BCT120" s="4"/>
      <c r="BCU120" s="4"/>
      <c r="BCV120" s="4"/>
      <c r="BCW120" s="4"/>
      <c r="BCX120" s="4"/>
      <c r="BCY120" s="4"/>
      <c r="BCZ120" s="4"/>
      <c r="BDA120" s="4"/>
      <c r="BDB120" s="4"/>
      <c r="BDC120" s="4"/>
      <c r="BDD120" s="4"/>
      <c r="BDE120" s="4"/>
      <c r="BDF120" s="4"/>
      <c r="BDG120" s="4"/>
      <c r="BDH120" s="4"/>
      <c r="BDI120" s="4"/>
      <c r="BDJ120" s="4"/>
      <c r="BDK120" s="4"/>
      <c r="BDL120" s="4"/>
      <c r="BDM120" s="4"/>
      <c r="BDN120" s="4"/>
      <c r="BDO120" s="4"/>
      <c r="BDP120" s="4"/>
      <c r="BDQ120" s="4"/>
      <c r="BDR120" s="4"/>
      <c r="BDS120" s="4"/>
      <c r="BDT120" s="4"/>
      <c r="BDU120" s="4"/>
      <c r="BDV120" s="4"/>
      <c r="BDW120" s="4"/>
      <c r="BDX120" s="4"/>
      <c r="BDY120" s="4"/>
      <c r="BDZ120" s="4"/>
      <c r="BEA120" s="4"/>
      <c r="BEB120" s="4"/>
      <c r="BEC120" s="4"/>
      <c r="BED120" s="4"/>
      <c r="BEE120" s="4"/>
      <c r="BEF120" s="4"/>
      <c r="BEG120" s="4"/>
      <c r="BEH120" s="4"/>
      <c r="BEI120" s="4"/>
      <c r="BEJ120" s="4"/>
      <c r="BEK120" s="4"/>
      <c r="BEL120" s="4"/>
      <c r="BEM120" s="4"/>
      <c r="BEN120" s="4"/>
      <c r="BEO120" s="4"/>
      <c r="BEP120" s="4"/>
      <c r="BEQ120" s="4"/>
      <c r="BER120" s="4"/>
      <c r="BES120" s="4"/>
      <c r="BET120" s="4"/>
      <c r="BEU120" s="4"/>
      <c r="BEV120" s="4"/>
      <c r="BEW120" s="4"/>
      <c r="BEX120" s="4"/>
      <c r="BEY120" s="4"/>
      <c r="BEZ120" s="4"/>
      <c r="BFA120" s="4"/>
      <c r="BFB120" s="4"/>
      <c r="BFC120" s="4"/>
      <c r="BFD120" s="4"/>
      <c r="BFE120" s="4"/>
      <c r="BFF120" s="4"/>
      <c r="BFG120" s="4"/>
      <c r="BFH120" s="4"/>
      <c r="BFI120" s="4"/>
      <c r="BFJ120" s="4"/>
      <c r="BFK120" s="4"/>
      <c r="BFL120" s="4"/>
      <c r="BFM120" s="4"/>
      <c r="BFN120" s="4"/>
      <c r="BFO120" s="4"/>
      <c r="BFP120" s="4"/>
      <c r="BFQ120" s="4"/>
      <c r="BFR120" s="4"/>
      <c r="BFS120" s="4"/>
      <c r="BFT120" s="4"/>
      <c r="BFU120" s="4"/>
      <c r="BFV120" s="4"/>
      <c r="BFW120" s="4"/>
      <c r="BFX120" s="4"/>
      <c r="BFY120" s="4"/>
      <c r="BFZ120" s="4"/>
      <c r="BGA120" s="4"/>
      <c r="BGB120" s="4"/>
      <c r="BGC120" s="4"/>
      <c r="BGD120" s="4"/>
      <c r="BGE120" s="4"/>
      <c r="BGF120" s="4"/>
      <c r="BGG120" s="4"/>
      <c r="BGH120" s="4"/>
      <c r="BGI120" s="4"/>
      <c r="BGJ120" s="4"/>
      <c r="BGK120" s="4"/>
      <c r="BGL120" s="4"/>
      <c r="BGM120" s="4"/>
      <c r="BGN120" s="4"/>
      <c r="BGO120" s="4"/>
      <c r="BGP120" s="4"/>
      <c r="BGQ120" s="4"/>
      <c r="BGR120" s="4"/>
      <c r="BGS120" s="4"/>
      <c r="BGT120" s="4"/>
      <c r="BGU120" s="4"/>
      <c r="BGV120" s="4"/>
      <c r="BGW120" s="4"/>
      <c r="BGX120" s="4"/>
      <c r="BGY120" s="4"/>
      <c r="BGZ120" s="4"/>
      <c r="BHA120" s="4"/>
      <c r="BHB120" s="4"/>
      <c r="BHC120" s="4"/>
      <c r="BHD120" s="4"/>
      <c r="BHE120" s="4"/>
      <c r="BHF120" s="4"/>
      <c r="BHG120" s="4"/>
      <c r="BHH120" s="4"/>
      <c r="BHI120" s="4"/>
      <c r="BHJ120" s="4"/>
      <c r="BHK120" s="4"/>
      <c r="BHL120" s="4"/>
      <c r="BHM120" s="4"/>
      <c r="BHN120" s="4"/>
      <c r="BHO120" s="4"/>
      <c r="BHP120" s="4"/>
      <c r="BHQ120" s="4"/>
      <c r="BHR120" s="4"/>
      <c r="BHS120" s="4"/>
      <c r="BHT120" s="4"/>
      <c r="BHU120" s="4"/>
      <c r="BHV120" s="4"/>
      <c r="BHW120" s="4"/>
      <c r="BHX120" s="4"/>
      <c r="BHY120" s="4"/>
      <c r="BHZ120" s="4"/>
      <c r="BIA120" s="4"/>
      <c r="BIB120" s="4"/>
      <c r="BIC120" s="4"/>
      <c r="BID120" s="4"/>
      <c r="BIE120" s="4"/>
      <c r="BIF120" s="4"/>
      <c r="BIG120" s="4"/>
      <c r="BIH120" s="4"/>
      <c r="BII120" s="4"/>
      <c r="BIJ120" s="4"/>
      <c r="BIK120" s="4"/>
      <c r="BIL120" s="4"/>
      <c r="BIM120" s="4"/>
      <c r="BIN120" s="4"/>
      <c r="BIO120" s="4"/>
      <c r="BIP120" s="4"/>
      <c r="BIQ120" s="4"/>
      <c r="BIR120" s="4"/>
      <c r="BIS120" s="4"/>
      <c r="BIT120" s="4"/>
      <c r="BIU120" s="4"/>
      <c r="BIV120" s="4"/>
      <c r="BIW120" s="4"/>
      <c r="BIX120" s="4"/>
      <c r="BIY120" s="4"/>
      <c r="BIZ120" s="4"/>
      <c r="BJA120" s="4"/>
      <c r="BJB120" s="4"/>
      <c r="BJC120" s="4"/>
      <c r="BJD120" s="4"/>
      <c r="BJE120" s="4"/>
      <c r="BJF120" s="4"/>
      <c r="BJG120" s="4"/>
      <c r="BJH120" s="4"/>
      <c r="BJI120" s="4"/>
      <c r="BJJ120" s="4"/>
      <c r="BJK120" s="4"/>
      <c r="BJL120" s="4"/>
      <c r="BJM120" s="4"/>
      <c r="BJN120" s="4"/>
      <c r="BJO120" s="4"/>
      <c r="BJP120" s="4"/>
      <c r="BJQ120" s="4"/>
      <c r="BJR120" s="4"/>
      <c r="BJS120" s="4"/>
      <c r="BJT120" s="4"/>
      <c r="BJU120" s="4"/>
      <c r="BJV120" s="4"/>
      <c r="BJW120" s="4"/>
      <c r="BJX120" s="4"/>
      <c r="BJY120" s="4"/>
      <c r="BJZ120" s="4"/>
      <c r="BKA120" s="4"/>
      <c r="BKB120" s="4"/>
      <c r="BKC120" s="4"/>
      <c r="BKD120" s="4"/>
      <c r="BKE120" s="4"/>
      <c r="BKF120" s="4"/>
      <c r="BKG120" s="4"/>
      <c r="BKH120" s="4"/>
      <c r="BKI120" s="4"/>
      <c r="BKJ120" s="4"/>
      <c r="BKK120" s="4"/>
      <c r="BKL120" s="4"/>
      <c r="BKM120" s="4"/>
      <c r="BKN120" s="4"/>
      <c r="BKO120" s="4"/>
      <c r="BKP120" s="4"/>
      <c r="BKQ120" s="4"/>
      <c r="BKR120" s="4"/>
      <c r="BKS120" s="4"/>
      <c r="BKT120" s="4"/>
      <c r="BKU120" s="4"/>
      <c r="BKV120" s="4"/>
      <c r="BKW120" s="4"/>
      <c r="BKX120" s="4"/>
      <c r="BKY120" s="4"/>
      <c r="BKZ120" s="4"/>
      <c r="BLA120" s="4"/>
      <c r="BLB120" s="4"/>
      <c r="BLC120" s="4"/>
      <c r="BLD120" s="4"/>
      <c r="BLE120" s="4"/>
      <c r="BLF120" s="4"/>
      <c r="BLG120" s="4"/>
      <c r="BLH120" s="4"/>
      <c r="BLI120" s="4"/>
      <c r="BLJ120" s="4"/>
      <c r="BLK120" s="4"/>
      <c r="BLL120" s="4"/>
      <c r="BLM120" s="4"/>
      <c r="BLN120" s="4"/>
      <c r="BLO120" s="4"/>
      <c r="BLP120" s="4"/>
      <c r="BLQ120" s="4"/>
      <c r="BLR120" s="4"/>
      <c r="BLS120" s="4"/>
      <c r="BLT120" s="4"/>
      <c r="BLU120" s="4"/>
      <c r="BLV120" s="4"/>
      <c r="BLW120" s="4"/>
      <c r="BLX120" s="4"/>
      <c r="BLY120" s="4"/>
      <c r="BLZ120" s="4"/>
      <c r="BMA120" s="4"/>
      <c r="BMB120" s="4"/>
      <c r="BMC120" s="4"/>
      <c r="BMD120" s="4"/>
      <c r="BME120" s="4"/>
      <c r="BMF120" s="4"/>
      <c r="BMG120" s="4"/>
      <c r="BMH120" s="4"/>
      <c r="BMI120" s="4"/>
      <c r="BMJ120" s="4"/>
      <c r="BMK120" s="4"/>
      <c r="BML120" s="4"/>
      <c r="BMM120" s="4"/>
      <c r="BMN120" s="4"/>
      <c r="BMO120" s="4"/>
      <c r="BMP120" s="4"/>
      <c r="BMQ120" s="4"/>
      <c r="BMR120" s="4"/>
      <c r="BMS120" s="4"/>
      <c r="BMT120" s="4"/>
      <c r="BMU120" s="4"/>
      <c r="BMV120" s="4"/>
      <c r="BMW120" s="4"/>
      <c r="BMX120" s="4"/>
      <c r="BMY120" s="4"/>
      <c r="BMZ120" s="4"/>
      <c r="BNA120" s="4"/>
      <c r="BNB120" s="4"/>
      <c r="BNC120" s="4"/>
      <c r="BND120" s="4"/>
      <c r="BNE120" s="4"/>
      <c r="BNF120" s="4"/>
      <c r="BNG120" s="4"/>
      <c r="BNH120" s="4"/>
      <c r="BNI120" s="4"/>
      <c r="BNJ120" s="4"/>
      <c r="BNK120" s="4"/>
      <c r="BNL120" s="4"/>
      <c r="BNM120" s="4"/>
      <c r="BNN120" s="4"/>
      <c r="BNO120" s="4"/>
      <c r="BNP120" s="4"/>
      <c r="BNQ120" s="4"/>
      <c r="BNR120" s="4"/>
      <c r="BNS120" s="4"/>
      <c r="BNT120" s="4"/>
      <c r="BNU120" s="4"/>
      <c r="BNV120" s="4"/>
      <c r="BNW120" s="4"/>
      <c r="BNX120" s="4"/>
      <c r="BNY120" s="4"/>
      <c r="BNZ120" s="4"/>
      <c r="BOA120" s="4"/>
      <c r="BOB120" s="4"/>
      <c r="BOC120" s="4"/>
      <c r="BOD120" s="4"/>
      <c r="BOE120" s="4"/>
      <c r="BOF120" s="4"/>
      <c r="BOG120" s="4"/>
      <c r="BOH120" s="4"/>
      <c r="BOI120" s="4"/>
      <c r="BOJ120" s="4"/>
      <c r="BOK120" s="4"/>
      <c r="BOL120" s="4"/>
      <c r="BOM120" s="4"/>
      <c r="BON120" s="4"/>
      <c r="BOO120" s="4"/>
      <c r="BOP120" s="4"/>
      <c r="BOQ120" s="4"/>
      <c r="BOR120" s="4"/>
      <c r="BOS120" s="4"/>
      <c r="BOT120" s="4"/>
      <c r="BOU120" s="4"/>
      <c r="BOV120" s="4"/>
      <c r="BOW120" s="4"/>
      <c r="BOX120" s="4"/>
      <c r="BOY120" s="4"/>
      <c r="BOZ120" s="4"/>
      <c r="BPA120" s="4"/>
      <c r="BPB120" s="4"/>
      <c r="BPC120" s="4"/>
      <c r="BPD120" s="4"/>
      <c r="BPE120" s="4"/>
      <c r="BPF120" s="4"/>
      <c r="BPG120" s="4"/>
      <c r="BPH120" s="4"/>
      <c r="BPI120" s="4"/>
      <c r="BPJ120" s="4"/>
      <c r="BPK120" s="4"/>
      <c r="BPL120" s="4"/>
      <c r="BPM120" s="4"/>
      <c r="BPN120" s="4"/>
      <c r="BPO120" s="4"/>
      <c r="BPP120" s="4"/>
      <c r="BPQ120" s="4"/>
      <c r="BPR120" s="4"/>
      <c r="BPS120" s="4"/>
      <c r="BPT120" s="4"/>
      <c r="BPU120" s="4"/>
      <c r="BPV120" s="4"/>
      <c r="BPW120" s="4"/>
      <c r="BPX120" s="4"/>
      <c r="BPY120" s="4"/>
      <c r="BPZ120" s="4"/>
      <c r="BQA120" s="4"/>
      <c r="BQB120" s="4"/>
      <c r="BQC120" s="4"/>
      <c r="BQD120" s="4"/>
      <c r="BQE120" s="4"/>
      <c r="BQF120" s="4"/>
      <c r="BQG120" s="4"/>
      <c r="BQH120" s="4"/>
      <c r="BQI120" s="4"/>
      <c r="BQJ120" s="4"/>
      <c r="BQK120" s="4"/>
      <c r="BQL120" s="4"/>
      <c r="BQM120" s="4"/>
      <c r="BQN120" s="4"/>
      <c r="BQO120" s="4"/>
      <c r="BQP120" s="4"/>
      <c r="BQQ120" s="4"/>
      <c r="BQR120" s="4"/>
      <c r="BQS120" s="4"/>
      <c r="BQT120" s="4"/>
      <c r="BQU120" s="4"/>
      <c r="BQV120" s="4"/>
      <c r="BQW120" s="4"/>
      <c r="BQX120" s="4"/>
      <c r="BQY120" s="4"/>
      <c r="BQZ120" s="4"/>
      <c r="BRA120" s="4"/>
      <c r="BRB120" s="4"/>
      <c r="BRC120" s="4"/>
      <c r="BRD120" s="4"/>
      <c r="BRE120" s="4"/>
      <c r="BRF120" s="4"/>
      <c r="BRG120" s="4"/>
      <c r="BRH120" s="4"/>
      <c r="BRI120" s="4"/>
      <c r="BRJ120" s="4"/>
      <c r="BRK120" s="4"/>
      <c r="BRL120" s="4"/>
      <c r="BRM120" s="4"/>
      <c r="BRN120" s="4"/>
      <c r="BRO120" s="4"/>
      <c r="BRP120" s="4"/>
      <c r="BRQ120" s="4"/>
      <c r="BRR120" s="4"/>
      <c r="BRS120" s="4"/>
      <c r="BRT120" s="4"/>
      <c r="BRU120" s="4"/>
      <c r="BRV120" s="4"/>
      <c r="BRW120" s="4"/>
      <c r="BRX120" s="4"/>
      <c r="BRY120" s="4"/>
      <c r="BRZ120" s="4"/>
      <c r="BSA120" s="4"/>
      <c r="BSB120" s="4"/>
      <c r="BSC120" s="4"/>
      <c r="BSD120" s="4"/>
      <c r="BSE120" s="4"/>
      <c r="BSF120" s="4"/>
      <c r="BSG120" s="4"/>
      <c r="BSH120" s="4"/>
      <c r="BSI120" s="4"/>
      <c r="BSJ120" s="4"/>
      <c r="BSK120" s="4"/>
      <c r="BSL120" s="4"/>
      <c r="BSM120" s="4"/>
      <c r="BSN120" s="4"/>
      <c r="BSO120" s="4"/>
      <c r="BSP120" s="4"/>
      <c r="BSQ120" s="4"/>
      <c r="BSR120" s="4"/>
      <c r="BSS120" s="4"/>
      <c r="BST120" s="4"/>
      <c r="BSU120" s="4"/>
      <c r="BSV120" s="4"/>
      <c r="BSW120" s="4"/>
      <c r="BSX120" s="4"/>
      <c r="BSY120" s="4"/>
      <c r="BSZ120" s="4"/>
      <c r="BTA120" s="4"/>
      <c r="BTB120" s="4"/>
      <c r="BTC120" s="4"/>
      <c r="BTD120" s="4"/>
      <c r="BTE120" s="4"/>
      <c r="BTF120" s="4"/>
      <c r="BTG120" s="4"/>
      <c r="BTH120" s="4"/>
      <c r="BTI120" s="4"/>
      <c r="BTJ120" s="4"/>
      <c r="BTK120" s="4"/>
      <c r="BTL120" s="4"/>
      <c r="BTM120" s="4"/>
      <c r="BTN120" s="4"/>
      <c r="BTO120" s="4"/>
      <c r="BTP120" s="4"/>
      <c r="BTQ120" s="4"/>
      <c r="BTR120" s="4"/>
      <c r="BTS120" s="4"/>
      <c r="BTT120" s="4"/>
      <c r="BTU120" s="4"/>
      <c r="BTV120" s="4"/>
      <c r="BTW120" s="4"/>
      <c r="BTX120" s="4"/>
      <c r="BTY120" s="4"/>
      <c r="BTZ120" s="4"/>
      <c r="BUA120" s="4"/>
      <c r="BUB120" s="4"/>
      <c r="BUC120" s="4"/>
      <c r="BUD120" s="4"/>
      <c r="BUE120" s="4"/>
      <c r="BUF120" s="4"/>
      <c r="BUG120" s="4"/>
      <c r="BUH120" s="4"/>
      <c r="BUI120" s="4"/>
      <c r="BUJ120" s="4"/>
      <c r="BUK120" s="4"/>
      <c r="BUL120" s="4"/>
      <c r="BUM120" s="4"/>
      <c r="BUN120" s="4"/>
      <c r="BUO120" s="4"/>
      <c r="BUP120" s="4"/>
      <c r="BUQ120" s="4"/>
      <c r="BUR120" s="4"/>
      <c r="BUS120" s="4"/>
      <c r="BUT120" s="4"/>
      <c r="BUU120" s="4"/>
      <c r="BUV120" s="4"/>
      <c r="BUW120" s="4"/>
      <c r="BUX120" s="4"/>
      <c r="BUY120" s="4"/>
      <c r="BUZ120" s="4"/>
      <c r="BVA120" s="4"/>
      <c r="BVB120" s="4"/>
      <c r="BVC120" s="4"/>
      <c r="BVD120" s="4"/>
      <c r="BVE120" s="4"/>
      <c r="BVF120" s="4"/>
      <c r="BVG120" s="4"/>
      <c r="BVH120" s="4"/>
      <c r="BVI120" s="4"/>
      <c r="BVJ120" s="4"/>
      <c r="BVK120" s="4"/>
      <c r="BVL120" s="4"/>
      <c r="BVM120" s="4"/>
      <c r="BVN120" s="4"/>
      <c r="BVO120" s="4"/>
      <c r="BVP120" s="4"/>
      <c r="BVQ120" s="4"/>
      <c r="BVR120" s="4"/>
      <c r="BVS120" s="4"/>
      <c r="BVT120" s="4"/>
      <c r="BVU120" s="4"/>
      <c r="BVV120" s="4"/>
      <c r="BVW120" s="4"/>
      <c r="BVX120" s="4"/>
      <c r="BVY120" s="4"/>
      <c r="BVZ120" s="4"/>
      <c r="BWA120" s="4"/>
      <c r="BWB120" s="4"/>
      <c r="BWC120" s="4"/>
      <c r="BWD120" s="4"/>
      <c r="BWE120" s="4"/>
      <c r="BWF120" s="4"/>
      <c r="BWG120" s="4"/>
      <c r="BWH120" s="4"/>
      <c r="BWI120" s="4"/>
      <c r="BWJ120" s="4"/>
      <c r="BWK120" s="4"/>
      <c r="BWL120" s="4"/>
      <c r="BWM120" s="4"/>
      <c r="BWN120" s="4"/>
      <c r="BWO120" s="4"/>
      <c r="BWP120" s="4"/>
      <c r="BWQ120" s="4"/>
      <c r="BWR120" s="4"/>
      <c r="BWS120" s="4"/>
      <c r="BWT120" s="4"/>
      <c r="BWU120" s="4"/>
      <c r="BWV120" s="4"/>
      <c r="BWW120" s="4"/>
      <c r="BWX120" s="4"/>
      <c r="BWY120" s="4"/>
      <c r="BWZ120" s="4"/>
      <c r="BXA120" s="4"/>
      <c r="BXB120" s="4"/>
      <c r="BXC120" s="4"/>
      <c r="BXD120" s="4"/>
      <c r="BXE120" s="4"/>
      <c r="BXF120" s="4"/>
      <c r="BXG120" s="4"/>
      <c r="BXH120" s="4"/>
      <c r="BXI120" s="4"/>
      <c r="BXJ120" s="4"/>
      <c r="BXK120" s="4"/>
      <c r="BXL120" s="4"/>
      <c r="BXM120" s="4"/>
      <c r="BXN120" s="4"/>
      <c r="BXO120" s="4"/>
      <c r="BXP120" s="4"/>
      <c r="BXQ120" s="4"/>
      <c r="BXR120" s="4"/>
      <c r="BXS120" s="4"/>
      <c r="BXT120" s="4"/>
      <c r="BXU120" s="4"/>
      <c r="BXV120" s="4"/>
      <c r="BXW120" s="4"/>
      <c r="BXX120" s="4"/>
      <c r="BXY120" s="4"/>
      <c r="BXZ120" s="4"/>
      <c r="BYA120" s="4"/>
      <c r="BYB120" s="4"/>
      <c r="BYC120" s="4"/>
      <c r="BYD120" s="4"/>
      <c r="BYE120" s="4"/>
      <c r="BYF120" s="4"/>
      <c r="BYG120" s="4"/>
      <c r="BYH120" s="4"/>
      <c r="BYI120" s="4"/>
      <c r="BYJ120" s="4"/>
      <c r="BYK120" s="4"/>
      <c r="BYL120" s="4"/>
      <c r="BYM120" s="4"/>
      <c r="BYN120" s="4"/>
      <c r="BYO120" s="4"/>
      <c r="BYP120" s="4"/>
      <c r="BYQ120" s="4"/>
      <c r="BYR120" s="4"/>
      <c r="BYS120" s="4"/>
      <c r="BYT120" s="4"/>
      <c r="BYU120" s="4"/>
      <c r="BYV120" s="4"/>
      <c r="BYW120" s="4"/>
      <c r="BYX120" s="4"/>
      <c r="BYY120" s="4"/>
      <c r="BYZ120" s="4"/>
      <c r="BZA120" s="4"/>
      <c r="BZB120" s="4"/>
      <c r="BZC120" s="4"/>
      <c r="BZD120" s="4"/>
      <c r="BZE120" s="4"/>
      <c r="BZF120" s="4"/>
      <c r="BZG120" s="4"/>
      <c r="BZH120" s="4"/>
      <c r="BZI120" s="4"/>
      <c r="BZJ120" s="4"/>
      <c r="BZK120" s="4"/>
      <c r="BZL120" s="4"/>
      <c r="BZM120" s="4"/>
      <c r="BZN120" s="4"/>
      <c r="BZO120" s="4"/>
      <c r="BZP120" s="4"/>
      <c r="BZQ120" s="4"/>
      <c r="BZR120" s="4"/>
      <c r="BZS120" s="4"/>
      <c r="BZT120" s="4"/>
      <c r="BZU120" s="4"/>
      <c r="BZV120" s="4"/>
      <c r="BZW120" s="4"/>
      <c r="BZX120" s="4"/>
      <c r="BZY120" s="4"/>
      <c r="BZZ120" s="4"/>
      <c r="CAA120" s="4"/>
      <c r="CAB120" s="4"/>
      <c r="CAC120" s="4"/>
      <c r="CAD120" s="4"/>
      <c r="CAE120" s="4"/>
      <c r="CAF120" s="4"/>
      <c r="CAG120" s="4"/>
      <c r="CAH120" s="4"/>
      <c r="CAI120" s="4"/>
      <c r="CAJ120" s="4"/>
      <c r="CAK120" s="4"/>
      <c r="CAL120" s="4"/>
      <c r="CAM120" s="4"/>
      <c r="CAN120" s="4"/>
      <c r="CAO120" s="4"/>
      <c r="CAP120" s="4"/>
      <c r="CAQ120" s="4"/>
      <c r="CAR120" s="4"/>
      <c r="CAS120" s="4"/>
      <c r="CAT120" s="4"/>
      <c r="CAU120" s="4"/>
      <c r="CAV120" s="4"/>
      <c r="CAW120" s="4"/>
      <c r="CAX120" s="4"/>
      <c r="CAY120" s="4"/>
      <c r="CAZ120" s="4"/>
      <c r="CBA120" s="4"/>
      <c r="CBB120" s="4"/>
      <c r="CBC120" s="4"/>
      <c r="CBD120" s="4"/>
      <c r="CBE120" s="4"/>
      <c r="CBF120" s="4"/>
      <c r="CBG120" s="4"/>
      <c r="CBH120" s="4"/>
      <c r="CBI120" s="4"/>
      <c r="CBJ120" s="4"/>
      <c r="CBK120" s="4"/>
      <c r="CBL120" s="4"/>
      <c r="CBM120" s="4"/>
      <c r="CBN120" s="4"/>
      <c r="CBO120" s="4"/>
      <c r="CBP120" s="4"/>
      <c r="CBQ120" s="4"/>
      <c r="CBR120" s="4"/>
      <c r="CBS120" s="4"/>
      <c r="CBT120" s="4"/>
      <c r="CBU120" s="4"/>
      <c r="CBV120" s="4"/>
      <c r="CBW120" s="4"/>
      <c r="CBX120" s="4"/>
      <c r="CBY120" s="4"/>
      <c r="CBZ120" s="4"/>
      <c r="CCA120" s="4"/>
      <c r="CCB120" s="4"/>
      <c r="CCC120" s="4"/>
      <c r="CCD120" s="4"/>
      <c r="CCE120" s="4"/>
      <c r="CCF120" s="4"/>
      <c r="CCG120" s="4"/>
      <c r="CCH120" s="4"/>
      <c r="CCI120" s="4"/>
      <c r="CCJ120" s="4"/>
      <c r="CCK120" s="4"/>
      <c r="CCL120" s="4"/>
      <c r="CCM120" s="4"/>
      <c r="CCN120" s="4"/>
      <c r="CCO120" s="4"/>
      <c r="CCP120" s="4"/>
      <c r="CCQ120" s="4"/>
      <c r="CCR120" s="4"/>
      <c r="CCS120" s="4"/>
      <c r="CCT120" s="4"/>
      <c r="CCU120" s="4"/>
      <c r="CCV120" s="4"/>
      <c r="CCW120" s="4"/>
      <c r="CCX120" s="4"/>
      <c r="CCY120" s="4"/>
      <c r="CCZ120" s="4"/>
      <c r="CDA120" s="4"/>
      <c r="CDB120" s="4"/>
      <c r="CDC120" s="4"/>
      <c r="CDD120" s="4"/>
      <c r="CDE120" s="4"/>
      <c r="CDF120" s="4"/>
      <c r="CDG120" s="4"/>
      <c r="CDH120" s="4"/>
      <c r="CDI120" s="4"/>
      <c r="CDJ120" s="4"/>
      <c r="CDK120" s="4"/>
      <c r="CDL120" s="4"/>
      <c r="CDM120" s="4"/>
      <c r="CDN120" s="4"/>
      <c r="CDO120" s="4"/>
      <c r="CDP120" s="4"/>
      <c r="CDQ120" s="4"/>
      <c r="CDR120" s="4"/>
      <c r="CDS120" s="4"/>
      <c r="CDT120" s="4"/>
      <c r="CDU120" s="4"/>
      <c r="CDV120" s="4"/>
      <c r="CDW120" s="4"/>
      <c r="CDX120" s="4"/>
      <c r="CDY120" s="4"/>
      <c r="CDZ120" s="4"/>
      <c r="CEA120" s="4"/>
      <c r="CEB120" s="4"/>
      <c r="CEC120" s="4"/>
      <c r="CED120" s="4"/>
      <c r="CEE120" s="4"/>
      <c r="CEF120" s="4"/>
      <c r="CEG120" s="4"/>
      <c r="CEH120" s="4"/>
      <c r="CEI120" s="4"/>
      <c r="CEJ120" s="4"/>
      <c r="CEK120" s="4"/>
      <c r="CEL120" s="4"/>
      <c r="CEM120" s="4"/>
      <c r="CEN120" s="4"/>
      <c r="CEO120" s="4"/>
      <c r="CEP120" s="4"/>
      <c r="CEQ120" s="4"/>
      <c r="CER120" s="4"/>
      <c r="CES120" s="4"/>
      <c r="CET120" s="4"/>
      <c r="CEU120" s="4"/>
      <c r="CEV120" s="4"/>
      <c r="CEW120" s="4"/>
      <c r="CEX120" s="4"/>
      <c r="CEY120" s="4"/>
      <c r="CEZ120" s="4"/>
      <c r="CFA120" s="4"/>
      <c r="CFB120" s="4"/>
      <c r="CFC120" s="4"/>
      <c r="CFD120" s="4"/>
      <c r="CFE120" s="4"/>
      <c r="CFF120" s="4"/>
      <c r="CFG120" s="4"/>
      <c r="CFH120" s="4"/>
      <c r="CFI120" s="4"/>
      <c r="CFJ120" s="4"/>
      <c r="CFK120" s="4"/>
      <c r="CFL120" s="4"/>
      <c r="CFM120" s="4"/>
      <c r="CFN120" s="4"/>
      <c r="CFO120" s="4"/>
      <c r="CFP120" s="4"/>
      <c r="CFQ120" s="4"/>
      <c r="CFR120" s="4"/>
      <c r="CFS120" s="4"/>
      <c r="CFT120" s="4"/>
      <c r="CFU120" s="4"/>
      <c r="CFV120" s="4"/>
      <c r="CFW120" s="4"/>
      <c r="CFX120" s="4"/>
      <c r="CFY120" s="4"/>
      <c r="CFZ120" s="4"/>
      <c r="CGA120" s="4"/>
      <c r="CGB120" s="4"/>
      <c r="CGC120" s="4"/>
      <c r="CGD120" s="4"/>
      <c r="CGE120" s="4"/>
      <c r="CGF120" s="4"/>
      <c r="CGG120" s="4"/>
      <c r="CGH120" s="4"/>
      <c r="CGI120" s="4"/>
      <c r="CGJ120" s="4"/>
      <c r="CGK120" s="4"/>
      <c r="CGL120" s="4"/>
      <c r="CGM120" s="4"/>
      <c r="CGN120" s="4"/>
      <c r="CGO120" s="4"/>
      <c r="CGP120" s="4"/>
      <c r="CGQ120" s="4"/>
      <c r="CGR120" s="4"/>
      <c r="CGS120" s="4"/>
      <c r="CGT120" s="4"/>
      <c r="CGU120" s="4"/>
      <c r="CGV120" s="4"/>
      <c r="CGW120" s="4"/>
      <c r="CGX120" s="4"/>
      <c r="CGY120" s="4"/>
      <c r="CGZ120" s="4"/>
      <c r="CHA120" s="4"/>
      <c r="CHB120" s="4"/>
      <c r="CHC120" s="4"/>
      <c r="CHD120" s="4"/>
      <c r="CHE120" s="4"/>
      <c r="CHF120" s="4"/>
      <c r="CHG120" s="4"/>
      <c r="CHH120" s="4"/>
      <c r="CHI120" s="4"/>
      <c r="CHJ120" s="4"/>
      <c r="CHK120" s="4"/>
      <c r="CHL120" s="4"/>
      <c r="CHM120" s="4"/>
      <c r="CHN120" s="4"/>
      <c r="CHO120" s="4"/>
      <c r="CHP120" s="4"/>
      <c r="CHQ120" s="4"/>
      <c r="CHR120" s="4"/>
      <c r="CHS120" s="4"/>
      <c r="CHT120" s="4"/>
      <c r="CHU120" s="4"/>
      <c r="CHV120" s="4"/>
      <c r="CHW120" s="4"/>
      <c r="CHX120" s="4"/>
      <c r="CHY120" s="4"/>
      <c r="CHZ120" s="4"/>
      <c r="CIA120" s="4"/>
      <c r="CIB120" s="4"/>
      <c r="CIC120" s="4"/>
      <c r="CID120" s="4"/>
      <c r="CIE120" s="4"/>
      <c r="CIF120" s="4"/>
      <c r="CIG120" s="4"/>
      <c r="CIH120" s="4"/>
      <c r="CII120" s="4"/>
      <c r="CIJ120" s="4"/>
      <c r="CIK120" s="4"/>
      <c r="CIL120" s="4"/>
      <c r="CIM120" s="4"/>
      <c r="CIN120" s="4"/>
      <c r="CIO120" s="4"/>
      <c r="CIP120" s="4"/>
      <c r="CIQ120" s="4"/>
      <c r="CIR120" s="4"/>
      <c r="CIS120" s="4"/>
      <c r="CIT120" s="4"/>
      <c r="CIU120" s="4"/>
      <c r="CIV120" s="4"/>
      <c r="CIW120" s="4"/>
      <c r="CIX120" s="4"/>
      <c r="CIY120" s="4"/>
      <c r="CIZ120" s="4"/>
      <c r="CJA120" s="4"/>
      <c r="CJB120" s="4"/>
      <c r="CJC120" s="4"/>
      <c r="CJD120" s="4"/>
      <c r="CJE120" s="4"/>
      <c r="CJF120" s="4"/>
      <c r="CJG120" s="4"/>
      <c r="CJH120" s="4"/>
      <c r="CJI120" s="4"/>
      <c r="CJJ120" s="4"/>
      <c r="CJK120" s="4"/>
      <c r="CJL120" s="4"/>
      <c r="CJM120" s="4"/>
      <c r="CJN120" s="4"/>
      <c r="CJO120" s="4"/>
      <c r="CJP120" s="4"/>
      <c r="CJQ120" s="4"/>
      <c r="CJR120" s="4"/>
      <c r="CJS120" s="4"/>
      <c r="CJT120" s="4"/>
      <c r="CJU120" s="4"/>
      <c r="CJV120" s="4"/>
      <c r="CJW120" s="4"/>
      <c r="CJX120" s="4"/>
      <c r="CJY120" s="4"/>
      <c r="CJZ120" s="4"/>
      <c r="CKA120" s="4"/>
      <c r="CKB120" s="4"/>
      <c r="CKC120" s="4"/>
      <c r="CKD120" s="4"/>
      <c r="CKE120" s="4"/>
      <c r="CKF120" s="4"/>
      <c r="CKG120" s="4"/>
      <c r="CKH120" s="4"/>
      <c r="CKI120" s="4"/>
      <c r="CKJ120" s="4"/>
      <c r="CKK120" s="4"/>
      <c r="CKL120" s="4"/>
      <c r="CKM120" s="4"/>
      <c r="CKN120" s="4"/>
      <c r="CKO120" s="4"/>
      <c r="CKP120" s="4"/>
      <c r="CKQ120" s="4"/>
      <c r="CKR120" s="4"/>
      <c r="CKS120" s="4"/>
      <c r="CKT120" s="4"/>
      <c r="CKU120" s="4"/>
      <c r="CKV120" s="4"/>
      <c r="CKW120" s="4"/>
      <c r="CKX120" s="4"/>
      <c r="CKY120" s="4"/>
      <c r="CKZ120" s="4"/>
      <c r="CLA120" s="4"/>
      <c r="CLB120" s="4"/>
      <c r="CLC120" s="4"/>
      <c r="CLD120" s="4"/>
      <c r="CLE120" s="4"/>
      <c r="CLF120" s="4"/>
      <c r="CLG120" s="4"/>
      <c r="CLH120" s="4"/>
      <c r="CLI120" s="4"/>
      <c r="CLJ120" s="4"/>
      <c r="CLK120" s="4"/>
      <c r="CLL120" s="4"/>
      <c r="CLM120" s="4"/>
      <c r="CLN120" s="4"/>
      <c r="CLO120" s="4"/>
      <c r="CLP120" s="4"/>
      <c r="CLQ120" s="4"/>
      <c r="CLR120" s="4"/>
      <c r="CLS120" s="4"/>
      <c r="CLT120" s="4"/>
      <c r="CLU120" s="4"/>
      <c r="CLV120" s="4"/>
      <c r="CLW120" s="4"/>
      <c r="CLX120" s="4"/>
      <c r="CLY120" s="4"/>
      <c r="CLZ120" s="4"/>
      <c r="CMA120" s="4"/>
      <c r="CMB120" s="4"/>
      <c r="CMC120" s="4"/>
      <c r="CMD120" s="4"/>
      <c r="CME120" s="4"/>
      <c r="CMF120" s="4"/>
      <c r="CMG120" s="4"/>
      <c r="CMH120" s="4"/>
      <c r="CMI120" s="4"/>
      <c r="CMJ120" s="4"/>
      <c r="CMK120" s="4"/>
      <c r="CML120" s="4"/>
      <c r="CMM120" s="4"/>
      <c r="CMN120" s="4"/>
      <c r="CMO120" s="4"/>
      <c r="CMP120" s="4"/>
      <c r="CMQ120" s="4"/>
      <c r="CMR120" s="4"/>
      <c r="CMS120" s="4"/>
      <c r="CMT120" s="4"/>
      <c r="CMU120" s="4"/>
      <c r="CMV120" s="4"/>
      <c r="CMW120" s="4"/>
      <c r="CMX120" s="4"/>
      <c r="CMY120" s="4"/>
      <c r="CMZ120" s="4"/>
      <c r="CNA120" s="4"/>
      <c r="CNB120" s="4"/>
      <c r="CNC120" s="4"/>
      <c r="CND120" s="4"/>
      <c r="CNE120" s="4"/>
      <c r="CNF120" s="4"/>
      <c r="CNG120" s="4"/>
      <c r="CNH120" s="4"/>
      <c r="CNI120" s="4"/>
      <c r="CNJ120" s="4"/>
      <c r="CNK120" s="4"/>
      <c r="CNL120" s="4"/>
      <c r="CNM120" s="4"/>
      <c r="CNN120" s="4"/>
      <c r="CNO120" s="4"/>
      <c r="CNP120" s="4"/>
      <c r="CNQ120" s="4"/>
      <c r="CNR120" s="4"/>
      <c r="CNS120" s="4"/>
      <c r="CNT120" s="4"/>
      <c r="CNU120" s="4"/>
      <c r="CNV120" s="4"/>
      <c r="CNW120" s="4"/>
      <c r="CNX120" s="4"/>
      <c r="CNY120" s="4"/>
      <c r="CNZ120" s="4"/>
      <c r="COA120" s="4"/>
      <c r="COB120" s="4"/>
      <c r="COC120" s="4"/>
      <c r="COD120" s="4"/>
      <c r="COE120" s="4"/>
      <c r="COF120" s="4"/>
      <c r="COG120" s="4"/>
      <c r="COH120" s="4"/>
      <c r="COI120" s="4"/>
      <c r="COJ120" s="4"/>
      <c r="COK120" s="4"/>
      <c r="COL120" s="4"/>
      <c r="COM120" s="4"/>
      <c r="CON120" s="4"/>
      <c r="COO120" s="4"/>
      <c r="COP120" s="4"/>
      <c r="COQ120" s="4"/>
      <c r="COR120" s="4"/>
      <c r="COS120" s="4"/>
      <c r="COT120" s="4"/>
      <c r="COU120" s="4"/>
      <c r="COV120" s="4"/>
      <c r="COW120" s="4"/>
      <c r="COX120" s="4"/>
      <c r="COY120" s="4"/>
      <c r="COZ120" s="4"/>
      <c r="CPA120" s="4"/>
      <c r="CPB120" s="4"/>
      <c r="CPC120" s="4"/>
      <c r="CPD120" s="4"/>
      <c r="CPE120" s="4"/>
      <c r="CPF120" s="4"/>
      <c r="CPG120" s="4"/>
      <c r="CPH120" s="4"/>
      <c r="CPI120" s="4"/>
      <c r="CPJ120" s="4"/>
      <c r="CPK120" s="4"/>
      <c r="CPL120" s="4"/>
      <c r="CPM120" s="4"/>
      <c r="CPN120" s="4"/>
      <c r="CPO120" s="4"/>
      <c r="CPP120" s="4"/>
      <c r="CPQ120" s="4"/>
      <c r="CPR120" s="4"/>
      <c r="CPS120" s="4"/>
      <c r="CPT120" s="4"/>
      <c r="CPU120" s="4"/>
      <c r="CPV120" s="4"/>
      <c r="CPW120" s="4"/>
      <c r="CPX120" s="4"/>
      <c r="CPY120" s="4"/>
      <c r="CPZ120" s="4"/>
      <c r="CQA120" s="4"/>
      <c r="CQB120" s="4"/>
      <c r="CQC120" s="4"/>
      <c r="CQD120" s="4"/>
      <c r="CQE120" s="4"/>
      <c r="CQF120" s="4"/>
      <c r="CQG120" s="4"/>
      <c r="CQH120" s="4"/>
      <c r="CQI120" s="4"/>
      <c r="CQJ120" s="4"/>
      <c r="CQK120" s="4"/>
      <c r="CQL120" s="4"/>
      <c r="CQM120" s="4"/>
      <c r="CQN120" s="4"/>
      <c r="CQO120" s="4"/>
      <c r="CQP120" s="4"/>
      <c r="CQQ120" s="4"/>
      <c r="CQR120" s="4"/>
      <c r="CQS120" s="4"/>
      <c r="CQT120" s="4"/>
      <c r="CQU120" s="4"/>
      <c r="CQV120" s="4"/>
      <c r="CQW120" s="4"/>
      <c r="CQX120" s="4"/>
      <c r="CQY120" s="4"/>
      <c r="CQZ120" s="4"/>
      <c r="CRA120" s="4"/>
      <c r="CRB120" s="4"/>
      <c r="CRC120" s="4"/>
      <c r="CRD120" s="4"/>
      <c r="CRE120" s="4"/>
      <c r="CRF120" s="4"/>
      <c r="CRG120" s="4"/>
      <c r="CRH120" s="4"/>
      <c r="CRI120" s="4"/>
      <c r="CRJ120" s="4"/>
      <c r="CRK120" s="4"/>
      <c r="CRL120" s="4"/>
      <c r="CRM120" s="4"/>
      <c r="CRN120" s="4"/>
      <c r="CRO120" s="4"/>
      <c r="CRP120" s="4"/>
      <c r="CRQ120" s="4"/>
      <c r="CRR120" s="4"/>
      <c r="CRS120" s="4"/>
      <c r="CRT120" s="4"/>
      <c r="CRU120" s="4"/>
      <c r="CRV120" s="4"/>
      <c r="CRW120" s="4"/>
      <c r="CRX120" s="4"/>
      <c r="CRY120" s="4"/>
      <c r="CRZ120" s="4"/>
      <c r="CSA120" s="4"/>
      <c r="CSB120" s="4"/>
      <c r="CSC120" s="4"/>
      <c r="CSD120" s="4"/>
      <c r="CSE120" s="4"/>
      <c r="CSF120" s="4"/>
      <c r="CSG120" s="4"/>
      <c r="CSH120" s="4"/>
      <c r="CSI120" s="4"/>
      <c r="CSJ120" s="4"/>
      <c r="CSK120" s="4"/>
      <c r="CSL120" s="4"/>
      <c r="CSM120" s="4"/>
      <c r="CSN120" s="4"/>
      <c r="CSO120" s="4"/>
      <c r="CSP120" s="4"/>
      <c r="CSQ120" s="4"/>
      <c r="CSR120" s="4"/>
      <c r="CSS120" s="4"/>
      <c r="CST120" s="4"/>
      <c r="CSU120" s="4"/>
      <c r="CSV120" s="4"/>
      <c r="CSW120" s="4"/>
      <c r="CSX120" s="4"/>
      <c r="CSY120" s="4"/>
      <c r="CSZ120" s="4"/>
      <c r="CTA120" s="4"/>
      <c r="CTB120" s="4"/>
      <c r="CTC120" s="4"/>
      <c r="CTD120" s="4"/>
      <c r="CTE120" s="4"/>
      <c r="CTF120" s="4"/>
      <c r="CTG120" s="4"/>
      <c r="CTH120" s="4"/>
      <c r="CTI120" s="4"/>
      <c r="CTJ120" s="4"/>
      <c r="CTK120" s="4"/>
      <c r="CTL120" s="4"/>
      <c r="CTM120" s="4"/>
      <c r="CTN120" s="4"/>
      <c r="CTO120" s="4"/>
      <c r="CTP120" s="4"/>
      <c r="CTQ120" s="4"/>
      <c r="CTR120" s="4"/>
      <c r="CTS120" s="4"/>
      <c r="CTT120" s="4"/>
      <c r="CTU120" s="4"/>
      <c r="CTV120" s="4"/>
      <c r="CTW120" s="4"/>
      <c r="CTX120" s="4"/>
      <c r="CTY120" s="4"/>
      <c r="CTZ120" s="4"/>
      <c r="CUA120" s="4"/>
      <c r="CUB120" s="4"/>
      <c r="CUC120" s="4"/>
      <c r="CUD120" s="4"/>
      <c r="CUE120" s="4"/>
      <c r="CUF120" s="4"/>
      <c r="CUG120" s="4"/>
      <c r="CUH120" s="4"/>
      <c r="CUI120" s="4"/>
      <c r="CUJ120" s="4"/>
      <c r="CUK120" s="4"/>
      <c r="CUL120" s="4"/>
      <c r="CUM120" s="4"/>
      <c r="CUN120" s="4"/>
      <c r="CUO120" s="4"/>
      <c r="CUP120" s="4"/>
      <c r="CUQ120" s="4"/>
      <c r="CUR120" s="4"/>
      <c r="CUS120" s="4"/>
      <c r="CUT120" s="4"/>
      <c r="CUU120" s="4"/>
      <c r="CUV120" s="4"/>
      <c r="CUW120" s="4"/>
      <c r="CUX120" s="4"/>
      <c r="CUY120" s="4"/>
      <c r="CUZ120" s="4"/>
      <c r="CVA120" s="4"/>
      <c r="CVB120" s="4"/>
      <c r="CVC120" s="4"/>
      <c r="CVD120" s="4"/>
      <c r="CVE120" s="4"/>
      <c r="CVF120" s="4"/>
      <c r="CVG120" s="4"/>
      <c r="CVH120" s="4"/>
      <c r="CVI120" s="4"/>
      <c r="CVJ120" s="4"/>
      <c r="CVK120" s="4"/>
      <c r="CVL120" s="4"/>
      <c r="CVM120" s="4"/>
      <c r="CVN120" s="4"/>
      <c r="CVO120" s="4"/>
      <c r="CVP120" s="4"/>
      <c r="CVQ120" s="4"/>
      <c r="CVR120" s="4"/>
      <c r="CVS120" s="4"/>
      <c r="CVT120" s="4"/>
      <c r="CVU120" s="4"/>
      <c r="CVV120" s="4"/>
      <c r="CVW120" s="4"/>
      <c r="CVX120" s="4"/>
      <c r="CVY120" s="4"/>
      <c r="CVZ120" s="4"/>
      <c r="CWA120" s="4"/>
      <c r="CWB120" s="4"/>
      <c r="CWC120" s="4"/>
      <c r="CWD120" s="4"/>
      <c r="CWE120" s="4"/>
      <c r="CWF120" s="4"/>
      <c r="CWG120" s="4"/>
      <c r="CWH120" s="4"/>
      <c r="CWI120" s="4"/>
      <c r="CWJ120" s="4"/>
      <c r="CWK120" s="4"/>
      <c r="CWL120" s="4"/>
      <c r="CWM120" s="4"/>
      <c r="CWN120" s="4"/>
      <c r="CWO120" s="4"/>
      <c r="CWP120" s="4"/>
      <c r="CWQ120" s="4"/>
      <c r="CWR120" s="4"/>
      <c r="CWS120" s="4"/>
      <c r="CWT120" s="4"/>
      <c r="CWU120" s="4"/>
      <c r="CWV120" s="4"/>
      <c r="CWW120" s="4"/>
      <c r="CWX120" s="4"/>
      <c r="CWY120" s="4"/>
      <c r="CWZ120" s="4"/>
      <c r="CXA120" s="4"/>
      <c r="CXB120" s="4"/>
      <c r="CXC120" s="4"/>
      <c r="CXD120" s="4"/>
      <c r="CXE120" s="4"/>
      <c r="CXF120" s="4"/>
      <c r="CXG120" s="4"/>
      <c r="CXH120" s="4"/>
      <c r="CXI120" s="4"/>
      <c r="CXJ120" s="4"/>
      <c r="CXK120" s="4"/>
      <c r="CXL120" s="4"/>
      <c r="CXM120" s="4"/>
      <c r="CXN120" s="4"/>
      <c r="CXO120" s="4"/>
      <c r="CXP120" s="4"/>
      <c r="CXQ120" s="4"/>
      <c r="CXR120" s="4"/>
      <c r="CXS120" s="4"/>
      <c r="CXT120" s="4"/>
      <c r="CXU120" s="4"/>
      <c r="CXV120" s="4"/>
      <c r="CXW120" s="4"/>
      <c r="CXX120" s="4"/>
      <c r="CXY120" s="4"/>
      <c r="CXZ120" s="4"/>
      <c r="CYA120" s="4"/>
      <c r="CYB120" s="4"/>
      <c r="CYC120" s="4"/>
      <c r="CYD120" s="4"/>
      <c r="CYE120" s="4"/>
      <c r="CYF120" s="4"/>
      <c r="CYG120" s="4"/>
      <c r="CYH120" s="4"/>
      <c r="CYI120" s="4"/>
      <c r="CYJ120" s="4"/>
      <c r="CYK120" s="4"/>
      <c r="CYL120" s="4"/>
      <c r="CYM120" s="4"/>
      <c r="CYN120" s="4"/>
      <c r="CYO120" s="4"/>
      <c r="CYP120" s="4"/>
      <c r="CYQ120" s="4"/>
      <c r="CYR120" s="4"/>
      <c r="CYS120" s="4"/>
      <c r="CYT120" s="4"/>
      <c r="CYU120" s="4"/>
      <c r="CYV120" s="4"/>
      <c r="CYW120" s="4"/>
      <c r="CYX120" s="4"/>
      <c r="CYY120" s="4"/>
      <c r="CYZ120" s="4"/>
      <c r="CZA120" s="4"/>
      <c r="CZB120" s="4"/>
      <c r="CZC120" s="4"/>
      <c r="CZD120" s="4"/>
      <c r="CZE120" s="4"/>
      <c r="CZF120" s="4"/>
      <c r="CZG120" s="4"/>
      <c r="CZH120" s="4"/>
      <c r="CZI120" s="4"/>
      <c r="CZJ120" s="4"/>
      <c r="CZK120" s="4"/>
      <c r="CZL120" s="4"/>
      <c r="CZM120" s="4"/>
      <c r="CZN120" s="4"/>
      <c r="CZO120" s="4"/>
      <c r="CZP120" s="4"/>
      <c r="CZQ120" s="4"/>
      <c r="CZR120" s="4"/>
      <c r="CZS120" s="4"/>
      <c r="CZT120" s="4"/>
      <c r="CZU120" s="4"/>
      <c r="CZV120" s="4"/>
      <c r="CZW120" s="4"/>
      <c r="CZX120" s="4"/>
      <c r="CZY120" s="4"/>
      <c r="CZZ120" s="4"/>
      <c r="DAA120" s="4"/>
      <c r="DAB120" s="4"/>
      <c r="DAC120" s="4"/>
      <c r="DAD120" s="4"/>
      <c r="DAE120" s="4"/>
      <c r="DAF120" s="4"/>
      <c r="DAG120" s="4"/>
      <c r="DAH120" s="4"/>
      <c r="DAI120" s="4"/>
      <c r="DAJ120" s="4"/>
      <c r="DAK120" s="4"/>
      <c r="DAL120" s="4"/>
      <c r="DAM120" s="4"/>
      <c r="DAN120" s="4"/>
      <c r="DAO120" s="4"/>
      <c r="DAP120" s="4"/>
      <c r="DAQ120" s="4"/>
      <c r="DAR120" s="4"/>
      <c r="DAS120" s="4"/>
      <c r="DAT120" s="4"/>
      <c r="DAU120" s="4"/>
      <c r="DAV120" s="4"/>
      <c r="DAW120" s="4"/>
      <c r="DAX120" s="4"/>
      <c r="DAY120" s="4"/>
      <c r="DAZ120" s="4"/>
      <c r="DBA120" s="4"/>
      <c r="DBB120" s="4"/>
      <c r="DBC120" s="4"/>
      <c r="DBD120" s="4"/>
      <c r="DBE120" s="4"/>
      <c r="DBF120" s="4"/>
      <c r="DBG120" s="4"/>
      <c r="DBH120" s="4"/>
      <c r="DBI120" s="4"/>
      <c r="DBJ120" s="4"/>
      <c r="DBK120" s="4"/>
      <c r="DBL120" s="4"/>
      <c r="DBM120" s="4"/>
      <c r="DBN120" s="4"/>
      <c r="DBO120" s="4"/>
      <c r="DBP120" s="4"/>
      <c r="DBQ120" s="4"/>
      <c r="DBR120" s="4"/>
      <c r="DBS120" s="4"/>
      <c r="DBT120" s="4"/>
      <c r="DBU120" s="4"/>
      <c r="DBV120" s="4"/>
      <c r="DBW120" s="4"/>
      <c r="DBX120" s="4"/>
      <c r="DBY120" s="4"/>
      <c r="DBZ120" s="4"/>
      <c r="DCA120" s="4"/>
      <c r="DCB120" s="4"/>
      <c r="DCC120" s="4"/>
      <c r="DCD120" s="4"/>
      <c r="DCE120" s="4"/>
      <c r="DCF120" s="4"/>
      <c r="DCG120" s="4"/>
      <c r="DCH120" s="4"/>
      <c r="DCI120" s="4"/>
      <c r="DCJ120" s="4"/>
      <c r="DCK120" s="4"/>
      <c r="DCL120" s="4"/>
      <c r="DCM120" s="4"/>
      <c r="DCN120" s="4"/>
      <c r="DCO120" s="4"/>
      <c r="DCP120" s="4"/>
      <c r="DCQ120" s="4"/>
      <c r="DCR120" s="4"/>
      <c r="DCS120" s="4"/>
      <c r="DCT120" s="4"/>
      <c r="DCU120" s="4"/>
      <c r="DCV120" s="4"/>
      <c r="DCW120" s="4"/>
      <c r="DCX120" s="4"/>
      <c r="DCY120" s="4"/>
      <c r="DCZ120" s="4"/>
      <c r="DDA120" s="4"/>
      <c r="DDB120" s="4"/>
      <c r="DDC120" s="4"/>
      <c r="DDD120" s="4"/>
      <c r="DDE120" s="4"/>
      <c r="DDF120" s="4"/>
      <c r="DDG120" s="4"/>
      <c r="DDH120" s="4"/>
      <c r="DDI120" s="4"/>
      <c r="DDJ120" s="4"/>
      <c r="DDK120" s="4"/>
      <c r="DDL120" s="4"/>
      <c r="DDM120" s="4"/>
      <c r="DDN120" s="4"/>
      <c r="DDO120" s="4"/>
      <c r="DDP120" s="4"/>
      <c r="DDQ120" s="4"/>
      <c r="DDR120" s="4"/>
      <c r="DDS120" s="4"/>
      <c r="DDT120" s="4"/>
      <c r="DDU120" s="4"/>
      <c r="DDV120" s="4"/>
      <c r="DDW120" s="4"/>
      <c r="DDX120" s="4"/>
      <c r="DDY120" s="4"/>
      <c r="DDZ120" s="4"/>
      <c r="DEA120" s="4"/>
      <c r="DEB120" s="4"/>
      <c r="DEC120" s="4"/>
      <c r="DED120" s="4"/>
      <c r="DEE120" s="4"/>
      <c r="DEF120" s="4"/>
      <c r="DEG120" s="4"/>
      <c r="DEH120" s="4"/>
      <c r="DEI120" s="4"/>
      <c r="DEJ120" s="4"/>
      <c r="DEK120" s="4"/>
      <c r="DEL120" s="4"/>
      <c r="DEM120" s="4"/>
      <c r="DEN120" s="4"/>
      <c r="DEO120" s="4"/>
      <c r="DEP120" s="4"/>
      <c r="DEQ120" s="4"/>
      <c r="DER120" s="4"/>
      <c r="DES120" s="4"/>
      <c r="DET120" s="4"/>
      <c r="DEU120" s="4"/>
      <c r="DEV120" s="4"/>
      <c r="DEW120" s="4"/>
      <c r="DEX120" s="4"/>
      <c r="DEY120" s="4"/>
      <c r="DEZ120" s="4"/>
      <c r="DFA120" s="4"/>
      <c r="DFB120" s="4"/>
      <c r="DFC120" s="4"/>
      <c r="DFD120" s="4"/>
      <c r="DFE120" s="4"/>
      <c r="DFF120" s="4"/>
      <c r="DFG120" s="4"/>
      <c r="DFH120" s="4"/>
      <c r="DFI120" s="4"/>
      <c r="DFJ120" s="4"/>
      <c r="DFK120" s="4"/>
      <c r="DFL120" s="4"/>
      <c r="DFM120" s="4"/>
      <c r="DFN120" s="4"/>
      <c r="DFO120" s="4"/>
      <c r="DFP120" s="4"/>
      <c r="DFQ120" s="4"/>
      <c r="DFR120" s="4"/>
      <c r="DFS120" s="4"/>
      <c r="DFT120" s="4"/>
      <c r="DFU120" s="4"/>
      <c r="DFV120" s="4"/>
      <c r="DFW120" s="4"/>
      <c r="DFX120" s="4"/>
      <c r="DFY120" s="4"/>
      <c r="DFZ120" s="4"/>
      <c r="DGA120" s="4"/>
      <c r="DGB120" s="4"/>
      <c r="DGC120" s="4"/>
      <c r="DGD120" s="4"/>
      <c r="DGE120" s="4"/>
      <c r="DGF120" s="4"/>
      <c r="DGG120" s="4"/>
      <c r="DGH120" s="4"/>
      <c r="DGI120" s="4"/>
      <c r="DGJ120" s="4"/>
      <c r="DGK120" s="4"/>
      <c r="DGL120" s="4"/>
      <c r="DGM120" s="4"/>
      <c r="DGN120" s="4"/>
      <c r="DGO120" s="4"/>
      <c r="DGP120" s="4"/>
      <c r="DGQ120" s="4"/>
      <c r="DGR120" s="4"/>
      <c r="DGS120" s="4"/>
      <c r="DGT120" s="4"/>
      <c r="DGU120" s="4"/>
      <c r="DGV120" s="4"/>
      <c r="DGW120" s="4"/>
      <c r="DGX120" s="4"/>
      <c r="DGY120" s="4"/>
      <c r="DGZ120" s="4"/>
      <c r="DHA120" s="4"/>
      <c r="DHB120" s="4"/>
      <c r="DHC120" s="4"/>
      <c r="DHD120" s="4"/>
      <c r="DHE120" s="4"/>
      <c r="DHF120" s="4"/>
      <c r="DHG120" s="4"/>
      <c r="DHH120" s="4"/>
      <c r="DHI120" s="4"/>
      <c r="DHJ120" s="4"/>
      <c r="DHK120" s="4"/>
      <c r="DHL120" s="4"/>
      <c r="DHM120" s="4"/>
      <c r="DHN120" s="4"/>
      <c r="DHO120" s="4"/>
      <c r="DHP120" s="4"/>
      <c r="DHQ120" s="4"/>
      <c r="DHR120" s="4"/>
      <c r="DHS120" s="4"/>
      <c r="DHT120" s="4"/>
      <c r="DHU120" s="4"/>
      <c r="DHV120" s="4"/>
      <c r="DHW120" s="4"/>
      <c r="DHX120" s="4"/>
      <c r="DHY120" s="4"/>
      <c r="DHZ120" s="4"/>
      <c r="DIA120" s="4"/>
      <c r="DIB120" s="4"/>
      <c r="DIC120" s="4"/>
      <c r="DID120" s="4"/>
      <c r="DIE120" s="4"/>
      <c r="DIF120" s="4"/>
      <c r="DIG120" s="4"/>
      <c r="DIH120" s="4"/>
      <c r="DII120" s="4"/>
      <c r="DIJ120" s="4"/>
      <c r="DIK120" s="4"/>
      <c r="DIL120" s="4"/>
      <c r="DIM120" s="4"/>
      <c r="DIN120" s="4"/>
      <c r="DIO120" s="4"/>
      <c r="DIP120" s="4"/>
      <c r="DIQ120" s="4"/>
      <c r="DIR120" s="4"/>
      <c r="DIS120" s="4"/>
      <c r="DIT120" s="4"/>
      <c r="DIU120" s="4"/>
      <c r="DIV120" s="4"/>
      <c r="DIW120" s="4"/>
      <c r="DIX120" s="4"/>
      <c r="DIY120" s="4"/>
      <c r="DIZ120" s="4"/>
      <c r="DJA120" s="4"/>
      <c r="DJB120" s="4"/>
      <c r="DJC120" s="4"/>
      <c r="DJD120" s="4"/>
      <c r="DJE120" s="4"/>
      <c r="DJF120" s="4"/>
      <c r="DJG120" s="4"/>
      <c r="DJH120" s="4"/>
      <c r="DJI120" s="4"/>
      <c r="DJJ120" s="4"/>
      <c r="DJK120" s="4"/>
      <c r="DJL120" s="4"/>
      <c r="DJM120" s="4"/>
      <c r="DJN120" s="4"/>
      <c r="DJO120" s="4"/>
      <c r="DJP120" s="4"/>
      <c r="DJQ120" s="4"/>
      <c r="DJR120" s="4"/>
      <c r="DJS120" s="4"/>
      <c r="DJT120" s="4"/>
      <c r="DJU120" s="4"/>
      <c r="DJV120" s="4"/>
      <c r="DJW120" s="4"/>
      <c r="DJX120" s="4"/>
      <c r="DJY120" s="4"/>
      <c r="DJZ120" s="4"/>
      <c r="DKA120" s="4"/>
      <c r="DKB120" s="4"/>
      <c r="DKC120" s="4"/>
      <c r="DKD120" s="4"/>
      <c r="DKE120" s="4"/>
      <c r="DKF120" s="4"/>
      <c r="DKG120" s="4"/>
      <c r="DKH120" s="4"/>
      <c r="DKI120" s="4"/>
      <c r="DKJ120" s="4"/>
      <c r="DKK120" s="4"/>
      <c r="DKL120" s="4"/>
      <c r="DKM120" s="4"/>
      <c r="DKN120" s="4"/>
      <c r="DKO120" s="4"/>
      <c r="DKP120" s="4"/>
      <c r="DKQ120" s="4"/>
      <c r="DKR120" s="4"/>
      <c r="DKS120" s="4"/>
      <c r="DKT120" s="4"/>
      <c r="DKU120" s="4"/>
      <c r="DKV120" s="4"/>
      <c r="DKW120" s="4"/>
      <c r="DKX120" s="4"/>
      <c r="DKY120" s="4"/>
      <c r="DKZ120" s="4"/>
      <c r="DLA120" s="4"/>
      <c r="DLB120" s="4"/>
      <c r="DLC120" s="4"/>
      <c r="DLD120" s="4"/>
      <c r="DLE120" s="4"/>
      <c r="DLF120" s="4"/>
      <c r="DLG120" s="4"/>
      <c r="DLH120" s="4"/>
      <c r="DLI120" s="4"/>
      <c r="DLJ120" s="4"/>
      <c r="DLK120" s="4"/>
      <c r="DLL120" s="4"/>
      <c r="DLM120" s="4"/>
      <c r="DLN120" s="4"/>
      <c r="DLO120" s="4"/>
      <c r="DLP120" s="4"/>
      <c r="DLQ120" s="4"/>
      <c r="DLR120" s="4"/>
      <c r="DLS120" s="4"/>
      <c r="DLT120" s="4"/>
      <c r="DLU120" s="4"/>
      <c r="DLV120" s="4"/>
      <c r="DLW120" s="4"/>
      <c r="DLX120" s="4"/>
      <c r="DLY120" s="4"/>
      <c r="DLZ120" s="4"/>
      <c r="DMA120" s="4"/>
      <c r="DMB120" s="4"/>
      <c r="DMC120" s="4"/>
      <c r="DMD120" s="4"/>
      <c r="DME120" s="4"/>
      <c r="DMF120" s="4"/>
      <c r="DMG120" s="4"/>
      <c r="DMH120" s="4"/>
      <c r="DMI120" s="4"/>
      <c r="DMJ120" s="4"/>
      <c r="DMK120" s="4"/>
      <c r="DML120" s="4"/>
      <c r="DMM120" s="4"/>
      <c r="DMN120" s="4"/>
      <c r="DMO120" s="4"/>
      <c r="DMP120" s="4"/>
      <c r="DMQ120" s="4"/>
      <c r="DMR120" s="4"/>
      <c r="DMS120" s="4"/>
      <c r="DMT120" s="4"/>
      <c r="DMU120" s="4"/>
      <c r="DMV120" s="4"/>
      <c r="DMW120" s="4"/>
      <c r="DMX120" s="4"/>
      <c r="DMY120" s="4"/>
      <c r="DMZ120" s="4"/>
      <c r="DNA120" s="4"/>
      <c r="DNB120" s="4"/>
      <c r="DNC120" s="4"/>
      <c r="DND120" s="4"/>
      <c r="DNE120" s="4"/>
      <c r="DNF120" s="4"/>
      <c r="DNG120" s="4"/>
      <c r="DNH120" s="4"/>
      <c r="DNI120" s="4"/>
      <c r="DNJ120" s="4"/>
      <c r="DNK120" s="4"/>
      <c r="DNL120" s="4"/>
      <c r="DNM120" s="4"/>
      <c r="DNN120" s="4"/>
      <c r="DNO120" s="4"/>
      <c r="DNP120" s="4"/>
      <c r="DNQ120" s="4"/>
      <c r="DNR120" s="4"/>
      <c r="DNS120" s="4"/>
      <c r="DNT120" s="4"/>
      <c r="DNU120" s="4"/>
      <c r="DNV120" s="4"/>
      <c r="DNW120" s="4"/>
      <c r="DNX120" s="4"/>
      <c r="DNY120" s="4"/>
      <c r="DNZ120" s="4"/>
      <c r="DOA120" s="4"/>
      <c r="DOB120" s="4"/>
      <c r="DOC120" s="4"/>
      <c r="DOD120" s="4"/>
      <c r="DOE120" s="4"/>
      <c r="DOF120" s="4"/>
      <c r="DOG120" s="4"/>
      <c r="DOH120" s="4"/>
      <c r="DOI120" s="4"/>
      <c r="DOJ120" s="4"/>
      <c r="DOK120" s="4"/>
      <c r="DOL120" s="4"/>
      <c r="DOM120" s="4"/>
      <c r="DON120" s="4"/>
      <c r="DOO120" s="4"/>
      <c r="DOP120" s="4"/>
      <c r="DOQ120" s="4"/>
      <c r="DOR120" s="4"/>
      <c r="DOS120" s="4"/>
      <c r="DOT120" s="4"/>
      <c r="DOU120" s="4"/>
      <c r="DOV120" s="4"/>
      <c r="DOW120" s="4"/>
      <c r="DOX120" s="4"/>
      <c r="DOY120" s="4"/>
      <c r="DOZ120" s="4"/>
      <c r="DPA120" s="4"/>
      <c r="DPB120" s="4"/>
      <c r="DPC120" s="4"/>
      <c r="DPD120" s="4"/>
      <c r="DPE120" s="4"/>
      <c r="DPF120" s="4"/>
      <c r="DPG120" s="4"/>
      <c r="DPH120" s="4"/>
      <c r="DPI120" s="4"/>
      <c r="DPJ120" s="4"/>
      <c r="DPK120" s="4"/>
      <c r="DPL120" s="4"/>
      <c r="DPM120" s="4"/>
      <c r="DPN120" s="4"/>
      <c r="DPO120" s="4"/>
      <c r="DPP120" s="4"/>
      <c r="DPQ120" s="4"/>
      <c r="DPR120" s="4"/>
      <c r="DPS120" s="4"/>
      <c r="DPT120" s="4"/>
      <c r="DPU120" s="4"/>
      <c r="DPV120" s="4"/>
      <c r="DPW120" s="4"/>
      <c r="DPX120" s="4"/>
      <c r="DPY120" s="4"/>
      <c r="DPZ120" s="4"/>
      <c r="DQA120" s="4"/>
      <c r="DQB120" s="4"/>
      <c r="DQC120" s="4"/>
      <c r="DQD120" s="4"/>
      <c r="DQE120" s="4"/>
      <c r="DQF120" s="4"/>
      <c r="DQG120" s="4"/>
      <c r="DQH120" s="4"/>
      <c r="DQI120" s="4"/>
      <c r="DQJ120" s="4"/>
      <c r="DQK120" s="4"/>
      <c r="DQL120" s="4"/>
      <c r="DQM120" s="4"/>
      <c r="DQN120" s="4"/>
      <c r="DQO120" s="4"/>
      <c r="DQP120" s="4"/>
      <c r="DQQ120" s="4"/>
      <c r="DQR120" s="4"/>
      <c r="DQS120" s="4"/>
      <c r="DQT120" s="4"/>
      <c r="DQU120" s="4"/>
      <c r="DQV120" s="4"/>
      <c r="DQW120" s="4"/>
      <c r="DQX120" s="4"/>
      <c r="DQY120" s="4"/>
      <c r="DQZ120" s="4"/>
      <c r="DRA120" s="4"/>
      <c r="DRB120" s="4"/>
      <c r="DRC120" s="4"/>
      <c r="DRD120" s="4"/>
      <c r="DRE120" s="4"/>
      <c r="DRF120" s="4"/>
      <c r="DRG120" s="4"/>
      <c r="DRH120" s="4"/>
      <c r="DRI120" s="4"/>
      <c r="DRJ120" s="4"/>
      <c r="DRK120" s="4"/>
      <c r="DRL120" s="4"/>
      <c r="DRM120" s="4"/>
      <c r="DRN120" s="4"/>
      <c r="DRO120" s="4"/>
      <c r="DRP120" s="4"/>
      <c r="DRQ120" s="4"/>
      <c r="DRR120" s="4"/>
      <c r="DRS120" s="4"/>
      <c r="DRT120" s="4"/>
      <c r="DRU120" s="4"/>
      <c r="DRV120" s="4"/>
      <c r="DRW120" s="4"/>
      <c r="DRX120" s="4"/>
      <c r="DRY120" s="4"/>
      <c r="DRZ120" s="4"/>
      <c r="DSA120" s="4"/>
      <c r="DSB120" s="4"/>
      <c r="DSC120" s="4"/>
      <c r="DSD120" s="4"/>
      <c r="DSE120" s="4"/>
      <c r="DSF120" s="4"/>
      <c r="DSG120" s="4"/>
      <c r="DSH120" s="4"/>
      <c r="DSI120" s="4"/>
      <c r="DSJ120" s="4"/>
      <c r="DSK120" s="4"/>
      <c r="DSL120" s="4"/>
      <c r="DSM120" s="4"/>
      <c r="DSN120" s="4"/>
      <c r="DSO120" s="4"/>
      <c r="DSP120" s="4"/>
      <c r="DSQ120" s="4"/>
      <c r="DSR120" s="4"/>
      <c r="DSS120" s="4"/>
      <c r="DST120" s="4"/>
      <c r="DSU120" s="4"/>
      <c r="DSV120" s="4"/>
      <c r="DSW120" s="4"/>
      <c r="DSX120" s="4"/>
      <c r="DSY120" s="4"/>
      <c r="DSZ120" s="4"/>
      <c r="DTA120" s="4"/>
      <c r="DTB120" s="4"/>
      <c r="DTC120" s="4"/>
      <c r="DTD120" s="4"/>
      <c r="DTE120" s="4"/>
      <c r="DTF120" s="4"/>
      <c r="DTG120" s="4"/>
      <c r="DTH120" s="4"/>
      <c r="DTI120" s="4"/>
      <c r="DTJ120" s="4"/>
      <c r="DTK120" s="4"/>
      <c r="DTL120" s="4"/>
      <c r="DTM120" s="4"/>
      <c r="DTN120" s="4"/>
      <c r="DTO120" s="4"/>
      <c r="DTP120" s="4"/>
      <c r="DTQ120" s="4"/>
      <c r="DTR120" s="4"/>
      <c r="DTS120" s="4"/>
      <c r="DTT120" s="4"/>
      <c r="DTU120" s="4"/>
      <c r="DTV120" s="4"/>
      <c r="DTW120" s="4"/>
      <c r="DTX120" s="4"/>
      <c r="DTY120" s="4"/>
      <c r="DTZ120" s="4"/>
      <c r="DUA120" s="4"/>
      <c r="DUB120" s="4"/>
      <c r="DUC120" s="4"/>
      <c r="DUD120" s="4"/>
      <c r="DUE120" s="4"/>
      <c r="DUF120" s="4"/>
      <c r="DUG120" s="4"/>
      <c r="DUH120" s="4"/>
      <c r="DUI120" s="4"/>
      <c r="DUJ120" s="4"/>
      <c r="DUK120" s="4"/>
      <c r="DUL120" s="4"/>
      <c r="DUM120" s="4"/>
      <c r="DUN120" s="4"/>
      <c r="DUO120" s="4"/>
      <c r="DUP120" s="4"/>
      <c r="DUQ120" s="4"/>
      <c r="DUR120" s="4"/>
      <c r="DUS120" s="4"/>
      <c r="DUT120" s="4"/>
      <c r="DUU120" s="4"/>
      <c r="DUV120" s="4"/>
      <c r="DUW120" s="4"/>
      <c r="DUX120" s="4"/>
      <c r="DUY120" s="4"/>
      <c r="DUZ120" s="4"/>
      <c r="DVA120" s="4"/>
      <c r="DVB120" s="4"/>
      <c r="DVC120" s="4"/>
      <c r="DVD120" s="4"/>
      <c r="DVE120" s="4"/>
      <c r="DVF120" s="4"/>
      <c r="DVG120" s="4"/>
      <c r="DVH120" s="4"/>
      <c r="DVI120" s="4"/>
      <c r="DVJ120" s="4"/>
      <c r="DVK120" s="4"/>
      <c r="DVL120" s="4"/>
      <c r="DVM120" s="4"/>
      <c r="DVN120" s="4"/>
      <c r="DVO120" s="4"/>
      <c r="DVP120" s="4"/>
      <c r="DVQ120" s="4"/>
      <c r="DVR120" s="4"/>
      <c r="DVS120" s="4"/>
      <c r="DVT120" s="4"/>
      <c r="DVU120" s="4"/>
      <c r="DVV120" s="4"/>
      <c r="DVW120" s="4"/>
      <c r="DVX120" s="4"/>
      <c r="DVY120" s="4"/>
      <c r="DVZ120" s="4"/>
      <c r="DWA120" s="4"/>
      <c r="DWB120" s="4"/>
      <c r="DWC120" s="4"/>
      <c r="DWD120" s="4"/>
      <c r="DWE120" s="4"/>
      <c r="DWF120" s="4"/>
      <c r="DWG120" s="4"/>
      <c r="DWH120" s="4"/>
      <c r="DWI120" s="4"/>
      <c r="DWJ120" s="4"/>
      <c r="DWK120" s="4"/>
      <c r="DWL120" s="4"/>
      <c r="DWM120" s="4"/>
      <c r="DWN120" s="4"/>
      <c r="DWO120" s="4"/>
      <c r="DWP120" s="4"/>
      <c r="DWQ120" s="4"/>
      <c r="DWR120" s="4"/>
      <c r="DWS120" s="4"/>
      <c r="DWT120" s="4"/>
      <c r="DWU120" s="4"/>
      <c r="DWV120" s="4"/>
      <c r="DWW120" s="4"/>
      <c r="DWX120" s="4"/>
      <c r="DWY120" s="4"/>
      <c r="DWZ120" s="4"/>
      <c r="DXA120" s="4"/>
      <c r="DXB120" s="4"/>
      <c r="DXC120" s="4"/>
      <c r="DXD120" s="4"/>
      <c r="DXE120" s="4"/>
      <c r="DXF120" s="4"/>
      <c r="DXG120" s="4"/>
      <c r="DXH120" s="4"/>
      <c r="DXI120" s="4"/>
      <c r="DXJ120" s="4"/>
      <c r="DXK120" s="4"/>
      <c r="DXL120" s="4"/>
      <c r="DXM120" s="4"/>
      <c r="DXN120" s="4"/>
      <c r="DXO120" s="4"/>
      <c r="DXP120" s="4"/>
      <c r="DXQ120" s="4"/>
      <c r="DXR120" s="4"/>
      <c r="DXS120" s="4"/>
      <c r="DXT120" s="4"/>
      <c r="DXU120" s="4"/>
      <c r="DXV120" s="4"/>
      <c r="DXW120" s="4"/>
      <c r="DXX120" s="4"/>
      <c r="DXY120" s="4"/>
      <c r="DXZ120" s="4"/>
      <c r="DYA120" s="4"/>
      <c r="DYB120" s="4"/>
      <c r="DYC120" s="4"/>
      <c r="DYD120" s="4"/>
      <c r="DYE120" s="4"/>
      <c r="DYF120" s="4"/>
      <c r="DYG120" s="4"/>
      <c r="DYH120" s="4"/>
      <c r="DYI120" s="4"/>
      <c r="DYJ120" s="4"/>
      <c r="DYK120" s="4"/>
      <c r="DYL120" s="4"/>
      <c r="DYM120" s="4"/>
      <c r="DYN120" s="4"/>
      <c r="DYO120" s="4"/>
      <c r="DYP120" s="4"/>
      <c r="DYQ120" s="4"/>
      <c r="DYR120" s="4"/>
      <c r="DYS120" s="4"/>
      <c r="DYT120" s="4"/>
      <c r="DYU120" s="4"/>
      <c r="DYV120" s="4"/>
      <c r="DYW120" s="4"/>
      <c r="DYX120" s="4"/>
      <c r="DYY120" s="4"/>
      <c r="DYZ120" s="4"/>
      <c r="DZA120" s="4"/>
      <c r="DZB120" s="4"/>
      <c r="DZC120" s="4"/>
      <c r="DZD120" s="4"/>
      <c r="DZE120" s="4"/>
      <c r="DZF120" s="4"/>
      <c r="DZG120" s="4"/>
      <c r="DZH120" s="4"/>
      <c r="DZI120" s="4"/>
      <c r="DZJ120" s="4"/>
      <c r="DZK120" s="4"/>
      <c r="DZL120" s="4"/>
      <c r="DZM120" s="4"/>
      <c r="DZN120" s="4"/>
      <c r="DZO120" s="4"/>
      <c r="DZP120" s="4"/>
      <c r="DZQ120" s="4"/>
      <c r="DZR120" s="4"/>
      <c r="DZS120" s="4"/>
      <c r="DZT120" s="4"/>
      <c r="DZU120" s="4"/>
      <c r="DZV120" s="4"/>
      <c r="DZW120" s="4"/>
      <c r="DZX120" s="4"/>
      <c r="DZY120" s="4"/>
      <c r="DZZ120" s="4"/>
      <c r="EAA120" s="4"/>
      <c r="EAB120" s="4"/>
      <c r="EAC120" s="4"/>
      <c r="EAD120" s="4"/>
      <c r="EAE120" s="4"/>
      <c r="EAF120" s="4"/>
      <c r="EAG120" s="4"/>
      <c r="EAH120" s="4"/>
      <c r="EAI120" s="4"/>
      <c r="EAJ120" s="4"/>
      <c r="EAK120" s="4"/>
      <c r="EAL120" s="4"/>
      <c r="EAM120" s="4"/>
      <c r="EAN120" s="4"/>
      <c r="EAO120" s="4"/>
      <c r="EAP120" s="4"/>
      <c r="EAQ120" s="4"/>
      <c r="EAR120" s="4"/>
      <c r="EAS120" s="4"/>
      <c r="EAT120" s="4"/>
      <c r="EAU120" s="4"/>
      <c r="EAV120" s="4"/>
      <c r="EAW120" s="4"/>
      <c r="EAX120" s="4"/>
      <c r="EAY120" s="4"/>
      <c r="EAZ120" s="4"/>
      <c r="EBA120" s="4"/>
      <c r="EBB120" s="4"/>
      <c r="EBC120" s="4"/>
      <c r="EBD120" s="4"/>
      <c r="EBE120" s="4"/>
      <c r="EBF120" s="4"/>
      <c r="EBG120" s="4"/>
      <c r="EBH120" s="4"/>
      <c r="EBI120" s="4"/>
      <c r="EBJ120" s="4"/>
      <c r="EBK120" s="4"/>
      <c r="EBL120" s="4"/>
      <c r="EBM120" s="4"/>
      <c r="EBN120" s="4"/>
      <c r="EBO120" s="4"/>
      <c r="EBP120" s="4"/>
      <c r="EBQ120" s="4"/>
      <c r="EBR120" s="4"/>
      <c r="EBS120" s="4"/>
      <c r="EBT120" s="4"/>
      <c r="EBU120" s="4"/>
      <c r="EBV120" s="4"/>
      <c r="EBW120" s="4"/>
      <c r="EBX120" s="4"/>
      <c r="EBY120" s="4"/>
      <c r="EBZ120" s="4"/>
      <c r="ECA120" s="4"/>
      <c r="ECB120" s="4"/>
      <c r="ECC120" s="4"/>
      <c r="ECD120" s="4"/>
      <c r="ECE120" s="4"/>
      <c r="ECF120" s="4"/>
      <c r="ECG120" s="4"/>
      <c r="ECH120" s="4"/>
      <c r="ECI120" s="4"/>
      <c r="ECJ120" s="4"/>
      <c r="ECK120" s="4"/>
      <c r="ECL120" s="4"/>
      <c r="ECM120" s="4"/>
      <c r="ECN120" s="4"/>
      <c r="ECO120" s="4"/>
      <c r="ECP120" s="4"/>
      <c r="ECQ120" s="4"/>
      <c r="ECR120" s="4"/>
      <c r="ECS120" s="4"/>
      <c r="ECT120" s="4"/>
      <c r="ECU120" s="4"/>
      <c r="ECV120" s="4"/>
      <c r="ECW120" s="4"/>
      <c r="ECX120" s="4"/>
      <c r="ECY120" s="4"/>
      <c r="ECZ120" s="4"/>
      <c r="EDA120" s="4"/>
      <c r="EDB120" s="4"/>
      <c r="EDC120" s="4"/>
      <c r="EDD120" s="4"/>
      <c r="EDE120" s="4"/>
      <c r="EDF120" s="4"/>
      <c r="EDG120" s="4"/>
      <c r="EDH120" s="4"/>
      <c r="EDI120" s="4"/>
      <c r="EDJ120" s="4"/>
      <c r="EDK120" s="4"/>
      <c r="EDL120" s="4"/>
      <c r="EDM120" s="4"/>
      <c r="EDN120" s="4"/>
      <c r="EDO120" s="4"/>
      <c r="EDP120" s="4"/>
      <c r="EDQ120" s="4"/>
      <c r="EDR120" s="4"/>
      <c r="EDS120" s="4"/>
      <c r="EDT120" s="4"/>
      <c r="EDU120" s="4"/>
      <c r="EDV120" s="4"/>
      <c r="EDW120" s="4"/>
      <c r="EDX120" s="4"/>
      <c r="EDY120" s="4"/>
      <c r="EDZ120" s="4"/>
      <c r="EEA120" s="4"/>
      <c r="EEB120" s="4"/>
      <c r="EEC120" s="4"/>
      <c r="EED120" s="4"/>
      <c r="EEE120" s="4"/>
      <c r="EEF120" s="4"/>
      <c r="EEG120" s="4"/>
      <c r="EEH120" s="4"/>
      <c r="EEI120" s="4"/>
      <c r="EEJ120" s="4"/>
      <c r="EEK120" s="4"/>
      <c r="EEL120" s="4"/>
      <c r="EEM120" s="4"/>
      <c r="EEN120" s="4"/>
      <c r="EEO120" s="4"/>
      <c r="EEP120" s="4"/>
      <c r="EEQ120" s="4"/>
      <c r="EER120" s="4"/>
      <c r="EES120" s="4"/>
      <c r="EET120" s="4"/>
      <c r="EEU120" s="4"/>
      <c r="EEV120" s="4"/>
      <c r="EEW120" s="4"/>
      <c r="EEX120" s="4"/>
      <c r="EEY120" s="4"/>
      <c r="EEZ120" s="4"/>
      <c r="EFA120" s="4"/>
      <c r="EFB120" s="4"/>
      <c r="EFC120" s="4"/>
      <c r="EFD120" s="4"/>
      <c r="EFE120" s="4"/>
      <c r="EFF120" s="4"/>
      <c r="EFG120" s="4"/>
      <c r="EFH120" s="4"/>
      <c r="EFI120" s="4"/>
      <c r="EFJ120" s="4"/>
      <c r="EFK120" s="4"/>
      <c r="EFL120" s="4"/>
      <c r="EFM120" s="4"/>
      <c r="EFN120" s="4"/>
      <c r="EFO120" s="4"/>
      <c r="EFP120" s="4"/>
      <c r="EFQ120" s="4"/>
      <c r="EFR120" s="4"/>
      <c r="EFS120" s="4"/>
      <c r="EFT120" s="4"/>
      <c r="EFU120" s="4"/>
      <c r="EFV120" s="4"/>
      <c r="EFW120" s="4"/>
      <c r="EFX120" s="4"/>
      <c r="EFY120" s="4"/>
      <c r="EFZ120" s="4"/>
      <c r="EGA120" s="4"/>
      <c r="EGB120" s="4"/>
      <c r="EGC120" s="4"/>
      <c r="EGD120" s="4"/>
      <c r="EGE120" s="4"/>
      <c r="EGF120" s="4"/>
      <c r="EGG120" s="4"/>
      <c r="EGH120" s="4"/>
      <c r="EGI120" s="4"/>
      <c r="EGJ120" s="4"/>
      <c r="EGK120" s="4"/>
      <c r="EGL120" s="4"/>
      <c r="EGM120" s="4"/>
      <c r="EGN120" s="4"/>
      <c r="EGO120" s="4"/>
      <c r="EGP120" s="4"/>
      <c r="EGQ120" s="4"/>
      <c r="EGR120" s="4"/>
      <c r="EGS120" s="4"/>
      <c r="EGT120" s="4"/>
      <c r="EGU120" s="4"/>
      <c r="EGV120" s="4"/>
      <c r="EGW120" s="4"/>
      <c r="EGX120" s="4"/>
      <c r="EGY120" s="4"/>
      <c r="EGZ120" s="4"/>
      <c r="EHA120" s="4"/>
      <c r="EHB120" s="4"/>
      <c r="EHC120" s="4"/>
      <c r="EHD120" s="4"/>
      <c r="EHE120" s="4"/>
      <c r="EHF120" s="4"/>
      <c r="EHG120" s="4"/>
      <c r="EHH120" s="4"/>
      <c r="EHI120" s="4"/>
      <c r="EHJ120" s="4"/>
      <c r="EHK120" s="4"/>
      <c r="EHL120" s="4"/>
      <c r="EHM120" s="4"/>
      <c r="EHN120" s="4"/>
      <c r="EHO120" s="4"/>
      <c r="EHP120" s="4"/>
      <c r="EHQ120" s="4"/>
      <c r="EHR120" s="4"/>
      <c r="EHS120" s="4"/>
      <c r="EHT120" s="4"/>
      <c r="EHU120" s="4"/>
      <c r="EHV120" s="4"/>
      <c r="EHW120" s="4"/>
      <c r="EHX120" s="4"/>
      <c r="EHY120" s="4"/>
      <c r="EHZ120" s="4"/>
      <c r="EIA120" s="4"/>
      <c r="EIB120" s="4"/>
      <c r="EIC120" s="4"/>
      <c r="EID120" s="4"/>
      <c r="EIE120" s="4"/>
      <c r="EIF120" s="4"/>
      <c r="EIG120" s="4"/>
      <c r="EIH120" s="4"/>
      <c r="EII120" s="4"/>
      <c r="EIJ120" s="4"/>
      <c r="EIK120" s="4"/>
      <c r="EIL120" s="4"/>
      <c r="EIM120" s="4"/>
      <c r="EIN120" s="4"/>
      <c r="EIO120" s="4"/>
      <c r="EIP120" s="4"/>
      <c r="EIQ120" s="4"/>
      <c r="EIR120" s="4"/>
      <c r="EIS120" s="4"/>
      <c r="EIT120" s="4"/>
      <c r="EIU120" s="4"/>
      <c r="EIV120" s="4"/>
      <c r="EIW120" s="4"/>
      <c r="EIX120" s="4"/>
      <c r="EIY120" s="4"/>
      <c r="EIZ120" s="4"/>
      <c r="EJA120" s="4"/>
      <c r="EJB120" s="4"/>
      <c r="EJC120" s="4"/>
      <c r="EJD120" s="4"/>
      <c r="EJE120" s="4"/>
      <c r="EJF120" s="4"/>
      <c r="EJG120" s="4"/>
      <c r="EJH120" s="4"/>
      <c r="EJI120" s="4"/>
      <c r="EJJ120" s="4"/>
      <c r="EJK120" s="4"/>
      <c r="EJL120" s="4"/>
      <c r="EJM120" s="4"/>
      <c r="EJN120" s="4"/>
      <c r="EJO120" s="4"/>
      <c r="EJP120" s="4"/>
      <c r="EJQ120" s="4"/>
      <c r="EJR120" s="4"/>
      <c r="EJS120" s="4"/>
      <c r="EJT120" s="4"/>
      <c r="EJU120" s="4"/>
      <c r="EJV120" s="4"/>
      <c r="EJW120" s="4"/>
      <c r="EJX120" s="4"/>
      <c r="EJY120" s="4"/>
      <c r="EJZ120" s="4"/>
      <c r="EKA120" s="4"/>
      <c r="EKB120" s="4"/>
      <c r="EKC120" s="4"/>
      <c r="EKD120" s="4"/>
      <c r="EKE120" s="4"/>
      <c r="EKF120" s="4"/>
      <c r="EKG120" s="4"/>
      <c r="EKH120" s="4"/>
      <c r="EKI120" s="4"/>
      <c r="EKJ120" s="4"/>
      <c r="EKK120" s="4"/>
      <c r="EKL120" s="4"/>
      <c r="EKM120" s="4"/>
      <c r="EKN120" s="4"/>
      <c r="EKO120" s="4"/>
      <c r="EKP120" s="4"/>
      <c r="EKQ120" s="4"/>
      <c r="EKR120" s="4"/>
      <c r="EKS120" s="4"/>
      <c r="EKT120" s="4"/>
      <c r="EKU120" s="4"/>
      <c r="EKV120" s="4"/>
      <c r="EKW120" s="4"/>
      <c r="EKX120" s="4"/>
      <c r="EKY120" s="4"/>
      <c r="EKZ120" s="4"/>
      <c r="ELA120" s="4"/>
      <c r="ELB120" s="4"/>
      <c r="ELC120" s="4"/>
      <c r="ELD120" s="4"/>
      <c r="ELE120" s="4"/>
      <c r="ELF120" s="4"/>
      <c r="ELG120" s="4"/>
      <c r="ELH120" s="4"/>
      <c r="ELI120" s="4"/>
      <c r="ELJ120" s="4"/>
      <c r="ELK120" s="4"/>
      <c r="ELL120" s="4"/>
      <c r="ELM120" s="4"/>
      <c r="ELN120" s="4"/>
      <c r="ELO120" s="4"/>
      <c r="ELP120" s="4"/>
      <c r="ELQ120" s="4"/>
      <c r="ELR120" s="4"/>
      <c r="ELS120" s="4"/>
      <c r="ELT120" s="4"/>
      <c r="ELU120" s="4"/>
      <c r="ELV120" s="4"/>
      <c r="ELW120" s="4"/>
      <c r="ELX120" s="4"/>
      <c r="ELY120" s="4"/>
      <c r="ELZ120" s="4"/>
      <c r="EMA120" s="4"/>
      <c r="EMB120" s="4"/>
      <c r="EMC120" s="4"/>
      <c r="EMD120" s="4"/>
      <c r="EME120" s="4"/>
      <c r="EMF120" s="4"/>
      <c r="EMG120" s="4"/>
      <c r="EMH120" s="4"/>
      <c r="EMI120" s="4"/>
      <c r="EMJ120" s="4"/>
      <c r="EMK120" s="4"/>
      <c r="EML120" s="4"/>
      <c r="EMM120" s="4"/>
      <c r="EMN120" s="4"/>
      <c r="EMO120" s="4"/>
      <c r="EMP120" s="4"/>
      <c r="EMQ120" s="4"/>
      <c r="EMR120" s="4"/>
      <c r="EMS120" s="4"/>
      <c r="EMT120" s="4"/>
      <c r="EMU120" s="4"/>
      <c r="EMV120" s="4"/>
      <c r="EMW120" s="4"/>
      <c r="EMX120" s="4"/>
      <c r="EMY120" s="4"/>
      <c r="EMZ120" s="4"/>
      <c r="ENA120" s="4"/>
      <c r="ENB120" s="4"/>
      <c r="ENC120" s="4"/>
      <c r="END120" s="4"/>
      <c r="ENE120" s="4"/>
      <c r="ENF120" s="4"/>
      <c r="ENG120" s="4"/>
      <c r="ENH120" s="4"/>
      <c r="ENI120" s="4"/>
      <c r="ENJ120" s="4"/>
      <c r="ENK120" s="4"/>
      <c r="ENL120" s="4"/>
      <c r="ENM120" s="4"/>
      <c r="ENN120" s="4"/>
      <c r="ENO120" s="4"/>
      <c r="ENP120" s="4"/>
      <c r="ENQ120" s="4"/>
      <c r="ENR120" s="4"/>
      <c r="ENS120" s="4"/>
      <c r="ENT120" s="4"/>
      <c r="ENU120" s="4"/>
      <c r="ENV120" s="4"/>
      <c r="ENW120" s="4"/>
      <c r="ENX120" s="4"/>
      <c r="ENY120" s="4"/>
      <c r="ENZ120" s="4"/>
      <c r="EOA120" s="4"/>
      <c r="EOB120" s="4"/>
      <c r="EOC120" s="4"/>
      <c r="EOD120" s="4"/>
      <c r="EOE120" s="4"/>
      <c r="EOF120" s="4"/>
      <c r="EOG120" s="4"/>
      <c r="EOH120" s="4"/>
      <c r="EOI120" s="4"/>
      <c r="EOJ120" s="4"/>
      <c r="EOK120" s="4"/>
      <c r="EOL120" s="4"/>
      <c r="EOM120" s="4"/>
      <c r="EON120" s="4"/>
      <c r="EOO120" s="4"/>
      <c r="EOP120" s="4"/>
      <c r="EOQ120" s="4"/>
      <c r="EOR120" s="4"/>
      <c r="EOS120" s="4"/>
      <c r="EOT120" s="4"/>
      <c r="EOU120" s="4"/>
      <c r="EOV120" s="4"/>
      <c r="EOW120" s="4"/>
      <c r="EOX120" s="4"/>
      <c r="EOY120" s="4"/>
      <c r="EOZ120" s="4"/>
      <c r="EPA120" s="4"/>
      <c r="EPB120" s="4"/>
      <c r="EPC120" s="4"/>
      <c r="EPD120" s="4"/>
      <c r="EPE120" s="4"/>
      <c r="EPF120" s="4"/>
      <c r="EPG120" s="4"/>
      <c r="EPH120" s="4"/>
      <c r="EPI120" s="4"/>
      <c r="EPJ120" s="4"/>
      <c r="EPK120" s="4"/>
      <c r="EPL120" s="4"/>
      <c r="EPM120" s="4"/>
      <c r="EPN120" s="4"/>
      <c r="EPO120" s="4"/>
      <c r="EPP120" s="4"/>
      <c r="EPQ120" s="4"/>
      <c r="EPR120" s="4"/>
      <c r="EPS120" s="4"/>
      <c r="EPT120" s="4"/>
      <c r="EPU120" s="4"/>
      <c r="EPV120" s="4"/>
      <c r="EPW120" s="4"/>
      <c r="EPX120" s="4"/>
      <c r="EPY120" s="4"/>
      <c r="EPZ120" s="4"/>
      <c r="EQA120" s="4"/>
      <c r="EQB120" s="4"/>
      <c r="EQC120" s="4"/>
      <c r="EQD120" s="4"/>
      <c r="EQE120" s="4"/>
      <c r="EQF120" s="4"/>
      <c r="EQG120" s="4"/>
      <c r="EQH120" s="4"/>
      <c r="EQI120" s="4"/>
      <c r="EQJ120" s="4"/>
      <c r="EQK120" s="4"/>
      <c r="EQL120" s="4"/>
      <c r="EQM120" s="4"/>
      <c r="EQN120" s="4"/>
      <c r="EQO120" s="4"/>
      <c r="EQP120" s="4"/>
      <c r="EQQ120" s="4"/>
      <c r="EQR120" s="4"/>
      <c r="EQS120" s="4"/>
      <c r="EQT120" s="4"/>
      <c r="EQU120" s="4"/>
      <c r="EQV120" s="4"/>
      <c r="EQW120" s="4"/>
      <c r="EQX120" s="4"/>
      <c r="EQY120" s="4"/>
      <c r="EQZ120" s="4"/>
      <c r="ERA120" s="4"/>
      <c r="ERB120" s="4"/>
      <c r="ERC120" s="4"/>
      <c r="ERD120" s="4"/>
      <c r="ERE120" s="4"/>
      <c r="ERF120" s="4"/>
      <c r="ERG120" s="4"/>
      <c r="ERH120" s="4"/>
      <c r="ERI120" s="4"/>
      <c r="ERJ120" s="4"/>
      <c r="ERK120" s="4"/>
      <c r="ERL120" s="4"/>
      <c r="ERM120" s="4"/>
      <c r="ERN120" s="4"/>
      <c r="ERO120" s="4"/>
      <c r="ERP120" s="4"/>
      <c r="ERQ120" s="4"/>
      <c r="ERR120" s="4"/>
      <c r="ERS120" s="4"/>
      <c r="ERT120" s="4"/>
      <c r="ERU120" s="4"/>
      <c r="ERV120" s="4"/>
      <c r="ERW120" s="4"/>
      <c r="ERX120" s="4"/>
      <c r="ERY120" s="4"/>
      <c r="ERZ120" s="4"/>
      <c r="ESA120" s="4"/>
      <c r="ESB120" s="4"/>
      <c r="ESC120" s="4"/>
      <c r="ESD120" s="4"/>
      <c r="ESE120" s="4"/>
      <c r="ESF120" s="4"/>
      <c r="ESG120" s="4"/>
      <c r="ESH120" s="4"/>
      <c r="ESI120" s="4"/>
      <c r="ESJ120" s="4"/>
      <c r="ESK120" s="4"/>
      <c r="ESL120" s="4"/>
      <c r="ESM120" s="4"/>
      <c r="ESN120" s="4"/>
      <c r="ESO120" s="4"/>
      <c r="ESP120" s="4"/>
      <c r="ESQ120" s="4"/>
      <c r="ESR120" s="4"/>
      <c r="ESS120" s="4"/>
      <c r="EST120" s="4"/>
      <c r="ESU120" s="4"/>
      <c r="ESV120" s="4"/>
      <c r="ESW120" s="4"/>
      <c r="ESX120" s="4"/>
      <c r="ESY120" s="4"/>
      <c r="ESZ120" s="4"/>
      <c r="ETA120" s="4"/>
      <c r="ETB120" s="4"/>
      <c r="ETC120" s="4"/>
      <c r="ETD120" s="4"/>
      <c r="ETE120" s="4"/>
      <c r="ETF120" s="4"/>
      <c r="ETG120" s="4"/>
      <c r="ETH120" s="4"/>
      <c r="ETI120" s="4"/>
      <c r="ETJ120" s="4"/>
      <c r="ETK120" s="4"/>
      <c r="ETL120" s="4"/>
      <c r="ETM120" s="4"/>
      <c r="ETN120" s="4"/>
      <c r="ETO120" s="4"/>
      <c r="ETP120" s="4"/>
      <c r="ETQ120" s="4"/>
      <c r="ETR120" s="4"/>
      <c r="ETS120" s="4"/>
      <c r="ETT120" s="4"/>
      <c r="ETU120" s="4"/>
      <c r="ETV120" s="4"/>
      <c r="ETW120" s="4"/>
      <c r="ETX120" s="4"/>
      <c r="ETY120" s="4"/>
      <c r="ETZ120" s="4"/>
      <c r="EUA120" s="4"/>
      <c r="EUB120" s="4"/>
      <c r="EUC120" s="4"/>
      <c r="EUD120" s="4"/>
      <c r="EUE120" s="4"/>
      <c r="EUF120" s="4"/>
      <c r="EUG120" s="4"/>
      <c r="EUH120" s="4"/>
      <c r="EUI120" s="4"/>
      <c r="EUJ120" s="4"/>
      <c r="EUK120" s="4"/>
      <c r="EUL120" s="4"/>
      <c r="EUM120" s="4"/>
      <c r="EUN120" s="4"/>
      <c r="EUO120" s="4"/>
      <c r="EUP120" s="4"/>
      <c r="EUQ120" s="4"/>
      <c r="EUR120" s="4"/>
      <c r="EUS120" s="4"/>
      <c r="EUT120" s="4"/>
      <c r="EUU120" s="4"/>
      <c r="EUV120" s="4"/>
      <c r="EUW120" s="4"/>
      <c r="EUX120" s="4"/>
      <c r="EUY120" s="4"/>
      <c r="EUZ120" s="4"/>
      <c r="EVA120" s="4"/>
      <c r="EVB120" s="4"/>
      <c r="EVC120" s="4"/>
      <c r="EVD120" s="4"/>
      <c r="EVE120" s="4"/>
      <c r="EVF120" s="4"/>
      <c r="EVG120" s="4"/>
      <c r="EVH120" s="4"/>
      <c r="EVI120" s="4"/>
      <c r="EVJ120" s="4"/>
      <c r="EVK120" s="4"/>
      <c r="EVL120" s="4"/>
      <c r="EVM120" s="4"/>
      <c r="EVN120" s="4"/>
      <c r="EVO120" s="4"/>
      <c r="EVP120" s="4"/>
      <c r="EVQ120" s="4"/>
      <c r="EVR120" s="4"/>
      <c r="EVS120" s="4"/>
      <c r="EVT120" s="4"/>
      <c r="EVU120" s="4"/>
      <c r="EVV120" s="4"/>
      <c r="EVW120" s="4"/>
      <c r="EVX120" s="4"/>
      <c r="EVY120" s="4"/>
      <c r="EVZ120" s="4"/>
      <c r="EWA120" s="4"/>
      <c r="EWB120" s="4"/>
      <c r="EWC120" s="4"/>
      <c r="EWD120" s="4"/>
      <c r="EWE120" s="4"/>
      <c r="EWF120" s="4"/>
      <c r="EWG120" s="4"/>
      <c r="EWH120" s="4"/>
      <c r="EWI120" s="4"/>
      <c r="EWJ120" s="4"/>
      <c r="EWK120" s="4"/>
      <c r="EWL120" s="4"/>
      <c r="EWM120" s="4"/>
      <c r="EWN120" s="4"/>
      <c r="EWO120" s="4"/>
      <c r="EWP120" s="4"/>
      <c r="EWQ120" s="4"/>
      <c r="EWR120" s="4"/>
      <c r="EWS120" s="4"/>
      <c r="EWT120" s="4"/>
      <c r="EWU120" s="4"/>
      <c r="EWV120" s="4"/>
      <c r="EWW120" s="4"/>
      <c r="EWX120" s="4"/>
      <c r="EWY120" s="4"/>
      <c r="EWZ120" s="4"/>
      <c r="EXA120" s="4"/>
      <c r="EXB120" s="4"/>
      <c r="EXC120" s="4"/>
      <c r="EXD120" s="4"/>
      <c r="EXE120" s="4"/>
      <c r="EXF120" s="4"/>
      <c r="EXG120" s="4"/>
      <c r="EXH120" s="4"/>
      <c r="EXI120" s="4"/>
      <c r="EXJ120" s="4"/>
      <c r="EXK120" s="4"/>
      <c r="EXL120" s="4"/>
      <c r="EXM120" s="4"/>
      <c r="EXN120" s="4"/>
      <c r="EXO120" s="4"/>
      <c r="EXP120" s="4"/>
      <c r="EXQ120" s="4"/>
      <c r="EXR120" s="4"/>
      <c r="EXS120" s="4"/>
      <c r="EXT120" s="4"/>
      <c r="EXU120" s="4"/>
      <c r="EXV120" s="4"/>
      <c r="EXW120" s="4"/>
      <c r="EXX120" s="4"/>
      <c r="EXY120" s="4"/>
      <c r="EXZ120" s="4"/>
      <c r="EYA120" s="4"/>
      <c r="EYB120" s="4"/>
      <c r="EYC120" s="4"/>
      <c r="EYD120" s="4"/>
      <c r="EYE120" s="4"/>
      <c r="EYF120" s="4"/>
      <c r="EYG120" s="4"/>
      <c r="EYH120" s="4"/>
      <c r="EYI120" s="4"/>
      <c r="EYJ120" s="4"/>
      <c r="EYK120" s="4"/>
      <c r="EYL120" s="4"/>
      <c r="EYM120" s="4"/>
      <c r="EYN120" s="4"/>
      <c r="EYO120" s="4"/>
      <c r="EYP120" s="4"/>
      <c r="EYQ120" s="4"/>
      <c r="EYR120" s="4"/>
      <c r="EYS120" s="4"/>
      <c r="EYT120" s="4"/>
      <c r="EYU120" s="4"/>
      <c r="EYV120" s="4"/>
      <c r="EYW120" s="4"/>
      <c r="EYX120" s="4"/>
      <c r="EYY120" s="4"/>
      <c r="EYZ120" s="4"/>
      <c r="EZA120" s="4"/>
      <c r="EZB120" s="4"/>
      <c r="EZC120" s="4"/>
      <c r="EZD120" s="4"/>
      <c r="EZE120" s="4"/>
      <c r="EZF120" s="4"/>
      <c r="EZG120" s="4"/>
      <c r="EZH120" s="4"/>
      <c r="EZI120" s="4"/>
      <c r="EZJ120" s="4"/>
      <c r="EZK120" s="4"/>
      <c r="EZL120" s="4"/>
      <c r="EZM120" s="4"/>
      <c r="EZN120" s="4"/>
      <c r="EZO120" s="4"/>
      <c r="EZP120" s="4"/>
      <c r="EZQ120" s="4"/>
      <c r="EZR120" s="4"/>
      <c r="EZS120" s="4"/>
      <c r="EZT120" s="4"/>
      <c r="EZU120" s="4"/>
      <c r="EZV120" s="4"/>
      <c r="EZW120" s="4"/>
      <c r="EZX120" s="4"/>
      <c r="EZY120" s="4"/>
      <c r="EZZ120" s="4"/>
      <c r="FAA120" s="4"/>
      <c r="FAB120" s="4"/>
      <c r="FAC120" s="4"/>
      <c r="FAD120" s="4"/>
      <c r="FAE120" s="4"/>
      <c r="FAF120" s="4"/>
      <c r="FAG120" s="4"/>
      <c r="FAH120" s="4"/>
      <c r="FAI120" s="4"/>
      <c r="FAJ120" s="4"/>
      <c r="FAK120" s="4"/>
      <c r="FAL120" s="4"/>
      <c r="FAM120" s="4"/>
      <c r="FAN120" s="4"/>
      <c r="FAO120" s="4"/>
      <c r="FAP120" s="4"/>
      <c r="FAQ120" s="4"/>
      <c r="FAR120" s="4"/>
      <c r="FAS120" s="4"/>
      <c r="FAT120" s="4"/>
      <c r="FAU120" s="4"/>
      <c r="FAV120" s="4"/>
      <c r="FAW120" s="4"/>
      <c r="FAX120" s="4"/>
      <c r="FAY120" s="4"/>
      <c r="FAZ120" s="4"/>
      <c r="FBA120" s="4"/>
      <c r="FBB120" s="4"/>
      <c r="FBC120" s="4"/>
      <c r="FBD120" s="4"/>
      <c r="FBE120" s="4"/>
      <c r="FBF120" s="4"/>
      <c r="FBG120" s="4"/>
      <c r="FBH120" s="4"/>
      <c r="FBI120" s="4"/>
      <c r="FBJ120" s="4"/>
      <c r="FBK120" s="4"/>
      <c r="FBL120" s="4"/>
      <c r="FBM120" s="4"/>
      <c r="FBN120" s="4"/>
      <c r="FBO120" s="4"/>
      <c r="FBP120" s="4"/>
      <c r="FBQ120" s="4"/>
      <c r="FBR120" s="4"/>
      <c r="FBS120" s="4"/>
      <c r="FBT120" s="4"/>
      <c r="FBU120" s="4"/>
      <c r="FBV120" s="4"/>
      <c r="FBW120" s="4"/>
      <c r="FBX120" s="4"/>
      <c r="FBY120" s="4"/>
      <c r="FBZ120" s="4"/>
      <c r="FCA120" s="4"/>
      <c r="FCB120" s="4"/>
      <c r="FCC120" s="4"/>
      <c r="FCD120" s="4"/>
      <c r="FCE120" s="4"/>
      <c r="FCF120" s="4"/>
      <c r="FCG120" s="4"/>
      <c r="FCH120" s="4"/>
      <c r="FCI120" s="4"/>
      <c r="FCJ120" s="4"/>
      <c r="FCK120" s="4"/>
      <c r="FCL120" s="4"/>
      <c r="FCM120" s="4"/>
      <c r="FCN120" s="4"/>
      <c r="FCO120" s="4"/>
      <c r="FCP120" s="4"/>
      <c r="FCQ120" s="4"/>
      <c r="FCR120" s="4"/>
      <c r="FCS120" s="4"/>
      <c r="FCT120" s="4"/>
      <c r="FCU120" s="4"/>
      <c r="FCV120" s="4"/>
      <c r="FCW120" s="4"/>
      <c r="FCX120" s="4"/>
      <c r="FCY120" s="4"/>
      <c r="FCZ120" s="4"/>
      <c r="FDA120" s="4"/>
      <c r="FDB120" s="4"/>
      <c r="FDC120" s="4"/>
      <c r="FDD120" s="4"/>
      <c r="FDE120" s="4"/>
      <c r="FDF120" s="4"/>
      <c r="FDG120" s="4"/>
      <c r="FDH120" s="4"/>
      <c r="FDI120" s="4"/>
      <c r="FDJ120" s="4"/>
      <c r="FDK120" s="4"/>
      <c r="FDL120" s="4"/>
      <c r="FDM120" s="4"/>
      <c r="FDN120" s="4"/>
      <c r="FDO120" s="4"/>
      <c r="FDP120" s="4"/>
      <c r="FDQ120" s="4"/>
      <c r="FDR120" s="4"/>
      <c r="FDS120" s="4"/>
      <c r="FDT120" s="4"/>
      <c r="FDU120" s="4"/>
      <c r="FDV120" s="4"/>
      <c r="FDW120" s="4"/>
      <c r="FDX120" s="4"/>
      <c r="FDY120" s="4"/>
      <c r="FDZ120" s="4"/>
      <c r="FEA120" s="4"/>
      <c r="FEB120" s="4"/>
      <c r="FEC120" s="4"/>
      <c r="FED120" s="4"/>
      <c r="FEE120" s="4"/>
      <c r="FEF120" s="4"/>
      <c r="FEG120" s="4"/>
      <c r="FEH120" s="4"/>
      <c r="FEI120" s="4"/>
      <c r="FEJ120" s="4"/>
      <c r="FEK120" s="4"/>
      <c r="FEL120" s="4"/>
      <c r="FEM120" s="4"/>
      <c r="FEN120" s="4"/>
      <c r="FEO120" s="4"/>
      <c r="FEP120" s="4"/>
      <c r="FEQ120" s="4"/>
      <c r="FER120" s="4"/>
      <c r="FES120" s="4"/>
      <c r="FET120" s="4"/>
      <c r="FEU120" s="4"/>
      <c r="FEV120" s="4"/>
      <c r="FEW120" s="4"/>
      <c r="FEX120" s="4"/>
      <c r="FEY120" s="4"/>
      <c r="FEZ120" s="4"/>
      <c r="FFA120" s="4"/>
      <c r="FFB120" s="4"/>
      <c r="FFC120" s="4"/>
      <c r="FFD120" s="4"/>
      <c r="FFE120" s="4"/>
      <c r="FFF120" s="4"/>
      <c r="FFG120" s="4"/>
      <c r="FFH120" s="4"/>
      <c r="FFI120" s="4"/>
      <c r="FFJ120" s="4"/>
      <c r="FFK120" s="4"/>
      <c r="FFL120" s="4"/>
      <c r="FFM120" s="4"/>
      <c r="FFN120" s="4"/>
      <c r="FFO120" s="4"/>
      <c r="FFP120" s="4"/>
      <c r="FFQ120" s="4"/>
      <c r="FFR120" s="4"/>
      <c r="FFS120" s="4"/>
      <c r="FFT120" s="4"/>
      <c r="FFU120" s="4"/>
      <c r="FFV120" s="4"/>
      <c r="FFW120" s="4"/>
      <c r="FFX120" s="4"/>
      <c r="FFY120" s="4"/>
      <c r="FFZ120" s="4"/>
      <c r="FGA120" s="4"/>
      <c r="FGB120" s="4"/>
      <c r="FGC120" s="4"/>
      <c r="FGD120" s="4"/>
      <c r="FGE120" s="4"/>
      <c r="FGF120" s="4"/>
      <c r="FGG120" s="4"/>
      <c r="FGH120" s="4"/>
      <c r="FGI120" s="4"/>
      <c r="FGJ120" s="4"/>
      <c r="FGK120" s="4"/>
      <c r="FGL120" s="4"/>
      <c r="FGM120" s="4"/>
      <c r="FGN120" s="4"/>
      <c r="FGO120" s="4"/>
      <c r="FGP120" s="4"/>
      <c r="FGQ120" s="4"/>
      <c r="FGR120" s="4"/>
      <c r="FGS120" s="4"/>
      <c r="FGT120" s="4"/>
      <c r="FGU120" s="4"/>
      <c r="FGV120" s="4"/>
      <c r="FGW120" s="4"/>
      <c r="FGX120" s="4"/>
      <c r="FGY120" s="4"/>
      <c r="FGZ120" s="4"/>
      <c r="FHA120" s="4"/>
      <c r="FHB120" s="4"/>
      <c r="FHC120" s="4"/>
      <c r="FHD120" s="4"/>
      <c r="FHE120" s="4"/>
      <c r="FHF120" s="4"/>
      <c r="FHG120" s="4"/>
      <c r="FHH120" s="4"/>
      <c r="FHI120" s="4"/>
      <c r="FHJ120" s="4"/>
      <c r="FHK120" s="4"/>
      <c r="FHL120" s="4"/>
      <c r="FHM120" s="4"/>
      <c r="FHN120" s="4"/>
      <c r="FHO120" s="4"/>
      <c r="FHP120" s="4"/>
      <c r="FHQ120" s="4"/>
      <c r="FHR120" s="4"/>
      <c r="FHS120" s="4"/>
      <c r="FHT120" s="4"/>
      <c r="FHU120" s="4"/>
      <c r="FHV120" s="4"/>
      <c r="FHW120" s="4"/>
      <c r="FHX120" s="4"/>
      <c r="FHY120" s="4"/>
      <c r="FHZ120" s="4"/>
      <c r="FIA120" s="4"/>
      <c r="FIB120" s="4"/>
      <c r="FIC120" s="4"/>
      <c r="FID120" s="4"/>
      <c r="FIE120" s="4"/>
      <c r="FIF120" s="4"/>
      <c r="FIG120" s="4"/>
      <c r="FIH120" s="4"/>
      <c r="FII120" s="4"/>
      <c r="FIJ120" s="4"/>
      <c r="FIK120" s="4"/>
      <c r="FIL120" s="4"/>
      <c r="FIM120" s="4"/>
      <c r="FIN120" s="4"/>
      <c r="FIO120" s="4"/>
      <c r="FIP120" s="4"/>
      <c r="FIQ120" s="4"/>
      <c r="FIR120" s="4"/>
      <c r="FIS120" s="4"/>
      <c r="FIT120" s="4"/>
      <c r="FIU120" s="4"/>
      <c r="FIV120" s="4"/>
      <c r="FIW120" s="4"/>
      <c r="FIX120" s="4"/>
      <c r="FIY120" s="4"/>
      <c r="FIZ120" s="4"/>
      <c r="FJA120" s="4"/>
      <c r="FJB120" s="4"/>
      <c r="FJC120" s="4"/>
      <c r="FJD120" s="4"/>
      <c r="FJE120" s="4"/>
      <c r="FJF120" s="4"/>
      <c r="FJG120" s="4"/>
      <c r="FJH120" s="4"/>
      <c r="FJI120" s="4"/>
      <c r="FJJ120" s="4"/>
      <c r="FJK120" s="4"/>
      <c r="FJL120" s="4"/>
      <c r="FJM120" s="4"/>
      <c r="FJN120" s="4"/>
      <c r="FJO120" s="4"/>
      <c r="FJP120" s="4"/>
      <c r="FJQ120" s="4"/>
      <c r="FJR120" s="4"/>
      <c r="FJS120" s="4"/>
      <c r="FJT120" s="4"/>
      <c r="FJU120" s="4"/>
      <c r="FJV120" s="4"/>
      <c r="FJW120" s="4"/>
      <c r="FJX120" s="4"/>
      <c r="FJY120" s="4"/>
      <c r="FJZ120" s="4"/>
      <c r="FKA120" s="4"/>
      <c r="FKB120" s="4"/>
      <c r="FKC120" s="4"/>
      <c r="FKD120" s="4"/>
      <c r="FKE120" s="4"/>
      <c r="FKF120" s="4"/>
      <c r="FKG120" s="4"/>
      <c r="FKH120" s="4"/>
      <c r="FKI120" s="4"/>
      <c r="FKJ120" s="4"/>
      <c r="FKK120" s="4"/>
      <c r="FKL120" s="4"/>
      <c r="FKM120" s="4"/>
      <c r="FKN120" s="4"/>
      <c r="FKO120" s="4"/>
      <c r="FKP120" s="4"/>
      <c r="FKQ120" s="4"/>
      <c r="FKR120" s="4"/>
      <c r="FKS120" s="4"/>
      <c r="FKT120" s="4"/>
      <c r="FKU120" s="4"/>
      <c r="FKV120" s="4"/>
      <c r="FKW120" s="4"/>
      <c r="FKX120" s="4"/>
      <c r="FKY120" s="4"/>
      <c r="FKZ120" s="4"/>
      <c r="FLA120" s="4"/>
      <c r="FLB120" s="4"/>
      <c r="FLC120" s="4"/>
      <c r="FLD120" s="4"/>
      <c r="FLE120" s="4"/>
      <c r="FLF120" s="4"/>
      <c r="FLG120" s="4"/>
      <c r="FLH120" s="4"/>
      <c r="FLI120" s="4"/>
      <c r="FLJ120" s="4"/>
      <c r="FLK120" s="4"/>
      <c r="FLL120" s="4"/>
      <c r="FLM120" s="4"/>
      <c r="FLN120" s="4"/>
      <c r="FLO120" s="4"/>
      <c r="FLP120" s="4"/>
      <c r="FLQ120" s="4"/>
      <c r="FLR120" s="4"/>
      <c r="FLS120" s="4"/>
      <c r="FLT120" s="4"/>
      <c r="FLU120" s="4"/>
      <c r="FLV120" s="4"/>
      <c r="FLW120" s="4"/>
      <c r="FLX120" s="4"/>
      <c r="FLY120" s="4"/>
      <c r="FLZ120" s="4"/>
      <c r="FMA120" s="4"/>
      <c r="FMB120" s="4"/>
      <c r="FMC120" s="4"/>
      <c r="FMD120" s="4"/>
      <c r="FME120" s="4"/>
      <c r="FMF120" s="4"/>
      <c r="FMG120" s="4"/>
      <c r="FMH120" s="4"/>
      <c r="FMI120" s="4"/>
      <c r="FMJ120" s="4"/>
      <c r="FMK120" s="4"/>
      <c r="FML120" s="4"/>
      <c r="FMM120" s="4"/>
      <c r="FMN120" s="4"/>
      <c r="FMO120" s="4"/>
      <c r="FMP120" s="4"/>
      <c r="FMQ120" s="4"/>
      <c r="FMR120" s="4"/>
      <c r="FMS120" s="4"/>
      <c r="FMT120" s="4"/>
      <c r="FMU120" s="4"/>
      <c r="FMV120" s="4"/>
      <c r="FMW120" s="4"/>
      <c r="FMX120" s="4"/>
      <c r="FMY120" s="4"/>
      <c r="FMZ120" s="4"/>
      <c r="FNA120" s="4"/>
      <c r="FNB120" s="4"/>
      <c r="FNC120" s="4"/>
      <c r="FND120" s="4"/>
      <c r="FNE120" s="4"/>
      <c r="FNF120" s="4"/>
      <c r="FNG120" s="4"/>
      <c r="FNH120" s="4"/>
      <c r="FNI120" s="4"/>
      <c r="FNJ120" s="4"/>
      <c r="FNK120" s="4"/>
      <c r="FNL120" s="4"/>
      <c r="FNM120" s="4"/>
      <c r="FNN120" s="4"/>
      <c r="FNO120" s="4"/>
      <c r="FNP120" s="4"/>
      <c r="FNQ120" s="4"/>
      <c r="FNR120" s="4"/>
      <c r="FNS120" s="4"/>
      <c r="FNT120" s="4"/>
      <c r="FNU120" s="4"/>
      <c r="FNV120" s="4"/>
      <c r="FNW120" s="4"/>
      <c r="FNX120" s="4"/>
      <c r="FNY120" s="4"/>
      <c r="FNZ120" s="4"/>
      <c r="FOA120" s="4"/>
      <c r="FOB120" s="4"/>
      <c r="FOC120" s="4"/>
      <c r="FOD120" s="4"/>
      <c r="FOE120" s="4"/>
      <c r="FOF120" s="4"/>
      <c r="FOG120" s="4"/>
      <c r="FOH120" s="4"/>
      <c r="FOI120" s="4"/>
      <c r="FOJ120" s="4"/>
      <c r="FOK120" s="4"/>
      <c r="FOL120" s="4"/>
      <c r="FOM120" s="4"/>
      <c r="FON120" s="4"/>
      <c r="FOO120" s="4"/>
      <c r="FOP120" s="4"/>
      <c r="FOQ120" s="4"/>
      <c r="FOR120" s="4"/>
      <c r="FOS120" s="4"/>
      <c r="FOT120" s="4"/>
      <c r="FOU120" s="4"/>
      <c r="FOV120" s="4"/>
      <c r="FOW120" s="4"/>
      <c r="FOX120" s="4"/>
      <c r="FOY120" s="4"/>
      <c r="FOZ120" s="4"/>
      <c r="FPA120" s="4"/>
      <c r="FPB120" s="4"/>
      <c r="FPC120" s="4"/>
      <c r="FPD120" s="4"/>
      <c r="FPE120" s="4"/>
      <c r="FPF120" s="4"/>
      <c r="FPG120" s="4"/>
      <c r="FPH120" s="4"/>
      <c r="FPI120" s="4"/>
      <c r="FPJ120" s="4"/>
      <c r="FPK120" s="4"/>
      <c r="FPL120" s="4"/>
      <c r="FPM120" s="4"/>
      <c r="FPN120" s="4"/>
      <c r="FPO120" s="4"/>
      <c r="FPP120" s="4"/>
      <c r="FPQ120" s="4"/>
      <c r="FPR120" s="4"/>
      <c r="FPS120" s="4"/>
      <c r="FPT120" s="4"/>
      <c r="FPU120" s="4"/>
      <c r="FPV120" s="4"/>
      <c r="FPW120" s="4"/>
      <c r="FPX120" s="4"/>
      <c r="FPY120" s="4"/>
      <c r="FPZ120" s="4"/>
      <c r="FQA120" s="4"/>
      <c r="FQB120" s="4"/>
      <c r="FQC120" s="4"/>
      <c r="FQD120" s="4"/>
      <c r="FQE120" s="4"/>
      <c r="FQF120" s="4"/>
      <c r="FQG120" s="4"/>
      <c r="FQH120" s="4"/>
      <c r="FQI120" s="4"/>
      <c r="FQJ120" s="4"/>
      <c r="FQK120" s="4"/>
      <c r="FQL120" s="4"/>
      <c r="FQM120" s="4"/>
      <c r="FQN120" s="4"/>
      <c r="FQO120" s="4"/>
      <c r="FQP120" s="4"/>
      <c r="FQQ120" s="4"/>
      <c r="FQR120" s="4"/>
      <c r="FQS120" s="4"/>
      <c r="FQT120" s="4"/>
      <c r="FQU120" s="4"/>
      <c r="FQV120" s="4"/>
      <c r="FQW120" s="4"/>
      <c r="FQX120" s="4"/>
      <c r="FQY120" s="4"/>
      <c r="FQZ120" s="4"/>
      <c r="FRA120" s="4"/>
      <c r="FRB120" s="4"/>
      <c r="FRC120" s="4"/>
      <c r="FRD120" s="4"/>
      <c r="FRE120" s="4"/>
      <c r="FRF120" s="4"/>
      <c r="FRG120" s="4"/>
      <c r="FRH120" s="4"/>
      <c r="FRI120" s="4"/>
      <c r="FRJ120" s="4"/>
      <c r="FRK120" s="4"/>
      <c r="FRL120" s="4"/>
      <c r="FRM120" s="4"/>
      <c r="FRN120" s="4"/>
      <c r="FRO120" s="4"/>
      <c r="FRP120" s="4"/>
      <c r="FRQ120" s="4"/>
      <c r="FRR120" s="4"/>
      <c r="FRS120" s="4"/>
      <c r="FRT120" s="4"/>
      <c r="FRU120" s="4"/>
      <c r="FRV120" s="4"/>
      <c r="FRW120" s="4"/>
      <c r="FRX120" s="4"/>
      <c r="FRY120" s="4"/>
      <c r="FRZ120" s="4"/>
      <c r="FSA120" s="4"/>
      <c r="FSB120" s="4"/>
      <c r="FSC120" s="4"/>
      <c r="FSD120" s="4"/>
      <c r="FSE120" s="4"/>
      <c r="FSF120" s="4"/>
      <c r="FSG120" s="4"/>
      <c r="FSH120" s="4"/>
      <c r="FSI120" s="4"/>
      <c r="FSJ120" s="4"/>
      <c r="FSK120" s="4"/>
      <c r="FSL120" s="4"/>
      <c r="FSM120" s="4"/>
      <c r="FSN120" s="4"/>
      <c r="FSO120" s="4"/>
      <c r="FSP120" s="4"/>
      <c r="FSQ120" s="4"/>
      <c r="FSR120" s="4"/>
      <c r="FSS120" s="4"/>
      <c r="FST120" s="4"/>
      <c r="FSU120" s="4"/>
      <c r="FSV120" s="4"/>
      <c r="FSW120" s="4"/>
      <c r="FSX120" s="4"/>
      <c r="FSY120" s="4"/>
      <c r="FSZ120" s="4"/>
      <c r="FTA120" s="4"/>
      <c r="FTB120" s="4"/>
      <c r="FTC120" s="4"/>
      <c r="FTD120" s="4"/>
      <c r="FTE120" s="4"/>
      <c r="FTF120" s="4"/>
      <c r="FTG120" s="4"/>
      <c r="FTH120" s="4"/>
      <c r="FTI120" s="4"/>
      <c r="FTJ120" s="4"/>
      <c r="FTK120" s="4"/>
      <c r="FTL120" s="4"/>
      <c r="FTM120" s="4"/>
      <c r="FTN120" s="4"/>
      <c r="FTO120" s="4"/>
      <c r="FTP120" s="4"/>
      <c r="FTQ120" s="4"/>
      <c r="FTR120" s="4"/>
      <c r="FTS120" s="4"/>
      <c r="FTT120" s="4"/>
      <c r="FTU120" s="4"/>
      <c r="FTV120" s="4"/>
      <c r="FTW120" s="4"/>
      <c r="FTX120" s="4"/>
      <c r="FTY120" s="4"/>
      <c r="FTZ120" s="4"/>
      <c r="FUA120" s="4"/>
      <c r="FUB120" s="4"/>
      <c r="FUC120" s="4"/>
      <c r="FUD120" s="4"/>
      <c r="FUE120" s="4"/>
      <c r="FUF120" s="4"/>
      <c r="FUG120" s="4"/>
      <c r="FUH120" s="4"/>
      <c r="FUI120" s="4"/>
      <c r="FUJ120" s="4"/>
      <c r="FUK120" s="4"/>
      <c r="FUL120" s="4"/>
      <c r="FUM120" s="4"/>
      <c r="FUN120" s="4"/>
      <c r="FUO120" s="4"/>
      <c r="FUP120" s="4"/>
      <c r="FUQ120" s="4"/>
      <c r="FUR120" s="4"/>
      <c r="FUS120" s="4"/>
      <c r="FUT120" s="4"/>
      <c r="FUU120" s="4"/>
      <c r="FUV120" s="4"/>
      <c r="FUW120" s="4"/>
      <c r="FUX120" s="4"/>
      <c r="FUY120" s="4"/>
      <c r="FUZ120" s="4"/>
      <c r="FVA120" s="4"/>
      <c r="FVB120" s="4"/>
      <c r="FVC120" s="4"/>
      <c r="FVD120" s="4"/>
      <c r="FVE120" s="4"/>
      <c r="FVF120" s="4"/>
      <c r="FVG120" s="4"/>
      <c r="FVH120" s="4"/>
      <c r="FVI120" s="4"/>
      <c r="FVJ120" s="4"/>
      <c r="FVK120" s="4"/>
      <c r="FVL120" s="4"/>
      <c r="FVM120" s="4"/>
      <c r="FVN120" s="4"/>
      <c r="FVO120" s="4"/>
      <c r="FVP120" s="4"/>
      <c r="FVQ120" s="4"/>
      <c r="FVR120" s="4"/>
      <c r="FVS120" s="4"/>
      <c r="FVT120" s="4"/>
      <c r="FVU120" s="4"/>
      <c r="FVV120" s="4"/>
      <c r="FVW120" s="4"/>
      <c r="FVX120" s="4"/>
      <c r="FVY120" s="4"/>
      <c r="FVZ120" s="4"/>
      <c r="FWA120" s="4"/>
      <c r="FWB120" s="4"/>
      <c r="FWC120" s="4"/>
      <c r="FWD120" s="4"/>
      <c r="FWE120" s="4"/>
      <c r="FWF120" s="4"/>
      <c r="FWG120" s="4"/>
      <c r="FWH120" s="4"/>
      <c r="FWI120" s="4"/>
      <c r="FWJ120" s="4"/>
      <c r="FWK120" s="4"/>
      <c r="FWL120" s="4"/>
      <c r="FWM120" s="4"/>
      <c r="FWN120" s="4"/>
      <c r="FWO120" s="4"/>
      <c r="FWP120" s="4"/>
      <c r="FWQ120" s="4"/>
      <c r="FWR120" s="4"/>
      <c r="FWS120" s="4"/>
      <c r="FWT120" s="4"/>
      <c r="FWU120" s="4"/>
      <c r="FWV120" s="4"/>
      <c r="FWW120" s="4"/>
      <c r="FWX120" s="4"/>
      <c r="FWY120" s="4"/>
      <c r="FWZ120" s="4"/>
      <c r="FXA120" s="4"/>
      <c r="FXB120" s="4"/>
      <c r="FXC120" s="4"/>
      <c r="FXD120" s="4"/>
      <c r="FXE120" s="4"/>
      <c r="FXF120" s="4"/>
      <c r="FXG120" s="4"/>
      <c r="FXH120" s="4"/>
      <c r="FXI120" s="4"/>
      <c r="FXJ120" s="4"/>
      <c r="FXK120" s="4"/>
      <c r="FXL120" s="4"/>
      <c r="FXM120" s="4"/>
      <c r="FXN120" s="4"/>
      <c r="FXO120" s="4"/>
      <c r="FXP120" s="4"/>
      <c r="FXQ120" s="4"/>
      <c r="FXR120" s="4"/>
      <c r="FXS120" s="4"/>
      <c r="FXT120" s="4"/>
      <c r="FXU120" s="4"/>
      <c r="FXV120" s="4"/>
      <c r="FXW120" s="4"/>
      <c r="FXX120" s="4"/>
      <c r="FXY120" s="4"/>
      <c r="FXZ120" s="4"/>
      <c r="FYA120" s="4"/>
      <c r="FYB120" s="4"/>
      <c r="FYC120" s="4"/>
      <c r="FYD120" s="4"/>
      <c r="FYE120" s="4"/>
      <c r="FYF120" s="4"/>
      <c r="FYG120" s="4"/>
      <c r="FYH120" s="4"/>
      <c r="FYI120" s="4"/>
      <c r="FYJ120" s="4"/>
      <c r="FYK120" s="4"/>
      <c r="FYL120" s="4"/>
      <c r="FYM120" s="4"/>
      <c r="FYN120" s="4"/>
      <c r="FYO120" s="4"/>
      <c r="FYP120" s="4"/>
      <c r="FYQ120" s="4"/>
      <c r="FYR120" s="4"/>
      <c r="FYS120" s="4"/>
      <c r="FYT120" s="4"/>
      <c r="FYU120" s="4"/>
      <c r="FYV120" s="4"/>
      <c r="FYW120" s="4"/>
      <c r="FYX120" s="4"/>
      <c r="FYY120" s="4"/>
      <c r="FYZ120" s="4"/>
      <c r="FZA120" s="4"/>
      <c r="FZB120" s="4"/>
      <c r="FZC120" s="4"/>
      <c r="FZD120" s="4"/>
      <c r="FZE120" s="4"/>
      <c r="FZF120" s="4"/>
      <c r="FZG120" s="4"/>
      <c r="FZH120" s="4"/>
      <c r="FZI120" s="4"/>
      <c r="FZJ120" s="4"/>
      <c r="FZK120" s="4"/>
      <c r="FZL120" s="4"/>
      <c r="FZM120" s="4"/>
      <c r="FZN120" s="4"/>
      <c r="FZO120" s="4"/>
      <c r="FZP120" s="4"/>
      <c r="FZQ120" s="4"/>
      <c r="FZR120" s="4"/>
      <c r="FZS120" s="4"/>
      <c r="FZT120" s="4"/>
      <c r="FZU120" s="4"/>
      <c r="FZV120" s="4"/>
      <c r="FZW120" s="4"/>
      <c r="FZX120" s="4"/>
      <c r="FZY120" s="4"/>
      <c r="FZZ120" s="4"/>
      <c r="GAA120" s="4"/>
      <c r="GAB120" s="4"/>
      <c r="GAC120" s="4"/>
      <c r="GAD120" s="4"/>
      <c r="GAE120" s="4"/>
      <c r="GAF120" s="4"/>
      <c r="GAG120" s="4"/>
      <c r="GAH120" s="4"/>
      <c r="GAI120" s="4"/>
      <c r="GAJ120" s="4"/>
      <c r="GAK120" s="4"/>
      <c r="GAL120" s="4"/>
      <c r="GAM120" s="4"/>
      <c r="GAN120" s="4"/>
      <c r="GAO120" s="4"/>
      <c r="GAP120" s="4"/>
      <c r="GAQ120" s="4"/>
      <c r="GAR120" s="4"/>
      <c r="GAS120" s="4"/>
      <c r="GAT120" s="4"/>
      <c r="GAU120" s="4"/>
      <c r="GAV120" s="4"/>
      <c r="GAW120" s="4"/>
      <c r="GAX120" s="4"/>
      <c r="GAY120" s="4"/>
      <c r="GAZ120" s="4"/>
      <c r="GBA120" s="4"/>
      <c r="GBB120" s="4"/>
      <c r="GBC120" s="4"/>
      <c r="GBD120" s="4"/>
      <c r="GBE120" s="4"/>
      <c r="GBF120" s="4"/>
      <c r="GBG120" s="4"/>
      <c r="GBH120" s="4"/>
      <c r="GBI120" s="4"/>
      <c r="GBJ120" s="4"/>
      <c r="GBK120" s="4"/>
      <c r="GBL120" s="4"/>
      <c r="GBM120" s="4"/>
      <c r="GBN120" s="4"/>
      <c r="GBO120" s="4"/>
      <c r="GBP120" s="4"/>
      <c r="GBQ120" s="4"/>
      <c r="GBR120" s="4"/>
      <c r="GBS120" s="4"/>
      <c r="GBT120" s="4"/>
      <c r="GBU120" s="4"/>
      <c r="GBV120" s="4"/>
      <c r="GBW120" s="4"/>
      <c r="GBX120" s="4"/>
      <c r="GBY120" s="4"/>
      <c r="GBZ120" s="4"/>
      <c r="GCA120" s="4"/>
      <c r="GCB120" s="4"/>
      <c r="GCC120" s="4"/>
      <c r="GCD120" s="4"/>
      <c r="GCE120" s="4"/>
      <c r="GCF120" s="4"/>
      <c r="GCG120" s="4"/>
      <c r="GCH120" s="4"/>
      <c r="GCI120" s="4"/>
      <c r="GCJ120" s="4"/>
      <c r="GCK120" s="4"/>
      <c r="GCL120" s="4"/>
      <c r="GCM120" s="4"/>
      <c r="GCN120" s="4"/>
      <c r="GCO120" s="4"/>
      <c r="GCP120" s="4"/>
      <c r="GCQ120" s="4"/>
      <c r="GCR120" s="4"/>
      <c r="GCS120" s="4"/>
      <c r="GCT120" s="4"/>
      <c r="GCU120" s="4"/>
      <c r="GCV120" s="4"/>
      <c r="GCW120" s="4"/>
      <c r="GCX120" s="4"/>
      <c r="GCY120" s="4"/>
      <c r="GCZ120" s="4"/>
      <c r="GDA120" s="4"/>
      <c r="GDB120" s="4"/>
      <c r="GDC120" s="4"/>
      <c r="GDD120" s="4"/>
      <c r="GDE120" s="4"/>
      <c r="GDF120" s="4"/>
      <c r="GDG120" s="4"/>
      <c r="GDH120" s="4"/>
      <c r="GDI120" s="4"/>
      <c r="GDJ120" s="4"/>
      <c r="GDK120" s="4"/>
      <c r="GDL120" s="4"/>
      <c r="GDM120" s="4"/>
      <c r="GDN120" s="4"/>
      <c r="GDO120" s="4"/>
      <c r="GDP120" s="4"/>
      <c r="GDQ120" s="4"/>
      <c r="GDR120" s="4"/>
      <c r="GDS120" s="4"/>
      <c r="GDT120" s="4"/>
      <c r="GDU120" s="4"/>
      <c r="GDV120" s="4"/>
      <c r="GDW120" s="4"/>
      <c r="GDX120" s="4"/>
      <c r="GDY120" s="4"/>
      <c r="GDZ120" s="4"/>
      <c r="GEA120" s="4"/>
      <c r="GEB120" s="4"/>
      <c r="GEC120" s="4"/>
      <c r="GED120" s="4"/>
      <c r="GEE120" s="4"/>
      <c r="GEF120" s="4"/>
      <c r="GEG120" s="4"/>
      <c r="GEH120" s="4"/>
      <c r="GEI120" s="4"/>
      <c r="GEJ120" s="4"/>
      <c r="GEK120" s="4"/>
      <c r="GEL120" s="4"/>
      <c r="GEM120" s="4"/>
      <c r="GEN120" s="4"/>
      <c r="GEO120" s="4"/>
      <c r="GEP120" s="4"/>
      <c r="GEQ120" s="4"/>
      <c r="GER120" s="4"/>
      <c r="GES120" s="4"/>
      <c r="GET120" s="4"/>
      <c r="GEU120" s="4"/>
      <c r="GEV120" s="4"/>
      <c r="GEW120" s="4"/>
      <c r="GEX120" s="4"/>
      <c r="GEY120" s="4"/>
      <c r="GEZ120" s="4"/>
      <c r="GFA120" s="4"/>
      <c r="GFB120" s="4"/>
      <c r="GFC120" s="4"/>
      <c r="GFD120" s="4"/>
      <c r="GFE120" s="4"/>
      <c r="GFF120" s="4"/>
      <c r="GFG120" s="4"/>
      <c r="GFH120" s="4"/>
      <c r="GFI120" s="4"/>
      <c r="GFJ120" s="4"/>
      <c r="GFK120" s="4"/>
      <c r="GFL120" s="4"/>
      <c r="GFM120" s="4"/>
      <c r="GFN120" s="4"/>
      <c r="GFO120" s="4"/>
      <c r="GFP120" s="4"/>
      <c r="GFQ120" s="4"/>
      <c r="GFR120" s="4"/>
      <c r="GFS120" s="4"/>
      <c r="GFT120" s="4"/>
      <c r="GFU120" s="4"/>
      <c r="GFV120" s="4"/>
      <c r="GFW120" s="4"/>
      <c r="GFX120" s="4"/>
      <c r="GFY120" s="4"/>
      <c r="GFZ120" s="4"/>
      <c r="GGA120" s="4"/>
      <c r="GGB120" s="4"/>
      <c r="GGC120" s="4"/>
      <c r="GGD120" s="4"/>
      <c r="GGE120" s="4"/>
      <c r="GGF120" s="4"/>
      <c r="GGG120" s="4"/>
      <c r="GGH120" s="4"/>
      <c r="GGI120" s="4"/>
      <c r="GGJ120" s="4"/>
      <c r="GGK120" s="4"/>
      <c r="GGL120" s="4"/>
      <c r="GGM120" s="4"/>
      <c r="GGN120" s="4"/>
      <c r="GGO120" s="4"/>
      <c r="GGP120" s="4"/>
      <c r="GGQ120" s="4"/>
      <c r="GGR120" s="4"/>
      <c r="GGS120" s="4"/>
      <c r="GGT120" s="4"/>
      <c r="GGU120" s="4"/>
      <c r="GGV120" s="4"/>
      <c r="GGW120" s="4"/>
      <c r="GGX120" s="4"/>
      <c r="GGY120" s="4"/>
      <c r="GGZ120" s="4"/>
      <c r="GHA120" s="4"/>
      <c r="GHB120" s="4"/>
      <c r="GHC120" s="4"/>
      <c r="GHD120" s="4"/>
      <c r="GHE120" s="4"/>
      <c r="GHF120" s="4"/>
      <c r="GHG120" s="4"/>
      <c r="GHH120" s="4"/>
      <c r="GHI120" s="4"/>
      <c r="GHJ120" s="4"/>
      <c r="GHK120" s="4"/>
      <c r="GHL120" s="4"/>
      <c r="GHM120" s="4"/>
      <c r="GHN120" s="4"/>
      <c r="GHO120" s="4"/>
      <c r="GHP120" s="4"/>
      <c r="GHQ120" s="4"/>
      <c r="GHR120" s="4"/>
      <c r="GHS120" s="4"/>
      <c r="GHT120" s="4"/>
      <c r="GHU120" s="4"/>
      <c r="GHV120" s="4"/>
      <c r="GHW120" s="4"/>
      <c r="GHX120" s="4"/>
      <c r="GHY120" s="4"/>
      <c r="GHZ120" s="4"/>
      <c r="GIA120" s="4"/>
      <c r="GIB120" s="4"/>
      <c r="GIC120" s="4"/>
      <c r="GID120" s="4"/>
      <c r="GIE120" s="4"/>
      <c r="GIF120" s="4"/>
      <c r="GIG120" s="4"/>
      <c r="GIH120" s="4"/>
      <c r="GII120" s="4"/>
      <c r="GIJ120" s="4"/>
      <c r="GIK120" s="4"/>
      <c r="GIL120" s="4"/>
      <c r="GIM120" s="4"/>
      <c r="GIN120" s="4"/>
      <c r="GIO120" s="4"/>
      <c r="GIP120" s="4"/>
      <c r="GIQ120" s="4"/>
      <c r="GIR120" s="4"/>
      <c r="GIS120" s="4"/>
      <c r="GIT120" s="4"/>
      <c r="GIU120" s="4"/>
      <c r="GIV120" s="4"/>
      <c r="GIW120" s="4"/>
      <c r="GIX120" s="4"/>
      <c r="GIY120" s="4"/>
      <c r="GIZ120" s="4"/>
      <c r="GJA120" s="4"/>
      <c r="GJB120" s="4"/>
      <c r="GJC120" s="4"/>
      <c r="GJD120" s="4"/>
      <c r="GJE120" s="4"/>
      <c r="GJF120" s="4"/>
      <c r="GJG120" s="4"/>
      <c r="GJH120" s="4"/>
      <c r="GJI120" s="4"/>
      <c r="GJJ120" s="4"/>
      <c r="GJK120" s="4"/>
      <c r="GJL120" s="4"/>
      <c r="GJM120" s="4"/>
      <c r="GJN120" s="4"/>
      <c r="GJO120" s="4"/>
      <c r="GJP120" s="4"/>
      <c r="GJQ120" s="4"/>
      <c r="GJR120" s="4"/>
      <c r="GJS120" s="4"/>
      <c r="GJT120" s="4"/>
      <c r="GJU120" s="4"/>
      <c r="GJV120" s="4"/>
      <c r="GJW120" s="4"/>
      <c r="GJX120" s="4"/>
      <c r="GJY120" s="4"/>
      <c r="GJZ120" s="4"/>
      <c r="GKA120" s="4"/>
      <c r="GKB120" s="4"/>
      <c r="GKC120" s="4"/>
      <c r="GKD120" s="4"/>
      <c r="GKE120" s="4"/>
      <c r="GKF120" s="4"/>
      <c r="GKG120" s="4"/>
      <c r="GKH120" s="4"/>
      <c r="GKI120" s="4"/>
      <c r="GKJ120" s="4"/>
      <c r="GKK120" s="4"/>
      <c r="GKL120" s="4"/>
      <c r="GKM120" s="4"/>
      <c r="GKN120" s="4"/>
      <c r="GKO120" s="4"/>
      <c r="GKP120" s="4"/>
      <c r="GKQ120" s="4"/>
      <c r="GKR120" s="4"/>
      <c r="GKS120" s="4"/>
      <c r="GKT120" s="4"/>
      <c r="GKU120" s="4"/>
      <c r="GKV120" s="4"/>
      <c r="GKW120" s="4"/>
      <c r="GKX120" s="4"/>
      <c r="GKY120" s="4"/>
      <c r="GKZ120" s="4"/>
      <c r="GLA120" s="4"/>
      <c r="GLB120" s="4"/>
      <c r="GLC120" s="4"/>
      <c r="GLD120" s="4"/>
      <c r="GLE120" s="4"/>
      <c r="GLF120" s="4"/>
      <c r="GLG120" s="4"/>
      <c r="GLH120" s="4"/>
      <c r="GLI120" s="4"/>
      <c r="GLJ120" s="4"/>
      <c r="GLK120" s="4"/>
      <c r="GLL120" s="4"/>
      <c r="GLM120" s="4"/>
      <c r="GLN120" s="4"/>
      <c r="GLO120" s="4"/>
      <c r="GLP120" s="4"/>
      <c r="GLQ120" s="4"/>
      <c r="GLR120" s="4"/>
      <c r="GLS120" s="4"/>
      <c r="GLT120" s="4"/>
      <c r="GLU120" s="4"/>
      <c r="GLV120" s="4"/>
      <c r="GLW120" s="4"/>
      <c r="GLX120" s="4"/>
      <c r="GLY120" s="4"/>
      <c r="GLZ120" s="4"/>
      <c r="GMA120" s="4"/>
      <c r="GMB120" s="4"/>
      <c r="GMC120" s="4"/>
      <c r="GMD120" s="4"/>
      <c r="GME120" s="4"/>
      <c r="GMF120" s="4"/>
      <c r="GMG120" s="4"/>
      <c r="GMH120" s="4"/>
      <c r="GMI120" s="4"/>
      <c r="GMJ120" s="4"/>
      <c r="GMK120" s="4"/>
      <c r="GML120" s="4"/>
      <c r="GMM120" s="4"/>
      <c r="GMN120" s="4"/>
      <c r="GMO120" s="4"/>
      <c r="GMP120" s="4"/>
      <c r="GMQ120" s="4"/>
      <c r="GMR120" s="4"/>
      <c r="GMS120" s="4"/>
      <c r="GMT120" s="4"/>
      <c r="GMU120" s="4"/>
      <c r="GMV120" s="4"/>
      <c r="GMW120" s="4"/>
      <c r="GMX120" s="4"/>
      <c r="GMY120" s="4"/>
      <c r="GMZ120" s="4"/>
      <c r="GNA120" s="4"/>
      <c r="GNB120" s="4"/>
      <c r="GNC120" s="4"/>
      <c r="GND120" s="4"/>
      <c r="GNE120" s="4"/>
      <c r="GNF120" s="4"/>
      <c r="GNG120" s="4"/>
      <c r="GNH120" s="4"/>
      <c r="GNI120" s="4"/>
      <c r="GNJ120" s="4"/>
      <c r="GNK120" s="4"/>
      <c r="GNL120" s="4"/>
      <c r="GNM120" s="4"/>
      <c r="GNN120" s="4"/>
      <c r="GNO120" s="4"/>
      <c r="GNP120" s="4"/>
      <c r="GNQ120" s="4"/>
      <c r="GNR120" s="4"/>
      <c r="GNS120" s="4"/>
      <c r="GNT120" s="4"/>
      <c r="GNU120" s="4"/>
      <c r="GNV120" s="4"/>
      <c r="GNW120" s="4"/>
      <c r="GNX120" s="4"/>
      <c r="GNY120" s="4"/>
      <c r="GNZ120" s="4"/>
      <c r="GOA120" s="4"/>
      <c r="GOB120" s="4"/>
      <c r="GOC120" s="4"/>
      <c r="GOD120" s="4"/>
      <c r="GOE120" s="4"/>
      <c r="GOF120" s="4"/>
      <c r="GOG120" s="4"/>
      <c r="GOH120" s="4"/>
      <c r="GOI120" s="4"/>
      <c r="GOJ120" s="4"/>
      <c r="GOK120" s="4"/>
      <c r="GOL120" s="4"/>
      <c r="GOM120" s="4"/>
      <c r="GON120" s="4"/>
      <c r="GOO120" s="4"/>
      <c r="GOP120" s="4"/>
      <c r="GOQ120" s="4"/>
      <c r="GOR120" s="4"/>
      <c r="GOS120" s="4"/>
      <c r="GOT120" s="4"/>
      <c r="GOU120" s="4"/>
      <c r="GOV120" s="4"/>
      <c r="GOW120" s="4"/>
      <c r="GOX120" s="4"/>
      <c r="GOY120" s="4"/>
      <c r="GOZ120" s="4"/>
      <c r="GPA120" s="4"/>
      <c r="GPB120" s="4"/>
      <c r="GPC120" s="4"/>
      <c r="GPD120" s="4"/>
      <c r="GPE120" s="4"/>
      <c r="GPF120" s="4"/>
      <c r="GPG120" s="4"/>
      <c r="GPH120" s="4"/>
      <c r="GPI120" s="4"/>
      <c r="GPJ120" s="4"/>
      <c r="GPK120" s="4"/>
      <c r="GPL120" s="4"/>
      <c r="GPM120" s="4"/>
      <c r="GPN120" s="4"/>
      <c r="GPO120" s="4"/>
      <c r="GPP120" s="4"/>
      <c r="GPQ120" s="4"/>
      <c r="GPR120" s="4"/>
      <c r="GPS120" s="4"/>
      <c r="GPT120" s="4"/>
      <c r="GPU120" s="4"/>
      <c r="GPV120" s="4"/>
      <c r="GPW120" s="4"/>
      <c r="GPX120" s="4"/>
      <c r="GPY120" s="4"/>
      <c r="GPZ120" s="4"/>
      <c r="GQA120" s="4"/>
      <c r="GQB120" s="4"/>
      <c r="GQC120" s="4"/>
      <c r="GQD120" s="4"/>
      <c r="GQE120" s="4"/>
      <c r="GQF120" s="4"/>
      <c r="GQG120" s="4"/>
      <c r="GQH120" s="4"/>
      <c r="GQI120" s="4"/>
      <c r="GQJ120" s="4"/>
      <c r="GQK120" s="4"/>
      <c r="GQL120" s="4"/>
      <c r="GQM120" s="4"/>
      <c r="GQN120" s="4"/>
      <c r="GQO120" s="4"/>
      <c r="GQP120" s="4"/>
      <c r="GQQ120" s="4"/>
      <c r="GQR120" s="4"/>
      <c r="GQS120" s="4"/>
      <c r="GQT120" s="4"/>
      <c r="GQU120" s="4"/>
      <c r="GQV120" s="4"/>
      <c r="GQW120" s="4"/>
      <c r="GQX120" s="4"/>
      <c r="GQY120" s="4"/>
      <c r="GQZ120" s="4"/>
      <c r="GRA120" s="4"/>
      <c r="GRB120" s="4"/>
      <c r="GRC120" s="4"/>
      <c r="GRD120" s="4"/>
      <c r="GRE120" s="4"/>
      <c r="GRF120" s="4"/>
      <c r="GRG120" s="4"/>
      <c r="GRH120" s="4"/>
      <c r="GRI120" s="4"/>
      <c r="GRJ120" s="4"/>
      <c r="GRK120" s="4"/>
      <c r="GRL120" s="4"/>
      <c r="GRM120" s="4"/>
      <c r="GRN120" s="4"/>
      <c r="GRO120" s="4"/>
      <c r="GRP120" s="4"/>
      <c r="GRQ120" s="4"/>
      <c r="GRR120" s="4"/>
      <c r="GRS120" s="4"/>
      <c r="GRT120" s="4"/>
      <c r="GRU120" s="4"/>
      <c r="GRV120" s="4"/>
      <c r="GRW120" s="4"/>
      <c r="GRX120" s="4"/>
      <c r="GRY120" s="4"/>
      <c r="GRZ120" s="4"/>
      <c r="GSA120" s="4"/>
      <c r="GSB120" s="4"/>
      <c r="GSC120" s="4"/>
      <c r="GSD120" s="4"/>
      <c r="GSE120" s="4"/>
      <c r="GSF120" s="4"/>
      <c r="GSG120" s="4"/>
      <c r="GSH120" s="4"/>
      <c r="GSI120" s="4"/>
      <c r="GSJ120" s="4"/>
      <c r="GSK120" s="4"/>
      <c r="GSL120" s="4"/>
      <c r="GSM120" s="4"/>
      <c r="GSN120" s="4"/>
      <c r="GSO120" s="4"/>
      <c r="GSP120" s="4"/>
      <c r="GSQ120" s="4"/>
      <c r="GSR120" s="4"/>
      <c r="GSS120" s="4"/>
      <c r="GST120" s="4"/>
      <c r="GSU120" s="4"/>
      <c r="GSV120" s="4"/>
      <c r="GSW120" s="4"/>
      <c r="GSX120" s="4"/>
      <c r="GSY120" s="4"/>
      <c r="GSZ120" s="4"/>
      <c r="GTA120" s="4"/>
      <c r="GTB120" s="4"/>
      <c r="GTC120" s="4"/>
      <c r="GTD120" s="4"/>
      <c r="GTE120" s="4"/>
      <c r="GTF120" s="4"/>
      <c r="GTG120" s="4"/>
      <c r="GTH120" s="4"/>
      <c r="GTI120" s="4"/>
      <c r="GTJ120" s="4"/>
      <c r="GTK120" s="4"/>
      <c r="GTL120" s="4"/>
      <c r="GTM120" s="4"/>
      <c r="GTN120" s="4"/>
      <c r="GTO120" s="4"/>
      <c r="GTP120" s="4"/>
      <c r="GTQ120" s="4"/>
      <c r="GTR120" s="4"/>
      <c r="GTS120" s="4"/>
      <c r="GTT120" s="4"/>
      <c r="GTU120" s="4"/>
      <c r="GTV120" s="4"/>
      <c r="GTW120" s="4"/>
      <c r="GTX120" s="4"/>
      <c r="GTY120" s="4"/>
      <c r="GTZ120" s="4"/>
      <c r="GUA120" s="4"/>
      <c r="GUB120" s="4"/>
      <c r="GUC120" s="4"/>
      <c r="GUD120" s="4"/>
      <c r="GUE120" s="4"/>
      <c r="GUF120" s="4"/>
      <c r="GUG120" s="4"/>
      <c r="GUH120" s="4"/>
      <c r="GUI120" s="4"/>
      <c r="GUJ120" s="4"/>
      <c r="GUK120" s="4"/>
      <c r="GUL120" s="4"/>
      <c r="GUM120" s="4"/>
      <c r="GUN120" s="4"/>
      <c r="GUO120" s="4"/>
      <c r="GUP120" s="4"/>
      <c r="GUQ120" s="4"/>
      <c r="GUR120" s="4"/>
      <c r="GUS120" s="4"/>
      <c r="GUT120" s="4"/>
      <c r="GUU120" s="4"/>
      <c r="GUV120" s="4"/>
      <c r="GUW120" s="4"/>
      <c r="GUX120" s="4"/>
      <c r="GUY120" s="4"/>
      <c r="GUZ120" s="4"/>
      <c r="GVA120" s="4"/>
      <c r="GVB120" s="4"/>
      <c r="GVC120" s="4"/>
      <c r="GVD120" s="4"/>
      <c r="GVE120" s="4"/>
      <c r="GVF120" s="4"/>
      <c r="GVG120" s="4"/>
      <c r="GVH120" s="4"/>
      <c r="GVI120" s="4"/>
      <c r="GVJ120" s="4"/>
      <c r="GVK120" s="4"/>
      <c r="GVL120" s="4"/>
      <c r="GVM120" s="4"/>
      <c r="GVN120" s="4"/>
      <c r="GVO120" s="4"/>
      <c r="GVP120" s="4"/>
      <c r="GVQ120" s="4"/>
      <c r="GVR120" s="4"/>
      <c r="GVS120" s="4"/>
      <c r="GVT120" s="4"/>
      <c r="GVU120" s="4"/>
      <c r="GVV120" s="4"/>
      <c r="GVW120" s="4"/>
      <c r="GVX120" s="4"/>
      <c r="GVY120" s="4"/>
      <c r="GVZ120" s="4"/>
      <c r="GWA120" s="4"/>
      <c r="GWB120" s="4"/>
      <c r="GWC120" s="4"/>
      <c r="GWD120" s="4"/>
      <c r="GWE120" s="4"/>
      <c r="GWF120" s="4"/>
      <c r="GWG120" s="4"/>
      <c r="GWH120" s="4"/>
      <c r="GWI120" s="4"/>
      <c r="GWJ120" s="4"/>
      <c r="GWK120" s="4"/>
      <c r="GWL120" s="4"/>
      <c r="GWM120" s="4"/>
      <c r="GWN120" s="4"/>
      <c r="GWO120" s="4"/>
      <c r="GWP120" s="4"/>
      <c r="GWQ120" s="4"/>
      <c r="GWR120" s="4"/>
      <c r="GWS120" s="4"/>
      <c r="GWT120" s="4"/>
      <c r="GWU120" s="4"/>
      <c r="GWV120" s="4"/>
      <c r="GWW120" s="4"/>
      <c r="GWX120" s="4"/>
      <c r="GWY120" s="4"/>
      <c r="GWZ120" s="4"/>
      <c r="GXA120" s="4"/>
      <c r="GXB120" s="4"/>
      <c r="GXC120" s="4"/>
      <c r="GXD120" s="4"/>
      <c r="GXE120" s="4"/>
      <c r="GXF120" s="4"/>
      <c r="GXG120" s="4"/>
      <c r="GXH120" s="4"/>
      <c r="GXI120" s="4"/>
      <c r="GXJ120" s="4"/>
      <c r="GXK120" s="4"/>
      <c r="GXL120" s="4"/>
      <c r="GXM120" s="4"/>
      <c r="GXN120" s="4"/>
      <c r="GXO120" s="4"/>
      <c r="GXP120" s="4"/>
      <c r="GXQ120" s="4"/>
      <c r="GXR120" s="4"/>
      <c r="GXS120" s="4"/>
      <c r="GXT120" s="4"/>
      <c r="GXU120" s="4"/>
      <c r="GXV120" s="4"/>
      <c r="GXW120" s="4"/>
      <c r="GXX120" s="4"/>
      <c r="GXY120" s="4"/>
      <c r="GXZ120" s="4"/>
      <c r="GYA120" s="4"/>
      <c r="GYB120" s="4"/>
      <c r="GYC120" s="4"/>
      <c r="GYD120" s="4"/>
      <c r="GYE120" s="4"/>
      <c r="GYF120" s="4"/>
      <c r="GYG120" s="4"/>
      <c r="GYH120" s="4"/>
      <c r="GYI120" s="4"/>
      <c r="GYJ120" s="4"/>
      <c r="GYK120" s="4"/>
      <c r="GYL120" s="4"/>
      <c r="GYM120" s="4"/>
      <c r="GYN120" s="4"/>
      <c r="GYO120" s="4"/>
      <c r="GYP120" s="4"/>
      <c r="GYQ120" s="4"/>
      <c r="GYR120" s="4"/>
      <c r="GYS120" s="4"/>
      <c r="GYT120" s="4"/>
      <c r="GYU120" s="4"/>
      <c r="GYV120" s="4"/>
      <c r="GYW120" s="4"/>
      <c r="GYX120" s="4"/>
      <c r="GYY120" s="4"/>
      <c r="GYZ120" s="4"/>
      <c r="GZA120" s="4"/>
      <c r="GZB120" s="4"/>
      <c r="GZC120" s="4"/>
      <c r="GZD120" s="4"/>
      <c r="GZE120" s="4"/>
      <c r="GZF120" s="4"/>
      <c r="GZG120" s="4"/>
      <c r="GZH120" s="4"/>
      <c r="GZI120" s="4"/>
      <c r="GZJ120" s="4"/>
      <c r="GZK120" s="4"/>
      <c r="GZL120" s="4"/>
      <c r="GZM120" s="4"/>
      <c r="GZN120" s="4"/>
      <c r="GZO120" s="4"/>
      <c r="GZP120" s="4"/>
      <c r="GZQ120" s="4"/>
      <c r="GZR120" s="4"/>
      <c r="GZS120" s="4"/>
      <c r="GZT120" s="4"/>
      <c r="GZU120" s="4"/>
      <c r="GZV120" s="4"/>
      <c r="GZW120" s="4"/>
      <c r="GZX120" s="4"/>
      <c r="GZY120" s="4"/>
      <c r="GZZ120" s="4"/>
      <c r="HAA120" s="4"/>
      <c r="HAB120" s="4"/>
      <c r="HAC120" s="4"/>
      <c r="HAD120" s="4"/>
      <c r="HAE120" s="4"/>
      <c r="HAF120" s="4"/>
      <c r="HAG120" s="4"/>
      <c r="HAH120" s="4"/>
      <c r="HAI120" s="4"/>
      <c r="HAJ120" s="4"/>
      <c r="HAK120" s="4"/>
      <c r="HAL120" s="4"/>
      <c r="HAM120" s="4"/>
      <c r="HAN120" s="4"/>
      <c r="HAO120" s="4"/>
      <c r="HAP120" s="4"/>
      <c r="HAQ120" s="4"/>
      <c r="HAR120" s="4"/>
      <c r="HAS120" s="4"/>
      <c r="HAT120" s="4"/>
      <c r="HAU120" s="4"/>
      <c r="HAV120" s="4"/>
      <c r="HAW120" s="4"/>
      <c r="HAX120" s="4"/>
      <c r="HAY120" s="4"/>
      <c r="HAZ120" s="4"/>
      <c r="HBA120" s="4"/>
      <c r="HBB120" s="4"/>
      <c r="HBC120" s="4"/>
      <c r="HBD120" s="4"/>
      <c r="HBE120" s="4"/>
      <c r="HBF120" s="4"/>
      <c r="HBG120" s="4"/>
      <c r="HBH120" s="4"/>
      <c r="HBI120" s="4"/>
      <c r="HBJ120" s="4"/>
      <c r="HBK120" s="4"/>
      <c r="HBL120" s="4"/>
      <c r="HBM120" s="4"/>
      <c r="HBN120" s="4"/>
      <c r="HBO120" s="4"/>
      <c r="HBP120" s="4"/>
      <c r="HBQ120" s="4"/>
      <c r="HBR120" s="4"/>
      <c r="HBS120" s="4"/>
      <c r="HBT120" s="4"/>
      <c r="HBU120" s="4"/>
      <c r="HBV120" s="4"/>
      <c r="HBW120" s="4"/>
      <c r="HBX120" s="4"/>
      <c r="HBY120" s="4"/>
      <c r="HBZ120" s="4"/>
      <c r="HCA120" s="4"/>
      <c r="HCB120" s="4"/>
      <c r="HCC120" s="4"/>
      <c r="HCD120" s="4"/>
      <c r="HCE120" s="4"/>
      <c r="HCF120" s="4"/>
      <c r="HCG120" s="4"/>
      <c r="HCH120" s="4"/>
      <c r="HCI120" s="4"/>
      <c r="HCJ120" s="4"/>
      <c r="HCK120" s="4"/>
      <c r="HCL120" s="4"/>
      <c r="HCM120" s="4"/>
      <c r="HCN120" s="4"/>
      <c r="HCO120" s="4"/>
      <c r="HCP120" s="4"/>
      <c r="HCQ120" s="4"/>
      <c r="HCR120" s="4"/>
      <c r="HCS120" s="4"/>
      <c r="HCT120" s="4"/>
      <c r="HCU120" s="4"/>
      <c r="HCV120" s="4"/>
      <c r="HCW120" s="4"/>
      <c r="HCX120" s="4"/>
      <c r="HCY120" s="4"/>
      <c r="HCZ120" s="4"/>
      <c r="HDA120" s="4"/>
      <c r="HDB120" s="4"/>
      <c r="HDC120" s="4"/>
      <c r="HDD120" s="4"/>
      <c r="HDE120" s="4"/>
      <c r="HDF120" s="4"/>
      <c r="HDG120" s="4"/>
      <c r="HDH120" s="4"/>
      <c r="HDI120" s="4"/>
      <c r="HDJ120" s="4"/>
      <c r="HDK120" s="4"/>
      <c r="HDL120" s="4"/>
      <c r="HDM120" s="4"/>
      <c r="HDN120" s="4"/>
      <c r="HDO120" s="4"/>
      <c r="HDP120" s="4"/>
      <c r="HDQ120" s="4"/>
      <c r="HDR120" s="4"/>
      <c r="HDS120" s="4"/>
      <c r="HDT120" s="4"/>
      <c r="HDU120" s="4"/>
      <c r="HDV120" s="4"/>
      <c r="HDW120" s="4"/>
      <c r="HDX120" s="4"/>
      <c r="HDY120" s="4"/>
      <c r="HDZ120" s="4"/>
      <c r="HEA120" s="4"/>
      <c r="HEB120" s="4"/>
      <c r="HEC120" s="4"/>
      <c r="HED120" s="4"/>
      <c r="HEE120" s="4"/>
      <c r="HEF120" s="4"/>
      <c r="HEG120" s="4"/>
      <c r="HEH120" s="4"/>
      <c r="HEI120" s="4"/>
      <c r="HEJ120" s="4"/>
      <c r="HEK120" s="4"/>
      <c r="HEL120" s="4"/>
      <c r="HEM120" s="4"/>
      <c r="HEN120" s="4"/>
      <c r="HEO120" s="4"/>
      <c r="HEP120" s="4"/>
      <c r="HEQ120" s="4"/>
      <c r="HER120" s="4"/>
      <c r="HES120" s="4"/>
      <c r="HET120" s="4"/>
      <c r="HEU120" s="4"/>
      <c r="HEV120" s="4"/>
      <c r="HEW120" s="4"/>
      <c r="HEX120" s="4"/>
      <c r="HEY120" s="4"/>
      <c r="HEZ120" s="4"/>
      <c r="HFA120" s="4"/>
      <c r="HFB120" s="4"/>
      <c r="HFC120" s="4"/>
      <c r="HFD120" s="4"/>
      <c r="HFE120" s="4"/>
      <c r="HFF120" s="4"/>
      <c r="HFG120" s="4"/>
      <c r="HFH120" s="4"/>
      <c r="HFI120" s="4"/>
      <c r="HFJ120" s="4"/>
      <c r="HFK120" s="4"/>
      <c r="HFL120" s="4"/>
      <c r="HFM120" s="4"/>
      <c r="HFN120" s="4"/>
      <c r="HFO120" s="4"/>
      <c r="HFP120" s="4"/>
      <c r="HFQ120" s="4"/>
      <c r="HFR120" s="4"/>
      <c r="HFS120" s="4"/>
      <c r="HFT120" s="4"/>
      <c r="HFU120" s="4"/>
      <c r="HFV120" s="4"/>
      <c r="HFW120" s="4"/>
      <c r="HFX120" s="4"/>
      <c r="HFY120" s="4"/>
      <c r="HFZ120" s="4"/>
      <c r="HGA120" s="4"/>
      <c r="HGB120" s="4"/>
      <c r="HGC120" s="4"/>
      <c r="HGD120" s="4"/>
      <c r="HGE120" s="4"/>
      <c r="HGF120" s="4"/>
      <c r="HGG120" s="4"/>
      <c r="HGH120" s="4"/>
      <c r="HGI120" s="4"/>
      <c r="HGJ120" s="4"/>
      <c r="HGK120" s="4"/>
      <c r="HGL120" s="4"/>
      <c r="HGM120" s="4"/>
      <c r="HGN120" s="4"/>
      <c r="HGO120" s="4"/>
      <c r="HGP120" s="4"/>
      <c r="HGQ120" s="4"/>
      <c r="HGR120" s="4"/>
      <c r="HGS120" s="4"/>
      <c r="HGT120" s="4"/>
      <c r="HGU120" s="4"/>
      <c r="HGV120" s="4"/>
      <c r="HGW120" s="4"/>
      <c r="HGX120" s="4"/>
      <c r="HGY120" s="4"/>
      <c r="HGZ120" s="4"/>
      <c r="HHA120" s="4"/>
      <c r="HHB120" s="4"/>
      <c r="HHC120" s="4"/>
      <c r="HHD120" s="4"/>
      <c r="HHE120" s="4"/>
      <c r="HHF120" s="4"/>
      <c r="HHG120" s="4"/>
      <c r="HHH120" s="4"/>
      <c r="HHI120" s="4"/>
      <c r="HHJ120" s="4"/>
      <c r="HHK120" s="4"/>
      <c r="HHL120" s="4"/>
      <c r="HHM120" s="4"/>
      <c r="HHN120" s="4"/>
      <c r="HHO120" s="4"/>
      <c r="HHP120" s="4"/>
      <c r="HHQ120" s="4"/>
      <c r="HHR120" s="4"/>
      <c r="HHS120" s="4"/>
      <c r="HHT120" s="4"/>
      <c r="HHU120" s="4"/>
      <c r="HHV120" s="4"/>
      <c r="HHW120" s="4"/>
      <c r="HHX120" s="4"/>
      <c r="HHY120" s="4"/>
      <c r="HHZ120" s="4"/>
      <c r="HIA120" s="4"/>
      <c r="HIB120" s="4"/>
      <c r="HIC120" s="4"/>
      <c r="HID120" s="4"/>
      <c r="HIE120" s="4"/>
      <c r="HIF120" s="4"/>
      <c r="HIG120" s="4"/>
      <c r="HIH120" s="4"/>
      <c r="HII120" s="4"/>
      <c r="HIJ120" s="4"/>
      <c r="HIK120" s="4"/>
      <c r="HIL120" s="4"/>
      <c r="HIM120" s="4"/>
      <c r="HIN120" s="4"/>
      <c r="HIO120" s="4"/>
      <c r="HIP120" s="4"/>
      <c r="HIQ120" s="4"/>
      <c r="HIR120" s="4"/>
      <c r="HIS120" s="4"/>
      <c r="HIT120" s="4"/>
      <c r="HIU120" s="4"/>
      <c r="HIV120" s="4"/>
      <c r="HIW120" s="4"/>
      <c r="HIX120" s="4"/>
      <c r="HIY120" s="4"/>
      <c r="HIZ120" s="4"/>
      <c r="HJA120" s="4"/>
      <c r="HJB120" s="4"/>
      <c r="HJC120" s="4"/>
      <c r="HJD120" s="4"/>
      <c r="HJE120" s="4"/>
      <c r="HJF120" s="4"/>
      <c r="HJG120" s="4"/>
      <c r="HJH120" s="4"/>
      <c r="HJI120" s="4"/>
      <c r="HJJ120" s="4"/>
      <c r="HJK120" s="4"/>
      <c r="HJL120" s="4"/>
      <c r="HJM120" s="4"/>
      <c r="HJN120" s="4"/>
      <c r="HJO120" s="4"/>
      <c r="HJP120" s="4"/>
      <c r="HJQ120" s="4"/>
      <c r="HJR120" s="4"/>
      <c r="HJS120" s="4"/>
      <c r="HJT120" s="4"/>
      <c r="HJU120" s="4"/>
      <c r="HJV120" s="4"/>
      <c r="HJW120" s="4"/>
      <c r="HJX120" s="4"/>
      <c r="HJY120" s="4"/>
      <c r="HJZ120" s="4"/>
      <c r="HKA120" s="4"/>
      <c r="HKB120" s="4"/>
      <c r="HKC120" s="4"/>
      <c r="HKD120" s="4"/>
      <c r="HKE120" s="4"/>
      <c r="HKF120" s="4"/>
      <c r="HKG120" s="4"/>
      <c r="HKH120" s="4"/>
      <c r="HKI120" s="4"/>
      <c r="HKJ120" s="4"/>
      <c r="HKK120" s="4"/>
      <c r="HKL120" s="4"/>
      <c r="HKM120" s="4"/>
      <c r="HKN120" s="4"/>
      <c r="HKO120" s="4"/>
      <c r="HKP120" s="4"/>
      <c r="HKQ120" s="4"/>
      <c r="HKR120" s="4"/>
      <c r="HKS120" s="4"/>
      <c r="HKT120" s="4"/>
      <c r="HKU120" s="4"/>
      <c r="HKV120" s="4"/>
      <c r="HKW120" s="4"/>
      <c r="HKX120" s="4"/>
      <c r="HKY120" s="4"/>
      <c r="HKZ120" s="4"/>
      <c r="HLA120" s="4"/>
      <c r="HLB120" s="4"/>
      <c r="HLC120" s="4"/>
      <c r="HLD120" s="4"/>
      <c r="HLE120" s="4"/>
      <c r="HLF120" s="4"/>
      <c r="HLG120" s="4"/>
      <c r="HLH120" s="4"/>
      <c r="HLI120" s="4"/>
      <c r="HLJ120" s="4"/>
      <c r="HLK120" s="4"/>
      <c r="HLL120" s="4"/>
      <c r="HLM120" s="4"/>
      <c r="HLN120" s="4"/>
      <c r="HLO120" s="4"/>
      <c r="HLP120" s="4"/>
      <c r="HLQ120" s="4"/>
      <c r="HLR120" s="4"/>
      <c r="HLS120" s="4"/>
      <c r="HLT120" s="4"/>
      <c r="HLU120" s="4"/>
      <c r="HLV120" s="4"/>
      <c r="HLW120" s="4"/>
      <c r="HLX120" s="4"/>
      <c r="HLY120" s="4"/>
      <c r="HLZ120" s="4"/>
      <c r="HMA120" s="4"/>
      <c r="HMB120" s="4"/>
      <c r="HMC120" s="4"/>
      <c r="HMD120" s="4"/>
      <c r="HME120" s="4"/>
      <c r="HMF120" s="4"/>
      <c r="HMG120" s="4"/>
      <c r="HMH120" s="4"/>
      <c r="HMI120" s="4"/>
      <c r="HMJ120" s="4"/>
      <c r="HMK120" s="4"/>
      <c r="HML120" s="4"/>
      <c r="HMM120" s="4"/>
      <c r="HMN120" s="4"/>
      <c r="HMO120" s="4"/>
      <c r="HMP120" s="4"/>
      <c r="HMQ120" s="4"/>
      <c r="HMR120" s="4"/>
      <c r="HMS120" s="4"/>
      <c r="HMT120" s="4"/>
      <c r="HMU120" s="4"/>
      <c r="HMV120" s="4"/>
      <c r="HMW120" s="4"/>
      <c r="HMX120" s="4"/>
      <c r="HMY120" s="4"/>
      <c r="HMZ120" s="4"/>
      <c r="HNA120" s="4"/>
      <c r="HNB120" s="4"/>
      <c r="HNC120" s="4"/>
      <c r="HND120" s="4"/>
      <c r="HNE120" s="4"/>
      <c r="HNF120" s="4"/>
      <c r="HNG120" s="4"/>
      <c r="HNH120" s="4"/>
      <c r="HNI120" s="4"/>
      <c r="HNJ120" s="4"/>
      <c r="HNK120" s="4"/>
      <c r="HNL120" s="4"/>
      <c r="HNM120" s="4"/>
      <c r="HNN120" s="4"/>
      <c r="HNO120" s="4"/>
      <c r="HNP120" s="4"/>
      <c r="HNQ120" s="4"/>
      <c r="HNR120" s="4"/>
      <c r="HNS120" s="4"/>
      <c r="HNT120" s="4"/>
      <c r="HNU120" s="4"/>
      <c r="HNV120" s="4"/>
      <c r="HNW120" s="4"/>
      <c r="HNX120" s="4"/>
      <c r="HNY120" s="4"/>
      <c r="HNZ120" s="4"/>
      <c r="HOA120" s="4"/>
      <c r="HOB120" s="4"/>
      <c r="HOC120" s="4"/>
      <c r="HOD120" s="4"/>
      <c r="HOE120" s="4"/>
      <c r="HOF120" s="4"/>
      <c r="HOG120" s="4"/>
      <c r="HOH120" s="4"/>
      <c r="HOI120" s="4"/>
      <c r="HOJ120" s="4"/>
      <c r="HOK120" s="4"/>
      <c r="HOL120" s="4"/>
      <c r="HOM120" s="4"/>
      <c r="HON120" s="4"/>
      <c r="HOO120" s="4"/>
      <c r="HOP120" s="4"/>
      <c r="HOQ120" s="4"/>
      <c r="HOR120" s="4"/>
      <c r="HOS120" s="4"/>
      <c r="HOT120" s="4"/>
      <c r="HOU120" s="4"/>
      <c r="HOV120" s="4"/>
      <c r="HOW120" s="4"/>
      <c r="HOX120" s="4"/>
      <c r="HOY120" s="4"/>
      <c r="HOZ120" s="4"/>
      <c r="HPA120" s="4"/>
      <c r="HPB120" s="4"/>
      <c r="HPC120" s="4"/>
      <c r="HPD120" s="4"/>
      <c r="HPE120" s="4"/>
      <c r="HPF120" s="4"/>
      <c r="HPG120" s="4"/>
      <c r="HPH120" s="4"/>
      <c r="HPI120" s="4"/>
      <c r="HPJ120" s="4"/>
      <c r="HPK120" s="4"/>
      <c r="HPL120" s="4"/>
      <c r="HPM120" s="4"/>
      <c r="HPN120" s="4"/>
      <c r="HPO120" s="4"/>
      <c r="HPP120" s="4"/>
      <c r="HPQ120" s="4"/>
      <c r="HPR120" s="4"/>
      <c r="HPS120" s="4"/>
      <c r="HPT120" s="4"/>
      <c r="HPU120" s="4"/>
      <c r="HPV120" s="4"/>
      <c r="HPW120" s="4"/>
      <c r="HPX120" s="4"/>
      <c r="HPY120" s="4"/>
      <c r="HPZ120" s="4"/>
      <c r="HQA120" s="4"/>
      <c r="HQB120" s="4"/>
      <c r="HQC120" s="4"/>
      <c r="HQD120" s="4"/>
      <c r="HQE120" s="4"/>
      <c r="HQF120" s="4"/>
      <c r="HQG120" s="4"/>
      <c r="HQH120" s="4"/>
      <c r="HQI120" s="4"/>
      <c r="HQJ120" s="4"/>
      <c r="HQK120" s="4"/>
      <c r="HQL120" s="4"/>
      <c r="HQM120" s="4"/>
      <c r="HQN120" s="4"/>
      <c r="HQO120" s="4"/>
      <c r="HQP120" s="4"/>
      <c r="HQQ120" s="4"/>
      <c r="HQR120" s="4"/>
      <c r="HQS120" s="4"/>
      <c r="HQT120" s="4"/>
      <c r="HQU120" s="4"/>
      <c r="HQV120" s="4"/>
      <c r="HQW120" s="4"/>
      <c r="HQX120" s="4"/>
      <c r="HQY120" s="4"/>
      <c r="HQZ120" s="4"/>
      <c r="HRA120" s="4"/>
      <c r="HRB120" s="4"/>
      <c r="HRC120" s="4"/>
      <c r="HRD120" s="4"/>
      <c r="HRE120" s="4"/>
      <c r="HRF120" s="4"/>
      <c r="HRG120" s="4"/>
      <c r="HRH120" s="4"/>
      <c r="HRI120" s="4"/>
      <c r="HRJ120" s="4"/>
      <c r="HRK120" s="4"/>
      <c r="HRL120" s="4"/>
      <c r="HRM120" s="4"/>
      <c r="HRN120" s="4"/>
      <c r="HRO120" s="4"/>
      <c r="HRP120" s="4"/>
      <c r="HRQ120" s="4"/>
      <c r="HRR120" s="4"/>
      <c r="HRS120" s="4"/>
      <c r="HRT120" s="4"/>
      <c r="HRU120" s="4"/>
      <c r="HRV120" s="4"/>
      <c r="HRW120" s="4"/>
      <c r="HRX120" s="4"/>
      <c r="HRY120" s="4"/>
      <c r="HRZ120" s="4"/>
      <c r="HSA120" s="4"/>
      <c r="HSB120" s="4"/>
      <c r="HSC120" s="4"/>
      <c r="HSD120" s="4"/>
      <c r="HSE120" s="4"/>
      <c r="HSF120" s="4"/>
      <c r="HSG120" s="4"/>
      <c r="HSH120" s="4"/>
      <c r="HSI120" s="4"/>
      <c r="HSJ120" s="4"/>
      <c r="HSK120" s="4"/>
      <c r="HSL120" s="4"/>
      <c r="HSM120" s="4"/>
      <c r="HSN120" s="4"/>
      <c r="HSO120" s="4"/>
      <c r="HSP120" s="4"/>
      <c r="HSQ120" s="4"/>
      <c r="HSR120" s="4"/>
      <c r="HSS120" s="4"/>
      <c r="HST120" s="4"/>
      <c r="HSU120" s="4"/>
      <c r="HSV120" s="4"/>
      <c r="HSW120" s="4"/>
      <c r="HSX120" s="4"/>
      <c r="HSY120" s="4"/>
      <c r="HSZ120" s="4"/>
      <c r="HTA120" s="4"/>
      <c r="HTB120" s="4"/>
      <c r="HTC120" s="4"/>
      <c r="HTD120" s="4"/>
      <c r="HTE120" s="4"/>
      <c r="HTF120" s="4"/>
      <c r="HTG120" s="4"/>
      <c r="HTH120" s="4"/>
      <c r="HTI120" s="4"/>
      <c r="HTJ120" s="4"/>
      <c r="HTK120" s="4"/>
      <c r="HTL120" s="4"/>
      <c r="HTM120" s="4"/>
      <c r="HTN120" s="4"/>
      <c r="HTO120" s="4"/>
      <c r="HTP120" s="4"/>
      <c r="HTQ120" s="4"/>
      <c r="HTR120" s="4"/>
      <c r="HTS120" s="4"/>
      <c r="HTT120" s="4"/>
      <c r="HTU120" s="4"/>
      <c r="HTV120" s="4"/>
      <c r="HTW120" s="4"/>
      <c r="HTX120" s="4"/>
      <c r="HTY120" s="4"/>
      <c r="HTZ120" s="4"/>
      <c r="HUA120" s="4"/>
      <c r="HUB120" s="4"/>
      <c r="HUC120" s="4"/>
      <c r="HUD120" s="4"/>
      <c r="HUE120" s="4"/>
      <c r="HUF120" s="4"/>
      <c r="HUG120" s="4"/>
      <c r="HUH120" s="4"/>
      <c r="HUI120" s="4"/>
      <c r="HUJ120" s="4"/>
      <c r="HUK120" s="4"/>
      <c r="HUL120" s="4"/>
      <c r="HUM120" s="4"/>
      <c r="HUN120" s="4"/>
      <c r="HUO120" s="4"/>
      <c r="HUP120" s="4"/>
      <c r="HUQ120" s="4"/>
      <c r="HUR120" s="4"/>
      <c r="HUS120" s="4"/>
      <c r="HUT120" s="4"/>
      <c r="HUU120" s="4"/>
      <c r="HUV120" s="4"/>
      <c r="HUW120" s="4"/>
      <c r="HUX120" s="4"/>
      <c r="HUY120" s="4"/>
      <c r="HUZ120" s="4"/>
      <c r="HVA120" s="4"/>
      <c r="HVB120" s="4"/>
      <c r="HVC120" s="4"/>
      <c r="HVD120" s="4"/>
      <c r="HVE120" s="4"/>
      <c r="HVF120" s="4"/>
      <c r="HVG120" s="4"/>
      <c r="HVH120" s="4"/>
      <c r="HVI120" s="4"/>
      <c r="HVJ120" s="4"/>
      <c r="HVK120" s="4"/>
      <c r="HVL120" s="4"/>
      <c r="HVM120" s="4"/>
      <c r="HVN120" s="4"/>
      <c r="HVO120" s="4"/>
      <c r="HVP120" s="4"/>
      <c r="HVQ120" s="4"/>
      <c r="HVR120" s="4"/>
      <c r="HVS120" s="4"/>
      <c r="HVT120" s="4"/>
      <c r="HVU120" s="4"/>
      <c r="HVV120" s="4"/>
      <c r="HVW120" s="4"/>
      <c r="HVX120" s="4"/>
      <c r="HVY120" s="4"/>
      <c r="HVZ120" s="4"/>
      <c r="HWA120" s="4"/>
      <c r="HWB120" s="4"/>
      <c r="HWC120" s="4"/>
      <c r="HWD120" s="4"/>
      <c r="HWE120" s="4"/>
      <c r="HWF120" s="4"/>
      <c r="HWG120" s="4"/>
      <c r="HWH120" s="4"/>
      <c r="HWI120" s="4"/>
      <c r="HWJ120" s="4"/>
      <c r="HWK120" s="4"/>
      <c r="HWL120" s="4"/>
      <c r="HWM120" s="4"/>
      <c r="HWN120" s="4"/>
      <c r="HWO120" s="4"/>
      <c r="HWP120" s="4"/>
      <c r="HWQ120" s="4"/>
      <c r="HWR120" s="4"/>
      <c r="HWS120" s="4"/>
      <c r="HWT120" s="4"/>
      <c r="HWU120" s="4"/>
      <c r="HWV120" s="4"/>
      <c r="HWW120" s="4"/>
      <c r="HWX120" s="4"/>
      <c r="HWY120" s="4"/>
      <c r="HWZ120" s="4"/>
      <c r="HXA120" s="4"/>
      <c r="HXB120" s="4"/>
      <c r="HXC120" s="4"/>
      <c r="HXD120" s="4"/>
      <c r="HXE120" s="4"/>
      <c r="HXF120" s="4"/>
      <c r="HXG120" s="4"/>
      <c r="HXH120" s="4"/>
      <c r="HXI120" s="4"/>
      <c r="HXJ120" s="4"/>
      <c r="HXK120" s="4"/>
      <c r="HXL120" s="4"/>
      <c r="HXM120" s="4"/>
      <c r="HXN120" s="4"/>
      <c r="HXO120" s="4"/>
      <c r="HXP120" s="4"/>
      <c r="HXQ120" s="4"/>
      <c r="HXR120" s="4"/>
      <c r="HXS120" s="4"/>
      <c r="HXT120" s="4"/>
      <c r="HXU120" s="4"/>
      <c r="HXV120" s="4"/>
      <c r="HXW120" s="4"/>
      <c r="HXX120" s="4"/>
      <c r="HXY120" s="4"/>
      <c r="HXZ120" s="4"/>
      <c r="HYA120" s="4"/>
      <c r="HYB120" s="4"/>
      <c r="HYC120" s="4"/>
      <c r="HYD120" s="4"/>
      <c r="HYE120" s="4"/>
      <c r="HYF120" s="4"/>
      <c r="HYG120" s="4"/>
      <c r="HYH120" s="4"/>
      <c r="HYI120" s="4"/>
      <c r="HYJ120" s="4"/>
      <c r="HYK120" s="4"/>
      <c r="HYL120" s="4"/>
      <c r="HYM120" s="4"/>
      <c r="HYN120" s="4"/>
      <c r="HYO120" s="4"/>
      <c r="HYP120" s="4"/>
      <c r="HYQ120" s="4"/>
      <c r="HYR120" s="4"/>
      <c r="HYS120" s="4"/>
      <c r="HYT120" s="4"/>
      <c r="HYU120" s="4"/>
      <c r="HYV120" s="4"/>
      <c r="HYW120" s="4"/>
      <c r="HYX120" s="4"/>
      <c r="HYY120" s="4"/>
      <c r="HYZ120" s="4"/>
      <c r="HZA120" s="4"/>
      <c r="HZB120" s="4"/>
      <c r="HZC120" s="4"/>
      <c r="HZD120" s="4"/>
      <c r="HZE120" s="4"/>
      <c r="HZF120" s="4"/>
      <c r="HZG120" s="4"/>
      <c r="HZH120" s="4"/>
      <c r="HZI120" s="4"/>
      <c r="HZJ120" s="4"/>
      <c r="HZK120" s="4"/>
      <c r="HZL120" s="4"/>
      <c r="HZM120" s="4"/>
      <c r="HZN120" s="4"/>
      <c r="HZO120" s="4"/>
      <c r="HZP120" s="4"/>
      <c r="HZQ120" s="4"/>
      <c r="HZR120" s="4"/>
      <c r="HZS120" s="4"/>
      <c r="HZT120" s="4"/>
      <c r="HZU120" s="4"/>
      <c r="HZV120" s="4"/>
      <c r="HZW120" s="4"/>
      <c r="HZX120" s="4"/>
      <c r="HZY120" s="4"/>
      <c r="HZZ120" s="4"/>
      <c r="IAA120" s="4"/>
      <c r="IAB120" s="4"/>
      <c r="IAC120" s="4"/>
      <c r="IAD120" s="4"/>
      <c r="IAE120" s="4"/>
      <c r="IAF120" s="4"/>
      <c r="IAG120" s="4"/>
      <c r="IAH120" s="4"/>
      <c r="IAI120" s="4"/>
      <c r="IAJ120" s="4"/>
      <c r="IAK120" s="4"/>
      <c r="IAL120" s="4"/>
      <c r="IAM120" s="4"/>
      <c r="IAN120" s="4"/>
      <c r="IAO120" s="4"/>
      <c r="IAP120" s="4"/>
      <c r="IAQ120" s="4"/>
      <c r="IAR120" s="4"/>
      <c r="IAS120" s="4"/>
      <c r="IAT120" s="4"/>
      <c r="IAU120" s="4"/>
      <c r="IAV120" s="4"/>
      <c r="IAW120" s="4"/>
      <c r="IAX120" s="4"/>
      <c r="IAY120" s="4"/>
      <c r="IAZ120" s="4"/>
      <c r="IBA120" s="4"/>
      <c r="IBB120" s="4"/>
      <c r="IBC120" s="4"/>
      <c r="IBD120" s="4"/>
      <c r="IBE120" s="4"/>
      <c r="IBF120" s="4"/>
      <c r="IBG120" s="4"/>
      <c r="IBH120" s="4"/>
      <c r="IBI120" s="4"/>
      <c r="IBJ120" s="4"/>
      <c r="IBK120" s="4"/>
      <c r="IBL120" s="4"/>
      <c r="IBM120" s="4"/>
      <c r="IBN120" s="4"/>
      <c r="IBO120" s="4"/>
      <c r="IBP120" s="4"/>
      <c r="IBQ120" s="4"/>
      <c r="IBR120" s="4"/>
      <c r="IBS120" s="4"/>
      <c r="IBT120" s="4"/>
      <c r="IBU120" s="4"/>
      <c r="IBV120" s="4"/>
      <c r="IBW120" s="4"/>
      <c r="IBX120" s="4"/>
      <c r="IBY120" s="4"/>
      <c r="IBZ120" s="4"/>
      <c r="ICA120" s="4"/>
      <c r="ICB120" s="4"/>
      <c r="ICC120" s="4"/>
      <c r="ICD120" s="4"/>
      <c r="ICE120" s="4"/>
      <c r="ICF120" s="4"/>
      <c r="ICG120" s="4"/>
      <c r="ICH120" s="4"/>
      <c r="ICI120" s="4"/>
      <c r="ICJ120" s="4"/>
      <c r="ICK120" s="4"/>
      <c r="ICL120" s="4"/>
      <c r="ICM120" s="4"/>
      <c r="ICN120" s="4"/>
      <c r="ICO120" s="4"/>
      <c r="ICP120" s="4"/>
      <c r="ICQ120" s="4"/>
      <c r="ICR120" s="4"/>
      <c r="ICS120" s="4"/>
      <c r="ICT120" s="4"/>
      <c r="ICU120" s="4"/>
      <c r="ICV120" s="4"/>
      <c r="ICW120" s="4"/>
      <c r="ICX120" s="4"/>
      <c r="ICY120" s="4"/>
      <c r="ICZ120" s="4"/>
      <c r="IDA120" s="4"/>
      <c r="IDB120" s="4"/>
      <c r="IDC120" s="4"/>
      <c r="IDD120" s="4"/>
      <c r="IDE120" s="4"/>
      <c r="IDF120" s="4"/>
      <c r="IDG120" s="4"/>
      <c r="IDH120" s="4"/>
      <c r="IDI120" s="4"/>
      <c r="IDJ120" s="4"/>
      <c r="IDK120" s="4"/>
      <c r="IDL120" s="4"/>
      <c r="IDM120" s="4"/>
      <c r="IDN120" s="4"/>
      <c r="IDO120" s="4"/>
      <c r="IDP120" s="4"/>
      <c r="IDQ120" s="4"/>
      <c r="IDR120" s="4"/>
      <c r="IDS120" s="4"/>
      <c r="IDT120" s="4"/>
      <c r="IDU120" s="4"/>
      <c r="IDV120" s="4"/>
      <c r="IDW120" s="4"/>
      <c r="IDX120" s="4"/>
      <c r="IDY120" s="4"/>
      <c r="IDZ120" s="4"/>
      <c r="IEA120" s="4"/>
      <c r="IEB120" s="4"/>
      <c r="IEC120" s="4"/>
      <c r="IED120" s="4"/>
      <c r="IEE120" s="4"/>
      <c r="IEF120" s="4"/>
      <c r="IEG120" s="4"/>
      <c r="IEH120" s="4"/>
      <c r="IEI120" s="4"/>
      <c r="IEJ120" s="4"/>
      <c r="IEK120" s="4"/>
      <c r="IEL120" s="4"/>
      <c r="IEM120" s="4"/>
      <c r="IEN120" s="4"/>
      <c r="IEO120" s="4"/>
      <c r="IEP120" s="4"/>
      <c r="IEQ120" s="4"/>
      <c r="IER120" s="4"/>
      <c r="IES120" s="4"/>
      <c r="IET120" s="4"/>
      <c r="IEU120" s="4"/>
      <c r="IEV120" s="4"/>
      <c r="IEW120" s="4"/>
      <c r="IEX120" s="4"/>
      <c r="IEY120" s="4"/>
      <c r="IEZ120" s="4"/>
      <c r="IFA120" s="4"/>
      <c r="IFB120" s="4"/>
      <c r="IFC120" s="4"/>
      <c r="IFD120" s="4"/>
      <c r="IFE120" s="4"/>
      <c r="IFF120" s="4"/>
      <c r="IFG120" s="4"/>
      <c r="IFH120" s="4"/>
      <c r="IFI120" s="4"/>
      <c r="IFJ120" s="4"/>
      <c r="IFK120" s="4"/>
      <c r="IFL120" s="4"/>
      <c r="IFM120" s="4"/>
      <c r="IFN120" s="4"/>
      <c r="IFO120" s="4"/>
      <c r="IFP120" s="4"/>
      <c r="IFQ120" s="4"/>
      <c r="IFR120" s="4"/>
      <c r="IFS120" s="4"/>
      <c r="IFT120" s="4"/>
      <c r="IFU120" s="4"/>
      <c r="IFV120" s="4"/>
      <c r="IFW120" s="4"/>
      <c r="IFX120" s="4"/>
      <c r="IFY120" s="4"/>
      <c r="IFZ120" s="4"/>
      <c r="IGA120" s="4"/>
      <c r="IGB120" s="4"/>
      <c r="IGC120" s="4"/>
      <c r="IGD120" s="4"/>
      <c r="IGE120" s="4"/>
      <c r="IGF120" s="4"/>
      <c r="IGG120" s="4"/>
      <c r="IGH120" s="4"/>
      <c r="IGI120" s="4"/>
      <c r="IGJ120" s="4"/>
      <c r="IGK120" s="4"/>
      <c r="IGL120" s="4"/>
      <c r="IGM120" s="4"/>
      <c r="IGN120" s="4"/>
      <c r="IGO120" s="4"/>
      <c r="IGP120" s="4"/>
      <c r="IGQ120" s="4"/>
      <c r="IGR120" s="4"/>
      <c r="IGS120" s="4"/>
      <c r="IGT120" s="4"/>
      <c r="IGU120" s="4"/>
      <c r="IGV120" s="4"/>
      <c r="IGW120" s="4"/>
      <c r="IGX120" s="4"/>
      <c r="IGY120" s="4"/>
      <c r="IGZ120" s="4"/>
      <c r="IHA120" s="4"/>
      <c r="IHB120" s="4"/>
      <c r="IHC120" s="4"/>
      <c r="IHD120" s="4"/>
      <c r="IHE120" s="4"/>
      <c r="IHF120" s="4"/>
      <c r="IHG120" s="4"/>
      <c r="IHH120" s="4"/>
      <c r="IHI120" s="4"/>
      <c r="IHJ120" s="4"/>
      <c r="IHK120" s="4"/>
      <c r="IHL120" s="4"/>
      <c r="IHM120" s="4"/>
      <c r="IHN120" s="4"/>
      <c r="IHO120" s="4"/>
      <c r="IHP120" s="4"/>
      <c r="IHQ120" s="4"/>
      <c r="IHR120" s="4"/>
      <c r="IHS120" s="4"/>
      <c r="IHT120" s="4"/>
      <c r="IHU120" s="4"/>
      <c r="IHV120" s="4"/>
      <c r="IHW120" s="4"/>
      <c r="IHX120" s="4"/>
      <c r="IHY120" s="4"/>
      <c r="IHZ120" s="4"/>
      <c r="IIA120" s="4"/>
      <c r="IIB120" s="4"/>
      <c r="IIC120" s="4"/>
      <c r="IID120" s="4"/>
      <c r="IIE120" s="4"/>
      <c r="IIF120" s="4"/>
      <c r="IIG120" s="4"/>
      <c r="IIH120" s="4"/>
      <c r="III120" s="4"/>
      <c r="IIJ120" s="4"/>
      <c r="IIK120" s="4"/>
      <c r="IIL120" s="4"/>
      <c r="IIM120" s="4"/>
      <c r="IIN120" s="4"/>
      <c r="IIO120" s="4"/>
      <c r="IIP120" s="4"/>
      <c r="IIQ120" s="4"/>
      <c r="IIR120" s="4"/>
      <c r="IIS120" s="4"/>
      <c r="IIT120" s="4"/>
      <c r="IIU120" s="4"/>
      <c r="IIV120" s="4"/>
      <c r="IIW120" s="4"/>
      <c r="IIX120" s="4"/>
      <c r="IIY120" s="4"/>
      <c r="IIZ120" s="4"/>
      <c r="IJA120" s="4"/>
      <c r="IJB120" s="4"/>
      <c r="IJC120" s="4"/>
      <c r="IJD120" s="4"/>
      <c r="IJE120" s="4"/>
      <c r="IJF120" s="4"/>
      <c r="IJG120" s="4"/>
      <c r="IJH120" s="4"/>
      <c r="IJI120" s="4"/>
      <c r="IJJ120" s="4"/>
      <c r="IJK120" s="4"/>
      <c r="IJL120" s="4"/>
      <c r="IJM120" s="4"/>
      <c r="IJN120" s="4"/>
      <c r="IJO120" s="4"/>
      <c r="IJP120" s="4"/>
      <c r="IJQ120" s="4"/>
      <c r="IJR120" s="4"/>
      <c r="IJS120" s="4"/>
      <c r="IJT120" s="4"/>
      <c r="IJU120" s="4"/>
      <c r="IJV120" s="4"/>
      <c r="IJW120" s="4"/>
      <c r="IJX120" s="4"/>
      <c r="IJY120" s="4"/>
      <c r="IJZ120" s="4"/>
      <c r="IKA120" s="4"/>
      <c r="IKB120" s="4"/>
      <c r="IKC120" s="4"/>
      <c r="IKD120" s="4"/>
      <c r="IKE120" s="4"/>
      <c r="IKF120" s="4"/>
      <c r="IKG120" s="4"/>
      <c r="IKH120" s="4"/>
      <c r="IKI120" s="4"/>
      <c r="IKJ120" s="4"/>
      <c r="IKK120" s="4"/>
      <c r="IKL120" s="4"/>
      <c r="IKM120" s="4"/>
      <c r="IKN120" s="4"/>
      <c r="IKO120" s="4"/>
      <c r="IKP120" s="4"/>
      <c r="IKQ120" s="4"/>
      <c r="IKR120" s="4"/>
      <c r="IKS120" s="4"/>
      <c r="IKT120" s="4"/>
      <c r="IKU120" s="4"/>
      <c r="IKV120" s="4"/>
      <c r="IKW120" s="4"/>
      <c r="IKX120" s="4"/>
      <c r="IKY120" s="4"/>
      <c r="IKZ120" s="4"/>
      <c r="ILA120" s="4"/>
      <c r="ILB120" s="4"/>
      <c r="ILC120" s="4"/>
      <c r="ILD120" s="4"/>
      <c r="ILE120" s="4"/>
      <c r="ILF120" s="4"/>
      <c r="ILG120" s="4"/>
      <c r="ILH120" s="4"/>
      <c r="ILI120" s="4"/>
      <c r="ILJ120" s="4"/>
      <c r="ILK120" s="4"/>
      <c r="ILL120" s="4"/>
      <c r="ILM120" s="4"/>
      <c r="ILN120" s="4"/>
      <c r="ILO120" s="4"/>
      <c r="ILP120" s="4"/>
      <c r="ILQ120" s="4"/>
      <c r="ILR120" s="4"/>
      <c r="ILS120" s="4"/>
      <c r="ILT120" s="4"/>
      <c r="ILU120" s="4"/>
      <c r="ILV120" s="4"/>
      <c r="ILW120" s="4"/>
      <c r="ILX120" s="4"/>
      <c r="ILY120" s="4"/>
      <c r="ILZ120" s="4"/>
      <c r="IMA120" s="4"/>
      <c r="IMB120" s="4"/>
      <c r="IMC120" s="4"/>
      <c r="IMD120" s="4"/>
      <c r="IME120" s="4"/>
      <c r="IMF120" s="4"/>
      <c r="IMG120" s="4"/>
      <c r="IMH120" s="4"/>
      <c r="IMI120" s="4"/>
      <c r="IMJ120" s="4"/>
      <c r="IMK120" s="4"/>
      <c r="IML120" s="4"/>
      <c r="IMM120" s="4"/>
      <c r="IMN120" s="4"/>
      <c r="IMO120" s="4"/>
      <c r="IMP120" s="4"/>
      <c r="IMQ120" s="4"/>
      <c r="IMR120" s="4"/>
      <c r="IMS120" s="4"/>
      <c r="IMT120" s="4"/>
      <c r="IMU120" s="4"/>
      <c r="IMV120" s="4"/>
      <c r="IMW120" s="4"/>
      <c r="IMX120" s="4"/>
      <c r="IMY120" s="4"/>
      <c r="IMZ120" s="4"/>
      <c r="INA120" s="4"/>
      <c r="INB120" s="4"/>
      <c r="INC120" s="4"/>
      <c r="IND120" s="4"/>
      <c r="INE120" s="4"/>
      <c r="INF120" s="4"/>
      <c r="ING120" s="4"/>
      <c r="INH120" s="4"/>
      <c r="INI120" s="4"/>
      <c r="INJ120" s="4"/>
      <c r="INK120" s="4"/>
      <c r="INL120" s="4"/>
      <c r="INM120" s="4"/>
      <c r="INN120" s="4"/>
      <c r="INO120" s="4"/>
      <c r="INP120" s="4"/>
      <c r="INQ120" s="4"/>
      <c r="INR120" s="4"/>
      <c r="INS120" s="4"/>
      <c r="INT120" s="4"/>
      <c r="INU120" s="4"/>
      <c r="INV120" s="4"/>
      <c r="INW120" s="4"/>
      <c r="INX120" s="4"/>
      <c r="INY120" s="4"/>
      <c r="INZ120" s="4"/>
      <c r="IOA120" s="4"/>
      <c r="IOB120" s="4"/>
      <c r="IOC120" s="4"/>
      <c r="IOD120" s="4"/>
      <c r="IOE120" s="4"/>
      <c r="IOF120" s="4"/>
      <c r="IOG120" s="4"/>
      <c r="IOH120" s="4"/>
      <c r="IOI120" s="4"/>
      <c r="IOJ120" s="4"/>
      <c r="IOK120" s="4"/>
      <c r="IOL120" s="4"/>
      <c r="IOM120" s="4"/>
      <c r="ION120" s="4"/>
      <c r="IOO120" s="4"/>
      <c r="IOP120" s="4"/>
      <c r="IOQ120" s="4"/>
      <c r="IOR120" s="4"/>
      <c r="IOS120" s="4"/>
      <c r="IOT120" s="4"/>
      <c r="IOU120" s="4"/>
      <c r="IOV120" s="4"/>
      <c r="IOW120" s="4"/>
      <c r="IOX120" s="4"/>
      <c r="IOY120" s="4"/>
      <c r="IOZ120" s="4"/>
      <c r="IPA120" s="4"/>
      <c r="IPB120" s="4"/>
      <c r="IPC120" s="4"/>
      <c r="IPD120" s="4"/>
      <c r="IPE120" s="4"/>
      <c r="IPF120" s="4"/>
      <c r="IPG120" s="4"/>
      <c r="IPH120" s="4"/>
      <c r="IPI120" s="4"/>
      <c r="IPJ120" s="4"/>
      <c r="IPK120" s="4"/>
      <c r="IPL120" s="4"/>
      <c r="IPM120" s="4"/>
      <c r="IPN120" s="4"/>
      <c r="IPO120" s="4"/>
      <c r="IPP120" s="4"/>
      <c r="IPQ120" s="4"/>
      <c r="IPR120" s="4"/>
      <c r="IPS120" s="4"/>
      <c r="IPT120" s="4"/>
      <c r="IPU120" s="4"/>
      <c r="IPV120" s="4"/>
      <c r="IPW120" s="4"/>
      <c r="IPX120" s="4"/>
      <c r="IPY120" s="4"/>
      <c r="IPZ120" s="4"/>
      <c r="IQA120" s="4"/>
      <c r="IQB120" s="4"/>
      <c r="IQC120" s="4"/>
      <c r="IQD120" s="4"/>
      <c r="IQE120" s="4"/>
      <c r="IQF120" s="4"/>
      <c r="IQG120" s="4"/>
      <c r="IQH120" s="4"/>
      <c r="IQI120" s="4"/>
      <c r="IQJ120" s="4"/>
      <c r="IQK120" s="4"/>
      <c r="IQL120" s="4"/>
      <c r="IQM120" s="4"/>
      <c r="IQN120" s="4"/>
      <c r="IQO120" s="4"/>
      <c r="IQP120" s="4"/>
      <c r="IQQ120" s="4"/>
      <c r="IQR120" s="4"/>
      <c r="IQS120" s="4"/>
      <c r="IQT120" s="4"/>
      <c r="IQU120" s="4"/>
      <c r="IQV120" s="4"/>
      <c r="IQW120" s="4"/>
      <c r="IQX120" s="4"/>
      <c r="IQY120" s="4"/>
      <c r="IQZ120" s="4"/>
      <c r="IRA120" s="4"/>
      <c r="IRB120" s="4"/>
      <c r="IRC120" s="4"/>
      <c r="IRD120" s="4"/>
      <c r="IRE120" s="4"/>
      <c r="IRF120" s="4"/>
      <c r="IRG120" s="4"/>
      <c r="IRH120" s="4"/>
      <c r="IRI120" s="4"/>
      <c r="IRJ120" s="4"/>
      <c r="IRK120" s="4"/>
      <c r="IRL120" s="4"/>
      <c r="IRM120" s="4"/>
      <c r="IRN120" s="4"/>
      <c r="IRO120" s="4"/>
      <c r="IRP120" s="4"/>
      <c r="IRQ120" s="4"/>
      <c r="IRR120" s="4"/>
      <c r="IRS120" s="4"/>
      <c r="IRT120" s="4"/>
      <c r="IRU120" s="4"/>
      <c r="IRV120" s="4"/>
      <c r="IRW120" s="4"/>
      <c r="IRX120" s="4"/>
      <c r="IRY120" s="4"/>
      <c r="IRZ120" s="4"/>
      <c r="ISA120" s="4"/>
      <c r="ISB120" s="4"/>
      <c r="ISC120" s="4"/>
      <c r="ISD120" s="4"/>
      <c r="ISE120" s="4"/>
      <c r="ISF120" s="4"/>
      <c r="ISG120" s="4"/>
      <c r="ISH120" s="4"/>
      <c r="ISI120" s="4"/>
      <c r="ISJ120" s="4"/>
      <c r="ISK120" s="4"/>
      <c r="ISL120" s="4"/>
      <c r="ISM120" s="4"/>
      <c r="ISN120" s="4"/>
      <c r="ISO120" s="4"/>
      <c r="ISP120" s="4"/>
      <c r="ISQ120" s="4"/>
      <c r="ISR120" s="4"/>
      <c r="ISS120" s="4"/>
      <c r="IST120" s="4"/>
      <c r="ISU120" s="4"/>
      <c r="ISV120" s="4"/>
      <c r="ISW120" s="4"/>
      <c r="ISX120" s="4"/>
      <c r="ISY120" s="4"/>
      <c r="ISZ120" s="4"/>
      <c r="ITA120" s="4"/>
      <c r="ITB120" s="4"/>
      <c r="ITC120" s="4"/>
      <c r="ITD120" s="4"/>
      <c r="ITE120" s="4"/>
      <c r="ITF120" s="4"/>
      <c r="ITG120" s="4"/>
      <c r="ITH120" s="4"/>
      <c r="ITI120" s="4"/>
      <c r="ITJ120" s="4"/>
      <c r="ITK120" s="4"/>
      <c r="ITL120" s="4"/>
      <c r="ITM120" s="4"/>
      <c r="ITN120" s="4"/>
      <c r="ITO120" s="4"/>
      <c r="ITP120" s="4"/>
      <c r="ITQ120" s="4"/>
      <c r="ITR120" s="4"/>
      <c r="ITS120" s="4"/>
      <c r="ITT120" s="4"/>
      <c r="ITU120" s="4"/>
      <c r="ITV120" s="4"/>
      <c r="ITW120" s="4"/>
      <c r="ITX120" s="4"/>
      <c r="ITY120" s="4"/>
      <c r="ITZ120" s="4"/>
      <c r="IUA120" s="4"/>
      <c r="IUB120" s="4"/>
      <c r="IUC120" s="4"/>
      <c r="IUD120" s="4"/>
      <c r="IUE120" s="4"/>
      <c r="IUF120" s="4"/>
      <c r="IUG120" s="4"/>
      <c r="IUH120" s="4"/>
      <c r="IUI120" s="4"/>
      <c r="IUJ120" s="4"/>
      <c r="IUK120" s="4"/>
      <c r="IUL120" s="4"/>
      <c r="IUM120" s="4"/>
      <c r="IUN120" s="4"/>
      <c r="IUO120" s="4"/>
      <c r="IUP120" s="4"/>
      <c r="IUQ120" s="4"/>
      <c r="IUR120" s="4"/>
      <c r="IUS120" s="4"/>
      <c r="IUT120" s="4"/>
      <c r="IUU120" s="4"/>
      <c r="IUV120" s="4"/>
      <c r="IUW120" s="4"/>
      <c r="IUX120" s="4"/>
      <c r="IUY120" s="4"/>
      <c r="IUZ120" s="4"/>
      <c r="IVA120" s="4"/>
      <c r="IVB120" s="4"/>
      <c r="IVC120" s="4"/>
      <c r="IVD120" s="4"/>
      <c r="IVE120" s="4"/>
      <c r="IVF120" s="4"/>
      <c r="IVG120" s="4"/>
      <c r="IVH120" s="4"/>
      <c r="IVI120" s="4"/>
      <c r="IVJ120" s="4"/>
      <c r="IVK120" s="4"/>
      <c r="IVL120" s="4"/>
      <c r="IVM120" s="4"/>
      <c r="IVN120" s="4"/>
      <c r="IVO120" s="4"/>
      <c r="IVP120" s="4"/>
      <c r="IVQ120" s="4"/>
      <c r="IVR120" s="4"/>
      <c r="IVS120" s="4"/>
      <c r="IVT120" s="4"/>
      <c r="IVU120" s="4"/>
      <c r="IVV120" s="4"/>
      <c r="IVW120" s="4"/>
      <c r="IVX120" s="4"/>
      <c r="IVY120" s="4"/>
      <c r="IVZ120" s="4"/>
      <c r="IWA120" s="4"/>
      <c r="IWB120" s="4"/>
      <c r="IWC120" s="4"/>
      <c r="IWD120" s="4"/>
      <c r="IWE120" s="4"/>
      <c r="IWF120" s="4"/>
      <c r="IWG120" s="4"/>
      <c r="IWH120" s="4"/>
      <c r="IWI120" s="4"/>
      <c r="IWJ120" s="4"/>
      <c r="IWK120" s="4"/>
      <c r="IWL120" s="4"/>
      <c r="IWM120" s="4"/>
      <c r="IWN120" s="4"/>
      <c r="IWO120" s="4"/>
      <c r="IWP120" s="4"/>
      <c r="IWQ120" s="4"/>
      <c r="IWR120" s="4"/>
      <c r="IWS120" s="4"/>
      <c r="IWT120" s="4"/>
      <c r="IWU120" s="4"/>
      <c r="IWV120" s="4"/>
      <c r="IWW120" s="4"/>
      <c r="IWX120" s="4"/>
      <c r="IWY120" s="4"/>
      <c r="IWZ120" s="4"/>
      <c r="IXA120" s="4"/>
      <c r="IXB120" s="4"/>
      <c r="IXC120" s="4"/>
      <c r="IXD120" s="4"/>
      <c r="IXE120" s="4"/>
      <c r="IXF120" s="4"/>
      <c r="IXG120" s="4"/>
      <c r="IXH120" s="4"/>
      <c r="IXI120" s="4"/>
      <c r="IXJ120" s="4"/>
      <c r="IXK120" s="4"/>
      <c r="IXL120" s="4"/>
      <c r="IXM120" s="4"/>
      <c r="IXN120" s="4"/>
      <c r="IXO120" s="4"/>
      <c r="IXP120" s="4"/>
      <c r="IXQ120" s="4"/>
      <c r="IXR120" s="4"/>
      <c r="IXS120" s="4"/>
      <c r="IXT120" s="4"/>
      <c r="IXU120" s="4"/>
      <c r="IXV120" s="4"/>
      <c r="IXW120" s="4"/>
      <c r="IXX120" s="4"/>
      <c r="IXY120" s="4"/>
      <c r="IXZ120" s="4"/>
      <c r="IYA120" s="4"/>
      <c r="IYB120" s="4"/>
      <c r="IYC120" s="4"/>
      <c r="IYD120" s="4"/>
      <c r="IYE120" s="4"/>
      <c r="IYF120" s="4"/>
      <c r="IYG120" s="4"/>
      <c r="IYH120" s="4"/>
      <c r="IYI120" s="4"/>
      <c r="IYJ120" s="4"/>
      <c r="IYK120" s="4"/>
      <c r="IYL120" s="4"/>
      <c r="IYM120" s="4"/>
      <c r="IYN120" s="4"/>
      <c r="IYO120" s="4"/>
      <c r="IYP120" s="4"/>
      <c r="IYQ120" s="4"/>
      <c r="IYR120" s="4"/>
      <c r="IYS120" s="4"/>
      <c r="IYT120" s="4"/>
      <c r="IYU120" s="4"/>
      <c r="IYV120" s="4"/>
      <c r="IYW120" s="4"/>
      <c r="IYX120" s="4"/>
      <c r="IYY120" s="4"/>
      <c r="IYZ120" s="4"/>
      <c r="IZA120" s="4"/>
      <c r="IZB120" s="4"/>
      <c r="IZC120" s="4"/>
      <c r="IZD120" s="4"/>
      <c r="IZE120" s="4"/>
      <c r="IZF120" s="4"/>
      <c r="IZG120" s="4"/>
      <c r="IZH120" s="4"/>
      <c r="IZI120" s="4"/>
      <c r="IZJ120" s="4"/>
      <c r="IZK120" s="4"/>
      <c r="IZL120" s="4"/>
      <c r="IZM120" s="4"/>
      <c r="IZN120" s="4"/>
      <c r="IZO120" s="4"/>
      <c r="IZP120" s="4"/>
      <c r="IZQ120" s="4"/>
      <c r="IZR120" s="4"/>
      <c r="IZS120" s="4"/>
      <c r="IZT120" s="4"/>
      <c r="IZU120" s="4"/>
      <c r="IZV120" s="4"/>
      <c r="IZW120" s="4"/>
      <c r="IZX120" s="4"/>
      <c r="IZY120" s="4"/>
      <c r="IZZ120" s="4"/>
      <c r="JAA120" s="4"/>
      <c r="JAB120" s="4"/>
      <c r="JAC120" s="4"/>
      <c r="JAD120" s="4"/>
      <c r="JAE120" s="4"/>
      <c r="JAF120" s="4"/>
      <c r="JAG120" s="4"/>
      <c r="JAH120" s="4"/>
      <c r="JAI120" s="4"/>
      <c r="JAJ120" s="4"/>
      <c r="JAK120" s="4"/>
      <c r="JAL120" s="4"/>
      <c r="JAM120" s="4"/>
      <c r="JAN120" s="4"/>
      <c r="JAO120" s="4"/>
      <c r="JAP120" s="4"/>
      <c r="JAQ120" s="4"/>
      <c r="JAR120" s="4"/>
      <c r="JAS120" s="4"/>
      <c r="JAT120" s="4"/>
      <c r="JAU120" s="4"/>
      <c r="JAV120" s="4"/>
      <c r="JAW120" s="4"/>
      <c r="JAX120" s="4"/>
      <c r="JAY120" s="4"/>
      <c r="JAZ120" s="4"/>
      <c r="JBA120" s="4"/>
      <c r="JBB120" s="4"/>
      <c r="JBC120" s="4"/>
      <c r="JBD120" s="4"/>
      <c r="JBE120" s="4"/>
      <c r="JBF120" s="4"/>
      <c r="JBG120" s="4"/>
      <c r="JBH120" s="4"/>
      <c r="JBI120" s="4"/>
      <c r="JBJ120" s="4"/>
      <c r="JBK120" s="4"/>
      <c r="JBL120" s="4"/>
      <c r="JBM120" s="4"/>
      <c r="JBN120" s="4"/>
      <c r="JBO120" s="4"/>
      <c r="JBP120" s="4"/>
      <c r="JBQ120" s="4"/>
      <c r="JBR120" s="4"/>
      <c r="JBS120" s="4"/>
      <c r="JBT120" s="4"/>
      <c r="JBU120" s="4"/>
      <c r="JBV120" s="4"/>
      <c r="JBW120" s="4"/>
      <c r="JBX120" s="4"/>
      <c r="JBY120" s="4"/>
      <c r="JBZ120" s="4"/>
      <c r="JCA120" s="4"/>
      <c r="JCB120" s="4"/>
      <c r="JCC120" s="4"/>
      <c r="JCD120" s="4"/>
      <c r="JCE120" s="4"/>
      <c r="JCF120" s="4"/>
      <c r="JCG120" s="4"/>
      <c r="JCH120" s="4"/>
      <c r="JCI120" s="4"/>
      <c r="JCJ120" s="4"/>
      <c r="JCK120" s="4"/>
      <c r="JCL120" s="4"/>
      <c r="JCM120" s="4"/>
      <c r="JCN120" s="4"/>
      <c r="JCO120" s="4"/>
      <c r="JCP120" s="4"/>
      <c r="JCQ120" s="4"/>
      <c r="JCR120" s="4"/>
      <c r="JCS120" s="4"/>
      <c r="JCT120" s="4"/>
      <c r="JCU120" s="4"/>
      <c r="JCV120" s="4"/>
      <c r="JCW120" s="4"/>
      <c r="JCX120" s="4"/>
      <c r="JCY120" s="4"/>
      <c r="JCZ120" s="4"/>
      <c r="JDA120" s="4"/>
      <c r="JDB120" s="4"/>
      <c r="JDC120" s="4"/>
      <c r="JDD120" s="4"/>
      <c r="JDE120" s="4"/>
      <c r="JDF120" s="4"/>
      <c r="JDG120" s="4"/>
      <c r="JDH120" s="4"/>
      <c r="JDI120" s="4"/>
      <c r="JDJ120" s="4"/>
      <c r="JDK120" s="4"/>
      <c r="JDL120" s="4"/>
      <c r="JDM120" s="4"/>
      <c r="JDN120" s="4"/>
      <c r="JDO120" s="4"/>
      <c r="JDP120" s="4"/>
      <c r="JDQ120" s="4"/>
      <c r="JDR120" s="4"/>
      <c r="JDS120" s="4"/>
      <c r="JDT120" s="4"/>
      <c r="JDU120" s="4"/>
      <c r="JDV120" s="4"/>
      <c r="JDW120" s="4"/>
      <c r="JDX120" s="4"/>
      <c r="JDY120" s="4"/>
      <c r="JDZ120" s="4"/>
      <c r="JEA120" s="4"/>
      <c r="JEB120" s="4"/>
      <c r="JEC120" s="4"/>
      <c r="JED120" s="4"/>
      <c r="JEE120" s="4"/>
      <c r="JEF120" s="4"/>
      <c r="JEG120" s="4"/>
      <c r="JEH120" s="4"/>
      <c r="JEI120" s="4"/>
      <c r="JEJ120" s="4"/>
      <c r="JEK120" s="4"/>
      <c r="JEL120" s="4"/>
      <c r="JEM120" s="4"/>
      <c r="JEN120" s="4"/>
      <c r="JEO120" s="4"/>
      <c r="JEP120" s="4"/>
      <c r="JEQ120" s="4"/>
      <c r="JER120" s="4"/>
      <c r="JES120" s="4"/>
      <c r="JET120" s="4"/>
      <c r="JEU120" s="4"/>
      <c r="JEV120" s="4"/>
      <c r="JEW120" s="4"/>
      <c r="JEX120" s="4"/>
      <c r="JEY120" s="4"/>
      <c r="JEZ120" s="4"/>
      <c r="JFA120" s="4"/>
      <c r="JFB120" s="4"/>
      <c r="JFC120" s="4"/>
      <c r="JFD120" s="4"/>
      <c r="JFE120" s="4"/>
      <c r="JFF120" s="4"/>
      <c r="JFG120" s="4"/>
      <c r="JFH120" s="4"/>
      <c r="JFI120" s="4"/>
      <c r="JFJ120" s="4"/>
      <c r="JFK120" s="4"/>
      <c r="JFL120" s="4"/>
      <c r="JFM120" s="4"/>
      <c r="JFN120" s="4"/>
      <c r="JFO120" s="4"/>
      <c r="JFP120" s="4"/>
      <c r="JFQ120" s="4"/>
      <c r="JFR120" s="4"/>
      <c r="JFS120" s="4"/>
      <c r="JFT120" s="4"/>
      <c r="JFU120" s="4"/>
      <c r="JFV120" s="4"/>
      <c r="JFW120" s="4"/>
      <c r="JFX120" s="4"/>
      <c r="JFY120" s="4"/>
      <c r="JFZ120" s="4"/>
      <c r="JGA120" s="4"/>
      <c r="JGB120" s="4"/>
      <c r="JGC120" s="4"/>
      <c r="JGD120" s="4"/>
      <c r="JGE120" s="4"/>
      <c r="JGF120" s="4"/>
      <c r="JGG120" s="4"/>
      <c r="JGH120" s="4"/>
      <c r="JGI120" s="4"/>
      <c r="JGJ120" s="4"/>
      <c r="JGK120" s="4"/>
      <c r="JGL120" s="4"/>
      <c r="JGM120" s="4"/>
      <c r="JGN120" s="4"/>
      <c r="JGO120" s="4"/>
      <c r="JGP120" s="4"/>
      <c r="JGQ120" s="4"/>
      <c r="JGR120" s="4"/>
      <c r="JGS120" s="4"/>
      <c r="JGT120" s="4"/>
      <c r="JGU120" s="4"/>
      <c r="JGV120" s="4"/>
      <c r="JGW120" s="4"/>
      <c r="JGX120" s="4"/>
      <c r="JGY120" s="4"/>
      <c r="JGZ120" s="4"/>
      <c r="JHA120" s="4"/>
      <c r="JHB120" s="4"/>
      <c r="JHC120" s="4"/>
      <c r="JHD120" s="4"/>
      <c r="JHE120" s="4"/>
      <c r="JHF120" s="4"/>
      <c r="JHG120" s="4"/>
      <c r="JHH120" s="4"/>
      <c r="JHI120" s="4"/>
      <c r="JHJ120" s="4"/>
      <c r="JHK120" s="4"/>
      <c r="JHL120" s="4"/>
      <c r="JHM120" s="4"/>
      <c r="JHN120" s="4"/>
      <c r="JHO120" s="4"/>
      <c r="JHP120" s="4"/>
      <c r="JHQ120" s="4"/>
      <c r="JHR120" s="4"/>
      <c r="JHS120" s="4"/>
      <c r="JHT120" s="4"/>
      <c r="JHU120" s="4"/>
      <c r="JHV120" s="4"/>
      <c r="JHW120" s="4"/>
      <c r="JHX120" s="4"/>
      <c r="JHY120" s="4"/>
      <c r="JHZ120" s="4"/>
      <c r="JIA120" s="4"/>
      <c r="JIB120" s="4"/>
      <c r="JIC120" s="4"/>
      <c r="JID120" s="4"/>
      <c r="JIE120" s="4"/>
      <c r="JIF120" s="4"/>
      <c r="JIG120" s="4"/>
      <c r="JIH120" s="4"/>
      <c r="JII120" s="4"/>
      <c r="JIJ120" s="4"/>
      <c r="JIK120" s="4"/>
      <c r="JIL120" s="4"/>
      <c r="JIM120" s="4"/>
      <c r="JIN120" s="4"/>
      <c r="JIO120" s="4"/>
      <c r="JIP120" s="4"/>
      <c r="JIQ120" s="4"/>
      <c r="JIR120" s="4"/>
      <c r="JIS120" s="4"/>
      <c r="JIT120" s="4"/>
      <c r="JIU120" s="4"/>
      <c r="JIV120" s="4"/>
      <c r="JIW120" s="4"/>
      <c r="JIX120" s="4"/>
      <c r="JIY120" s="4"/>
      <c r="JIZ120" s="4"/>
      <c r="JJA120" s="4"/>
      <c r="JJB120" s="4"/>
      <c r="JJC120" s="4"/>
      <c r="JJD120" s="4"/>
      <c r="JJE120" s="4"/>
      <c r="JJF120" s="4"/>
      <c r="JJG120" s="4"/>
      <c r="JJH120" s="4"/>
      <c r="JJI120" s="4"/>
      <c r="JJJ120" s="4"/>
      <c r="JJK120" s="4"/>
      <c r="JJL120" s="4"/>
      <c r="JJM120" s="4"/>
      <c r="JJN120" s="4"/>
      <c r="JJO120" s="4"/>
      <c r="JJP120" s="4"/>
      <c r="JJQ120" s="4"/>
      <c r="JJR120" s="4"/>
      <c r="JJS120" s="4"/>
      <c r="JJT120" s="4"/>
      <c r="JJU120" s="4"/>
      <c r="JJV120" s="4"/>
      <c r="JJW120" s="4"/>
      <c r="JJX120" s="4"/>
      <c r="JJY120" s="4"/>
      <c r="JJZ120" s="4"/>
      <c r="JKA120" s="4"/>
      <c r="JKB120" s="4"/>
      <c r="JKC120" s="4"/>
      <c r="JKD120" s="4"/>
      <c r="JKE120" s="4"/>
      <c r="JKF120" s="4"/>
      <c r="JKG120" s="4"/>
      <c r="JKH120" s="4"/>
      <c r="JKI120" s="4"/>
      <c r="JKJ120" s="4"/>
      <c r="JKK120" s="4"/>
      <c r="JKL120" s="4"/>
      <c r="JKM120" s="4"/>
      <c r="JKN120" s="4"/>
      <c r="JKO120" s="4"/>
      <c r="JKP120" s="4"/>
      <c r="JKQ120" s="4"/>
      <c r="JKR120" s="4"/>
      <c r="JKS120" s="4"/>
      <c r="JKT120" s="4"/>
      <c r="JKU120" s="4"/>
      <c r="JKV120" s="4"/>
      <c r="JKW120" s="4"/>
      <c r="JKX120" s="4"/>
      <c r="JKY120" s="4"/>
      <c r="JKZ120" s="4"/>
      <c r="JLA120" s="4"/>
      <c r="JLB120" s="4"/>
      <c r="JLC120" s="4"/>
      <c r="JLD120" s="4"/>
      <c r="JLE120" s="4"/>
      <c r="JLF120" s="4"/>
      <c r="JLG120" s="4"/>
      <c r="JLH120" s="4"/>
      <c r="JLI120" s="4"/>
      <c r="JLJ120" s="4"/>
      <c r="JLK120" s="4"/>
      <c r="JLL120" s="4"/>
      <c r="JLM120" s="4"/>
      <c r="JLN120" s="4"/>
      <c r="JLO120" s="4"/>
      <c r="JLP120" s="4"/>
      <c r="JLQ120" s="4"/>
      <c r="JLR120" s="4"/>
      <c r="JLS120" s="4"/>
      <c r="JLT120" s="4"/>
      <c r="JLU120" s="4"/>
      <c r="JLV120" s="4"/>
      <c r="JLW120" s="4"/>
      <c r="JLX120" s="4"/>
      <c r="JLY120" s="4"/>
      <c r="JLZ120" s="4"/>
      <c r="JMA120" s="4"/>
      <c r="JMB120" s="4"/>
      <c r="JMC120" s="4"/>
      <c r="JMD120" s="4"/>
      <c r="JME120" s="4"/>
      <c r="JMF120" s="4"/>
      <c r="JMG120" s="4"/>
      <c r="JMH120" s="4"/>
      <c r="JMI120" s="4"/>
      <c r="JMJ120" s="4"/>
      <c r="JMK120" s="4"/>
      <c r="JML120" s="4"/>
      <c r="JMM120" s="4"/>
      <c r="JMN120" s="4"/>
      <c r="JMO120" s="4"/>
      <c r="JMP120" s="4"/>
      <c r="JMQ120" s="4"/>
      <c r="JMR120" s="4"/>
      <c r="JMS120" s="4"/>
      <c r="JMT120" s="4"/>
      <c r="JMU120" s="4"/>
      <c r="JMV120" s="4"/>
      <c r="JMW120" s="4"/>
      <c r="JMX120" s="4"/>
      <c r="JMY120" s="4"/>
      <c r="JMZ120" s="4"/>
      <c r="JNA120" s="4"/>
      <c r="JNB120" s="4"/>
      <c r="JNC120" s="4"/>
      <c r="JND120" s="4"/>
      <c r="JNE120" s="4"/>
      <c r="JNF120" s="4"/>
      <c r="JNG120" s="4"/>
      <c r="JNH120" s="4"/>
      <c r="JNI120" s="4"/>
      <c r="JNJ120" s="4"/>
      <c r="JNK120" s="4"/>
      <c r="JNL120" s="4"/>
      <c r="JNM120" s="4"/>
      <c r="JNN120" s="4"/>
      <c r="JNO120" s="4"/>
      <c r="JNP120" s="4"/>
      <c r="JNQ120" s="4"/>
      <c r="JNR120" s="4"/>
      <c r="JNS120" s="4"/>
      <c r="JNT120" s="4"/>
      <c r="JNU120" s="4"/>
      <c r="JNV120" s="4"/>
      <c r="JNW120" s="4"/>
      <c r="JNX120" s="4"/>
      <c r="JNY120" s="4"/>
      <c r="JNZ120" s="4"/>
      <c r="JOA120" s="4"/>
      <c r="JOB120" s="4"/>
      <c r="JOC120" s="4"/>
      <c r="JOD120" s="4"/>
      <c r="JOE120" s="4"/>
      <c r="JOF120" s="4"/>
      <c r="JOG120" s="4"/>
      <c r="JOH120" s="4"/>
      <c r="JOI120" s="4"/>
      <c r="JOJ120" s="4"/>
      <c r="JOK120" s="4"/>
      <c r="JOL120" s="4"/>
      <c r="JOM120" s="4"/>
      <c r="JON120" s="4"/>
      <c r="JOO120" s="4"/>
      <c r="JOP120" s="4"/>
      <c r="JOQ120" s="4"/>
      <c r="JOR120" s="4"/>
      <c r="JOS120" s="4"/>
      <c r="JOT120" s="4"/>
      <c r="JOU120" s="4"/>
      <c r="JOV120" s="4"/>
      <c r="JOW120" s="4"/>
      <c r="JOX120" s="4"/>
      <c r="JOY120" s="4"/>
      <c r="JOZ120" s="4"/>
      <c r="JPA120" s="4"/>
      <c r="JPB120" s="4"/>
      <c r="JPC120" s="4"/>
      <c r="JPD120" s="4"/>
      <c r="JPE120" s="4"/>
      <c r="JPF120" s="4"/>
      <c r="JPG120" s="4"/>
      <c r="JPH120" s="4"/>
      <c r="JPI120" s="4"/>
      <c r="JPJ120" s="4"/>
      <c r="JPK120" s="4"/>
      <c r="JPL120" s="4"/>
      <c r="JPM120" s="4"/>
      <c r="JPN120" s="4"/>
      <c r="JPO120" s="4"/>
      <c r="JPP120" s="4"/>
      <c r="JPQ120" s="4"/>
      <c r="JPR120" s="4"/>
      <c r="JPS120" s="4"/>
      <c r="JPT120" s="4"/>
      <c r="JPU120" s="4"/>
      <c r="JPV120" s="4"/>
      <c r="JPW120" s="4"/>
      <c r="JPX120" s="4"/>
      <c r="JPY120" s="4"/>
      <c r="JPZ120" s="4"/>
      <c r="JQA120" s="4"/>
      <c r="JQB120" s="4"/>
      <c r="JQC120" s="4"/>
      <c r="JQD120" s="4"/>
      <c r="JQE120" s="4"/>
      <c r="JQF120" s="4"/>
      <c r="JQG120" s="4"/>
      <c r="JQH120" s="4"/>
      <c r="JQI120" s="4"/>
      <c r="JQJ120" s="4"/>
      <c r="JQK120" s="4"/>
      <c r="JQL120" s="4"/>
      <c r="JQM120" s="4"/>
      <c r="JQN120" s="4"/>
      <c r="JQO120" s="4"/>
      <c r="JQP120" s="4"/>
      <c r="JQQ120" s="4"/>
      <c r="JQR120" s="4"/>
      <c r="JQS120" s="4"/>
      <c r="JQT120" s="4"/>
      <c r="JQU120" s="4"/>
      <c r="JQV120" s="4"/>
      <c r="JQW120" s="4"/>
      <c r="JQX120" s="4"/>
      <c r="JQY120" s="4"/>
      <c r="JQZ120" s="4"/>
      <c r="JRA120" s="4"/>
      <c r="JRB120" s="4"/>
      <c r="JRC120" s="4"/>
      <c r="JRD120" s="4"/>
      <c r="JRE120" s="4"/>
      <c r="JRF120" s="4"/>
      <c r="JRG120" s="4"/>
      <c r="JRH120" s="4"/>
      <c r="JRI120" s="4"/>
      <c r="JRJ120" s="4"/>
      <c r="JRK120" s="4"/>
      <c r="JRL120" s="4"/>
      <c r="JRM120" s="4"/>
      <c r="JRN120" s="4"/>
      <c r="JRO120" s="4"/>
      <c r="JRP120" s="4"/>
      <c r="JRQ120" s="4"/>
      <c r="JRR120" s="4"/>
      <c r="JRS120" s="4"/>
      <c r="JRT120" s="4"/>
      <c r="JRU120" s="4"/>
      <c r="JRV120" s="4"/>
      <c r="JRW120" s="4"/>
      <c r="JRX120" s="4"/>
      <c r="JRY120" s="4"/>
      <c r="JRZ120" s="4"/>
      <c r="JSA120" s="4"/>
      <c r="JSB120" s="4"/>
      <c r="JSC120" s="4"/>
      <c r="JSD120" s="4"/>
      <c r="JSE120" s="4"/>
      <c r="JSF120" s="4"/>
      <c r="JSG120" s="4"/>
      <c r="JSH120" s="4"/>
      <c r="JSI120" s="4"/>
      <c r="JSJ120" s="4"/>
      <c r="JSK120" s="4"/>
      <c r="JSL120" s="4"/>
      <c r="JSM120" s="4"/>
      <c r="JSN120" s="4"/>
      <c r="JSO120" s="4"/>
      <c r="JSP120" s="4"/>
      <c r="JSQ120" s="4"/>
      <c r="JSR120" s="4"/>
      <c r="JSS120" s="4"/>
      <c r="JST120" s="4"/>
      <c r="JSU120" s="4"/>
      <c r="JSV120" s="4"/>
      <c r="JSW120" s="4"/>
      <c r="JSX120" s="4"/>
      <c r="JSY120" s="4"/>
      <c r="JSZ120" s="4"/>
      <c r="JTA120" s="4"/>
      <c r="JTB120" s="4"/>
      <c r="JTC120" s="4"/>
      <c r="JTD120" s="4"/>
      <c r="JTE120" s="4"/>
      <c r="JTF120" s="4"/>
      <c r="JTG120" s="4"/>
      <c r="JTH120" s="4"/>
      <c r="JTI120" s="4"/>
      <c r="JTJ120" s="4"/>
      <c r="JTK120" s="4"/>
      <c r="JTL120" s="4"/>
      <c r="JTM120" s="4"/>
      <c r="JTN120" s="4"/>
      <c r="JTO120" s="4"/>
      <c r="JTP120" s="4"/>
      <c r="JTQ120" s="4"/>
      <c r="JTR120" s="4"/>
      <c r="JTS120" s="4"/>
      <c r="JTT120" s="4"/>
      <c r="JTU120" s="4"/>
      <c r="JTV120" s="4"/>
      <c r="JTW120" s="4"/>
      <c r="JTX120" s="4"/>
      <c r="JTY120" s="4"/>
      <c r="JTZ120" s="4"/>
      <c r="JUA120" s="4"/>
      <c r="JUB120" s="4"/>
      <c r="JUC120" s="4"/>
      <c r="JUD120" s="4"/>
      <c r="JUE120" s="4"/>
      <c r="JUF120" s="4"/>
      <c r="JUG120" s="4"/>
      <c r="JUH120" s="4"/>
      <c r="JUI120" s="4"/>
      <c r="JUJ120" s="4"/>
      <c r="JUK120" s="4"/>
      <c r="JUL120" s="4"/>
      <c r="JUM120" s="4"/>
      <c r="JUN120" s="4"/>
      <c r="JUO120" s="4"/>
      <c r="JUP120" s="4"/>
      <c r="JUQ120" s="4"/>
      <c r="JUR120" s="4"/>
      <c r="JUS120" s="4"/>
      <c r="JUT120" s="4"/>
      <c r="JUU120" s="4"/>
      <c r="JUV120" s="4"/>
      <c r="JUW120" s="4"/>
      <c r="JUX120" s="4"/>
      <c r="JUY120" s="4"/>
      <c r="JUZ120" s="4"/>
      <c r="JVA120" s="4"/>
      <c r="JVB120" s="4"/>
      <c r="JVC120" s="4"/>
      <c r="JVD120" s="4"/>
      <c r="JVE120" s="4"/>
      <c r="JVF120" s="4"/>
      <c r="JVG120" s="4"/>
      <c r="JVH120" s="4"/>
      <c r="JVI120" s="4"/>
      <c r="JVJ120" s="4"/>
      <c r="JVK120" s="4"/>
      <c r="JVL120" s="4"/>
      <c r="JVM120" s="4"/>
      <c r="JVN120" s="4"/>
      <c r="JVO120" s="4"/>
      <c r="JVP120" s="4"/>
      <c r="JVQ120" s="4"/>
      <c r="JVR120" s="4"/>
      <c r="JVS120" s="4"/>
      <c r="JVT120" s="4"/>
      <c r="JVU120" s="4"/>
      <c r="JVV120" s="4"/>
      <c r="JVW120" s="4"/>
      <c r="JVX120" s="4"/>
      <c r="JVY120" s="4"/>
      <c r="JVZ120" s="4"/>
      <c r="JWA120" s="4"/>
      <c r="JWB120" s="4"/>
      <c r="JWC120" s="4"/>
      <c r="JWD120" s="4"/>
      <c r="JWE120" s="4"/>
      <c r="JWF120" s="4"/>
      <c r="JWG120" s="4"/>
      <c r="JWH120" s="4"/>
      <c r="JWI120" s="4"/>
      <c r="JWJ120" s="4"/>
      <c r="JWK120" s="4"/>
      <c r="JWL120" s="4"/>
      <c r="JWM120" s="4"/>
      <c r="JWN120" s="4"/>
      <c r="JWO120" s="4"/>
      <c r="JWP120" s="4"/>
      <c r="JWQ120" s="4"/>
      <c r="JWR120" s="4"/>
      <c r="JWS120" s="4"/>
      <c r="JWT120" s="4"/>
      <c r="JWU120" s="4"/>
      <c r="JWV120" s="4"/>
      <c r="JWW120" s="4"/>
      <c r="JWX120" s="4"/>
      <c r="JWY120" s="4"/>
      <c r="JWZ120" s="4"/>
      <c r="JXA120" s="4"/>
      <c r="JXB120" s="4"/>
      <c r="JXC120" s="4"/>
      <c r="JXD120" s="4"/>
      <c r="JXE120" s="4"/>
      <c r="JXF120" s="4"/>
      <c r="JXG120" s="4"/>
      <c r="JXH120" s="4"/>
      <c r="JXI120" s="4"/>
      <c r="JXJ120" s="4"/>
      <c r="JXK120" s="4"/>
      <c r="JXL120" s="4"/>
      <c r="JXM120" s="4"/>
      <c r="JXN120" s="4"/>
      <c r="JXO120" s="4"/>
      <c r="JXP120" s="4"/>
      <c r="JXQ120" s="4"/>
      <c r="JXR120" s="4"/>
      <c r="JXS120" s="4"/>
      <c r="JXT120" s="4"/>
      <c r="JXU120" s="4"/>
      <c r="JXV120" s="4"/>
      <c r="JXW120" s="4"/>
      <c r="JXX120" s="4"/>
      <c r="JXY120" s="4"/>
      <c r="JXZ120" s="4"/>
      <c r="JYA120" s="4"/>
      <c r="JYB120" s="4"/>
      <c r="JYC120" s="4"/>
      <c r="JYD120" s="4"/>
      <c r="JYE120" s="4"/>
      <c r="JYF120" s="4"/>
      <c r="JYG120" s="4"/>
      <c r="JYH120" s="4"/>
      <c r="JYI120" s="4"/>
      <c r="JYJ120" s="4"/>
      <c r="JYK120" s="4"/>
      <c r="JYL120" s="4"/>
      <c r="JYM120" s="4"/>
      <c r="JYN120" s="4"/>
      <c r="JYO120" s="4"/>
      <c r="JYP120" s="4"/>
      <c r="JYQ120" s="4"/>
      <c r="JYR120" s="4"/>
      <c r="JYS120" s="4"/>
      <c r="JYT120" s="4"/>
      <c r="JYU120" s="4"/>
      <c r="JYV120" s="4"/>
      <c r="JYW120" s="4"/>
      <c r="JYX120" s="4"/>
      <c r="JYY120" s="4"/>
      <c r="JYZ120" s="4"/>
      <c r="JZA120" s="4"/>
      <c r="JZB120" s="4"/>
      <c r="JZC120" s="4"/>
      <c r="JZD120" s="4"/>
      <c r="JZE120" s="4"/>
      <c r="JZF120" s="4"/>
      <c r="JZG120" s="4"/>
      <c r="JZH120" s="4"/>
      <c r="JZI120" s="4"/>
      <c r="JZJ120" s="4"/>
      <c r="JZK120" s="4"/>
      <c r="JZL120" s="4"/>
      <c r="JZM120" s="4"/>
      <c r="JZN120" s="4"/>
      <c r="JZO120" s="4"/>
      <c r="JZP120" s="4"/>
      <c r="JZQ120" s="4"/>
      <c r="JZR120" s="4"/>
      <c r="JZS120" s="4"/>
      <c r="JZT120" s="4"/>
      <c r="JZU120" s="4"/>
      <c r="JZV120" s="4"/>
      <c r="JZW120" s="4"/>
      <c r="JZX120" s="4"/>
      <c r="JZY120" s="4"/>
      <c r="JZZ120" s="4"/>
      <c r="KAA120" s="4"/>
      <c r="KAB120" s="4"/>
      <c r="KAC120" s="4"/>
      <c r="KAD120" s="4"/>
      <c r="KAE120" s="4"/>
      <c r="KAF120" s="4"/>
      <c r="KAG120" s="4"/>
      <c r="KAH120" s="4"/>
      <c r="KAI120" s="4"/>
      <c r="KAJ120" s="4"/>
      <c r="KAK120" s="4"/>
      <c r="KAL120" s="4"/>
      <c r="KAM120" s="4"/>
      <c r="KAN120" s="4"/>
      <c r="KAO120" s="4"/>
      <c r="KAP120" s="4"/>
      <c r="KAQ120" s="4"/>
      <c r="KAR120" s="4"/>
      <c r="KAS120" s="4"/>
      <c r="KAT120" s="4"/>
      <c r="KAU120" s="4"/>
      <c r="KAV120" s="4"/>
      <c r="KAW120" s="4"/>
      <c r="KAX120" s="4"/>
      <c r="KAY120" s="4"/>
      <c r="KAZ120" s="4"/>
      <c r="KBA120" s="4"/>
      <c r="KBB120" s="4"/>
      <c r="KBC120" s="4"/>
      <c r="KBD120" s="4"/>
      <c r="KBE120" s="4"/>
      <c r="KBF120" s="4"/>
      <c r="KBG120" s="4"/>
      <c r="KBH120" s="4"/>
      <c r="KBI120" s="4"/>
      <c r="KBJ120" s="4"/>
      <c r="KBK120" s="4"/>
      <c r="KBL120" s="4"/>
      <c r="KBM120" s="4"/>
      <c r="KBN120" s="4"/>
      <c r="KBO120" s="4"/>
      <c r="KBP120" s="4"/>
      <c r="KBQ120" s="4"/>
      <c r="KBR120" s="4"/>
      <c r="KBS120" s="4"/>
      <c r="KBT120" s="4"/>
      <c r="KBU120" s="4"/>
      <c r="KBV120" s="4"/>
      <c r="KBW120" s="4"/>
      <c r="KBX120" s="4"/>
      <c r="KBY120" s="4"/>
      <c r="KBZ120" s="4"/>
      <c r="KCA120" s="4"/>
      <c r="KCB120" s="4"/>
      <c r="KCC120" s="4"/>
      <c r="KCD120" s="4"/>
      <c r="KCE120" s="4"/>
      <c r="KCF120" s="4"/>
      <c r="KCG120" s="4"/>
      <c r="KCH120" s="4"/>
      <c r="KCI120" s="4"/>
      <c r="KCJ120" s="4"/>
      <c r="KCK120" s="4"/>
      <c r="KCL120" s="4"/>
      <c r="KCM120" s="4"/>
      <c r="KCN120" s="4"/>
      <c r="KCO120" s="4"/>
      <c r="KCP120" s="4"/>
      <c r="KCQ120" s="4"/>
      <c r="KCR120" s="4"/>
      <c r="KCS120" s="4"/>
      <c r="KCT120" s="4"/>
      <c r="KCU120" s="4"/>
      <c r="KCV120" s="4"/>
      <c r="KCW120" s="4"/>
      <c r="KCX120" s="4"/>
      <c r="KCY120" s="4"/>
      <c r="KCZ120" s="4"/>
      <c r="KDA120" s="4"/>
      <c r="KDB120" s="4"/>
      <c r="KDC120" s="4"/>
      <c r="KDD120" s="4"/>
      <c r="KDE120" s="4"/>
      <c r="KDF120" s="4"/>
      <c r="KDG120" s="4"/>
      <c r="KDH120" s="4"/>
      <c r="KDI120" s="4"/>
      <c r="KDJ120" s="4"/>
      <c r="KDK120" s="4"/>
      <c r="KDL120" s="4"/>
      <c r="KDM120" s="4"/>
      <c r="KDN120" s="4"/>
      <c r="KDO120" s="4"/>
      <c r="KDP120" s="4"/>
      <c r="KDQ120" s="4"/>
      <c r="KDR120" s="4"/>
      <c r="KDS120" s="4"/>
      <c r="KDT120" s="4"/>
      <c r="KDU120" s="4"/>
      <c r="KDV120" s="4"/>
      <c r="KDW120" s="4"/>
      <c r="KDX120" s="4"/>
      <c r="KDY120" s="4"/>
      <c r="KDZ120" s="4"/>
      <c r="KEA120" s="4"/>
      <c r="KEB120" s="4"/>
      <c r="KEC120" s="4"/>
      <c r="KED120" s="4"/>
      <c r="KEE120" s="4"/>
      <c r="KEF120" s="4"/>
      <c r="KEG120" s="4"/>
      <c r="KEH120" s="4"/>
      <c r="KEI120" s="4"/>
      <c r="KEJ120" s="4"/>
      <c r="KEK120" s="4"/>
      <c r="KEL120" s="4"/>
      <c r="KEM120" s="4"/>
      <c r="KEN120" s="4"/>
      <c r="KEO120" s="4"/>
      <c r="KEP120" s="4"/>
      <c r="KEQ120" s="4"/>
      <c r="KER120" s="4"/>
      <c r="KES120" s="4"/>
      <c r="KET120" s="4"/>
      <c r="KEU120" s="4"/>
      <c r="KEV120" s="4"/>
      <c r="KEW120" s="4"/>
      <c r="KEX120" s="4"/>
      <c r="KEY120" s="4"/>
      <c r="KEZ120" s="4"/>
      <c r="KFA120" s="4"/>
      <c r="KFB120" s="4"/>
      <c r="KFC120" s="4"/>
      <c r="KFD120" s="4"/>
      <c r="KFE120" s="4"/>
      <c r="KFF120" s="4"/>
      <c r="KFG120" s="4"/>
      <c r="KFH120" s="4"/>
      <c r="KFI120" s="4"/>
      <c r="KFJ120" s="4"/>
      <c r="KFK120" s="4"/>
      <c r="KFL120" s="4"/>
      <c r="KFM120" s="4"/>
      <c r="KFN120" s="4"/>
      <c r="KFO120" s="4"/>
      <c r="KFP120" s="4"/>
      <c r="KFQ120" s="4"/>
      <c r="KFR120" s="4"/>
      <c r="KFS120" s="4"/>
      <c r="KFT120" s="4"/>
      <c r="KFU120" s="4"/>
      <c r="KFV120" s="4"/>
      <c r="KFW120" s="4"/>
      <c r="KFX120" s="4"/>
      <c r="KFY120" s="4"/>
      <c r="KFZ120" s="4"/>
      <c r="KGA120" s="4"/>
      <c r="KGB120" s="4"/>
      <c r="KGC120" s="4"/>
      <c r="KGD120" s="4"/>
      <c r="KGE120" s="4"/>
      <c r="KGF120" s="4"/>
      <c r="KGG120" s="4"/>
      <c r="KGH120" s="4"/>
      <c r="KGI120" s="4"/>
      <c r="KGJ120" s="4"/>
      <c r="KGK120" s="4"/>
      <c r="KGL120" s="4"/>
      <c r="KGM120" s="4"/>
      <c r="KGN120" s="4"/>
      <c r="KGO120" s="4"/>
      <c r="KGP120" s="4"/>
      <c r="KGQ120" s="4"/>
      <c r="KGR120" s="4"/>
      <c r="KGS120" s="4"/>
      <c r="KGT120" s="4"/>
      <c r="KGU120" s="4"/>
      <c r="KGV120" s="4"/>
      <c r="KGW120" s="4"/>
      <c r="KGX120" s="4"/>
      <c r="KGY120" s="4"/>
      <c r="KGZ120" s="4"/>
      <c r="KHA120" s="4"/>
      <c r="KHB120" s="4"/>
      <c r="KHC120" s="4"/>
      <c r="KHD120" s="4"/>
      <c r="KHE120" s="4"/>
      <c r="KHF120" s="4"/>
      <c r="KHG120" s="4"/>
      <c r="KHH120" s="4"/>
      <c r="KHI120" s="4"/>
      <c r="KHJ120" s="4"/>
      <c r="KHK120" s="4"/>
      <c r="KHL120" s="4"/>
      <c r="KHM120" s="4"/>
      <c r="KHN120" s="4"/>
      <c r="KHO120" s="4"/>
      <c r="KHP120" s="4"/>
      <c r="KHQ120" s="4"/>
      <c r="KHR120" s="4"/>
      <c r="KHS120" s="4"/>
      <c r="KHT120" s="4"/>
      <c r="KHU120" s="4"/>
      <c r="KHV120" s="4"/>
      <c r="KHW120" s="4"/>
      <c r="KHX120" s="4"/>
      <c r="KHY120" s="4"/>
      <c r="KHZ120" s="4"/>
      <c r="KIA120" s="4"/>
      <c r="KIB120" s="4"/>
      <c r="KIC120" s="4"/>
      <c r="KID120" s="4"/>
      <c r="KIE120" s="4"/>
      <c r="KIF120" s="4"/>
      <c r="KIG120" s="4"/>
      <c r="KIH120" s="4"/>
      <c r="KII120" s="4"/>
      <c r="KIJ120" s="4"/>
      <c r="KIK120" s="4"/>
      <c r="KIL120" s="4"/>
      <c r="KIM120" s="4"/>
      <c r="KIN120" s="4"/>
      <c r="KIO120" s="4"/>
      <c r="KIP120" s="4"/>
      <c r="KIQ120" s="4"/>
      <c r="KIR120" s="4"/>
      <c r="KIS120" s="4"/>
      <c r="KIT120" s="4"/>
      <c r="KIU120" s="4"/>
      <c r="KIV120" s="4"/>
      <c r="KIW120" s="4"/>
      <c r="KIX120" s="4"/>
      <c r="KIY120" s="4"/>
      <c r="KIZ120" s="4"/>
      <c r="KJA120" s="4"/>
      <c r="KJB120" s="4"/>
      <c r="KJC120" s="4"/>
      <c r="KJD120" s="4"/>
      <c r="KJE120" s="4"/>
      <c r="KJF120" s="4"/>
      <c r="KJG120" s="4"/>
      <c r="KJH120" s="4"/>
      <c r="KJI120" s="4"/>
      <c r="KJJ120" s="4"/>
      <c r="KJK120" s="4"/>
      <c r="KJL120" s="4"/>
      <c r="KJM120" s="4"/>
      <c r="KJN120" s="4"/>
      <c r="KJO120" s="4"/>
      <c r="KJP120" s="4"/>
      <c r="KJQ120" s="4"/>
      <c r="KJR120" s="4"/>
      <c r="KJS120" s="4"/>
      <c r="KJT120" s="4"/>
      <c r="KJU120" s="4"/>
      <c r="KJV120" s="4"/>
      <c r="KJW120" s="4"/>
      <c r="KJX120" s="4"/>
      <c r="KJY120" s="4"/>
      <c r="KJZ120" s="4"/>
      <c r="KKA120" s="4"/>
      <c r="KKB120" s="4"/>
      <c r="KKC120" s="4"/>
      <c r="KKD120" s="4"/>
      <c r="KKE120" s="4"/>
      <c r="KKF120" s="4"/>
      <c r="KKG120" s="4"/>
      <c r="KKH120" s="4"/>
      <c r="KKI120" s="4"/>
      <c r="KKJ120" s="4"/>
      <c r="KKK120" s="4"/>
      <c r="KKL120" s="4"/>
      <c r="KKM120" s="4"/>
      <c r="KKN120" s="4"/>
      <c r="KKO120" s="4"/>
      <c r="KKP120" s="4"/>
      <c r="KKQ120" s="4"/>
      <c r="KKR120" s="4"/>
      <c r="KKS120" s="4"/>
      <c r="KKT120" s="4"/>
      <c r="KKU120" s="4"/>
      <c r="KKV120" s="4"/>
      <c r="KKW120" s="4"/>
      <c r="KKX120" s="4"/>
      <c r="KKY120" s="4"/>
      <c r="KKZ120" s="4"/>
      <c r="KLA120" s="4"/>
      <c r="KLB120" s="4"/>
      <c r="KLC120" s="4"/>
      <c r="KLD120" s="4"/>
      <c r="KLE120" s="4"/>
      <c r="KLF120" s="4"/>
      <c r="KLG120" s="4"/>
      <c r="KLH120" s="4"/>
      <c r="KLI120" s="4"/>
      <c r="KLJ120" s="4"/>
      <c r="KLK120" s="4"/>
      <c r="KLL120" s="4"/>
      <c r="KLM120" s="4"/>
      <c r="KLN120" s="4"/>
      <c r="KLO120" s="4"/>
      <c r="KLP120" s="4"/>
      <c r="KLQ120" s="4"/>
      <c r="KLR120" s="4"/>
      <c r="KLS120" s="4"/>
      <c r="KLT120" s="4"/>
      <c r="KLU120" s="4"/>
      <c r="KLV120" s="4"/>
      <c r="KLW120" s="4"/>
      <c r="KLX120" s="4"/>
      <c r="KLY120" s="4"/>
      <c r="KLZ120" s="4"/>
      <c r="KMA120" s="4"/>
      <c r="KMB120" s="4"/>
      <c r="KMC120" s="4"/>
      <c r="KMD120" s="4"/>
      <c r="KME120" s="4"/>
      <c r="KMF120" s="4"/>
      <c r="KMG120" s="4"/>
      <c r="KMH120" s="4"/>
      <c r="KMI120" s="4"/>
      <c r="KMJ120" s="4"/>
      <c r="KMK120" s="4"/>
      <c r="KML120" s="4"/>
      <c r="KMM120" s="4"/>
      <c r="KMN120" s="4"/>
      <c r="KMO120" s="4"/>
      <c r="KMP120" s="4"/>
      <c r="KMQ120" s="4"/>
      <c r="KMR120" s="4"/>
      <c r="KMS120" s="4"/>
      <c r="KMT120" s="4"/>
      <c r="KMU120" s="4"/>
      <c r="KMV120" s="4"/>
      <c r="KMW120" s="4"/>
      <c r="KMX120" s="4"/>
      <c r="KMY120" s="4"/>
      <c r="KMZ120" s="4"/>
      <c r="KNA120" s="4"/>
      <c r="KNB120" s="4"/>
      <c r="KNC120" s="4"/>
      <c r="KND120" s="4"/>
      <c r="KNE120" s="4"/>
      <c r="KNF120" s="4"/>
      <c r="KNG120" s="4"/>
      <c r="KNH120" s="4"/>
      <c r="KNI120" s="4"/>
      <c r="KNJ120" s="4"/>
      <c r="KNK120" s="4"/>
      <c r="KNL120" s="4"/>
      <c r="KNM120" s="4"/>
      <c r="KNN120" s="4"/>
      <c r="KNO120" s="4"/>
      <c r="KNP120" s="4"/>
      <c r="KNQ120" s="4"/>
      <c r="KNR120" s="4"/>
      <c r="KNS120" s="4"/>
      <c r="KNT120" s="4"/>
      <c r="KNU120" s="4"/>
      <c r="KNV120" s="4"/>
      <c r="KNW120" s="4"/>
      <c r="KNX120" s="4"/>
      <c r="KNY120" s="4"/>
      <c r="KNZ120" s="4"/>
      <c r="KOA120" s="4"/>
      <c r="KOB120" s="4"/>
      <c r="KOC120" s="4"/>
      <c r="KOD120" s="4"/>
      <c r="KOE120" s="4"/>
      <c r="KOF120" s="4"/>
      <c r="KOG120" s="4"/>
      <c r="KOH120" s="4"/>
      <c r="KOI120" s="4"/>
      <c r="KOJ120" s="4"/>
      <c r="KOK120" s="4"/>
      <c r="KOL120" s="4"/>
      <c r="KOM120" s="4"/>
      <c r="KON120" s="4"/>
      <c r="KOO120" s="4"/>
      <c r="KOP120" s="4"/>
      <c r="KOQ120" s="4"/>
      <c r="KOR120" s="4"/>
      <c r="KOS120" s="4"/>
      <c r="KOT120" s="4"/>
      <c r="KOU120" s="4"/>
      <c r="KOV120" s="4"/>
      <c r="KOW120" s="4"/>
      <c r="KOX120" s="4"/>
      <c r="KOY120" s="4"/>
      <c r="KOZ120" s="4"/>
      <c r="KPA120" s="4"/>
      <c r="KPB120" s="4"/>
      <c r="KPC120" s="4"/>
      <c r="KPD120" s="4"/>
      <c r="KPE120" s="4"/>
      <c r="KPF120" s="4"/>
      <c r="KPG120" s="4"/>
      <c r="KPH120" s="4"/>
      <c r="KPI120" s="4"/>
      <c r="KPJ120" s="4"/>
      <c r="KPK120" s="4"/>
      <c r="KPL120" s="4"/>
      <c r="KPM120" s="4"/>
      <c r="KPN120" s="4"/>
      <c r="KPO120" s="4"/>
      <c r="KPP120" s="4"/>
      <c r="KPQ120" s="4"/>
      <c r="KPR120" s="4"/>
      <c r="KPS120" s="4"/>
      <c r="KPT120" s="4"/>
      <c r="KPU120" s="4"/>
      <c r="KPV120" s="4"/>
      <c r="KPW120" s="4"/>
      <c r="KPX120" s="4"/>
      <c r="KPY120" s="4"/>
      <c r="KPZ120" s="4"/>
      <c r="KQA120" s="4"/>
      <c r="KQB120" s="4"/>
      <c r="KQC120" s="4"/>
      <c r="KQD120" s="4"/>
      <c r="KQE120" s="4"/>
      <c r="KQF120" s="4"/>
      <c r="KQG120" s="4"/>
      <c r="KQH120" s="4"/>
      <c r="KQI120" s="4"/>
      <c r="KQJ120" s="4"/>
      <c r="KQK120" s="4"/>
      <c r="KQL120" s="4"/>
      <c r="KQM120" s="4"/>
      <c r="KQN120" s="4"/>
      <c r="KQO120" s="4"/>
      <c r="KQP120" s="4"/>
      <c r="KQQ120" s="4"/>
      <c r="KQR120" s="4"/>
      <c r="KQS120" s="4"/>
      <c r="KQT120" s="4"/>
      <c r="KQU120" s="4"/>
      <c r="KQV120" s="4"/>
      <c r="KQW120" s="4"/>
      <c r="KQX120" s="4"/>
      <c r="KQY120" s="4"/>
      <c r="KQZ120" s="4"/>
      <c r="KRA120" s="4"/>
      <c r="KRB120" s="4"/>
      <c r="KRC120" s="4"/>
      <c r="KRD120" s="4"/>
      <c r="KRE120" s="4"/>
      <c r="KRF120" s="4"/>
      <c r="KRG120" s="4"/>
      <c r="KRH120" s="4"/>
      <c r="KRI120" s="4"/>
      <c r="KRJ120" s="4"/>
      <c r="KRK120" s="4"/>
      <c r="KRL120" s="4"/>
      <c r="KRM120" s="4"/>
      <c r="KRN120" s="4"/>
      <c r="KRO120" s="4"/>
      <c r="KRP120" s="4"/>
      <c r="KRQ120" s="4"/>
      <c r="KRR120" s="4"/>
      <c r="KRS120" s="4"/>
      <c r="KRT120" s="4"/>
      <c r="KRU120" s="4"/>
      <c r="KRV120" s="4"/>
      <c r="KRW120" s="4"/>
      <c r="KRX120" s="4"/>
      <c r="KRY120" s="4"/>
      <c r="KRZ120" s="4"/>
      <c r="KSA120" s="4"/>
      <c r="KSB120" s="4"/>
      <c r="KSC120" s="4"/>
      <c r="KSD120" s="4"/>
      <c r="KSE120" s="4"/>
      <c r="KSF120" s="4"/>
      <c r="KSG120" s="4"/>
      <c r="KSH120" s="4"/>
      <c r="KSI120" s="4"/>
      <c r="KSJ120" s="4"/>
      <c r="KSK120" s="4"/>
      <c r="KSL120" s="4"/>
      <c r="KSM120" s="4"/>
      <c r="KSN120" s="4"/>
      <c r="KSO120" s="4"/>
      <c r="KSP120" s="4"/>
      <c r="KSQ120" s="4"/>
      <c r="KSR120" s="4"/>
      <c r="KSS120" s="4"/>
      <c r="KST120" s="4"/>
      <c r="KSU120" s="4"/>
      <c r="KSV120" s="4"/>
      <c r="KSW120" s="4"/>
      <c r="KSX120" s="4"/>
      <c r="KSY120" s="4"/>
      <c r="KSZ120" s="4"/>
      <c r="KTA120" s="4"/>
      <c r="KTB120" s="4"/>
      <c r="KTC120" s="4"/>
      <c r="KTD120" s="4"/>
      <c r="KTE120" s="4"/>
      <c r="KTF120" s="4"/>
      <c r="KTG120" s="4"/>
      <c r="KTH120" s="4"/>
      <c r="KTI120" s="4"/>
      <c r="KTJ120" s="4"/>
      <c r="KTK120" s="4"/>
      <c r="KTL120" s="4"/>
      <c r="KTM120" s="4"/>
      <c r="KTN120" s="4"/>
      <c r="KTO120" s="4"/>
      <c r="KTP120" s="4"/>
      <c r="KTQ120" s="4"/>
      <c r="KTR120" s="4"/>
      <c r="KTS120" s="4"/>
      <c r="KTT120" s="4"/>
      <c r="KTU120" s="4"/>
      <c r="KTV120" s="4"/>
      <c r="KTW120" s="4"/>
      <c r="KTX120" s="4"/>
      <c r="KTY120" s="4"/>
      <c r="KTZ120" s="4"/>
      <c r="KUA120" s="4"/>
      <c r="KUB120" s="4"/>
      <c r="KUC120" s="4"/>
      <c r="KUD120" s="4"/>
      <c r="KUE120" s="4"/>
      <c r="KUF120" s="4"/>
      <c r="KUG120" s="4"/>
      <c r="KUH120" s="4"/>
      <c r="KUI120" s="4"/>
      <c r="KUJ120" s="4"/>
      <c r="KUK120" s="4"/>
      <c r="KUL120" s="4"/>
      <c r="KUM120" s="4"/>
      <c r="KUN120" s="4"/>
      <c r="KUO120" s="4"/>
      <c r="KUP120" s="4"/>
      <c r="KUQ120" s="4"/>
      <c r="KUR120" s="4"/>
      <c r="KUS120" s="4"/>
      <c r="KUT120" s="4"/>
      <c r="KUU120" s="4"/>
      <c r="KUV120" s="4"/>
      <c r="KUW120" s="4"/>
      <c r="KUX120" s="4"/>
      <c r="KUY120" s="4"/>
      <c r="KUZ120" s="4"/>
      <c r="KVA120" s="4"/>
      <c r="KVB120" s="4"/>
      <c r="KVC120" s="4"/>
      <c r="KVD120" s="4"/>
      <c r="KVE120" s="4"/>
      <c r="KVF120" s="4"/>
      <c r="KVG120" s="4"/>
      <c r="KVH120" s="4"/>
      <c r="KVI120" s="4"/>
      <c r="KVJ120" s="4"/>
      <c r="KVK120" s="4"/>
      <c r="KVL120" s="4"/>
      <c r="KVM120" s="4"/>
      <c r="KVN120" s="4"/>
      <c r="KVO120" s="4"/>
      <c r="KVP120" s="4"/>
      <c r="KVQ120" s="4"/>
      <c r="KVR120" s="4"/>
      <c r="KVS120" s="4"/>
      <c r="KVT120" s="4"/>
      <c r="KVU120" s="4"/>
      <c r="KVV120" s="4"/>
      <c r="KVW120" s="4"/>
      <c r="KVX120" s="4"/>
      <c r="KVY120" s="4"/>
      <c r="KVZ120" s="4"/>
      <c r="KWA120" s="4"/>
      <c r="KWB120" s="4"/>
      <c r="KWC120" s="4"/>
      <c r="KWD120" s="4"/>
      <c r="KWE120" s="4"/>
      <c r="KWF120" s="4"/>
      <c r="KWG120" s="4"/>
      <c r="KWH120" s="4"/>
      <c r="KWI120" s="4"/>
      <c r="KWJ120" s="4"/>
      <c r="KWK120" s="4"/>
      <c r="KWL120" s="4"/>
      <c r="KWM120" s="4"/>
      <c r="KWN120" s="4"/>
      <c r="KWO120" s="4"/>
      <c r="KWP120" s="4"/>
      <c r="KWQ120" s="4"/>
      <c r="KWR120" s="4"/>
      <c r="KWS120" s="4"/>
      <c r="KWT120" s="4"/>
      <c r="KWU120" s="4"/>
      <c r="KWV120" s="4"/>
      <c r="KWW120" s="4"/>
      <c r="KWX120" s="4"/>
      <c r="KWY120" s="4"/>
      <c r="KWZ120" s="4"/>
      <c r="KXA120" s="4"/>
      <c r="KXB120" s="4"/>
      <c r="KXC120" s="4"/>
      <c r="KXD120" s="4"/>
      <c r="KXE120" s="4"/>
      <c r="KXF120" s="4"/>
      <c r="KXG120" s="4"/>
      <c r="KXH120" s="4"/>
      <c r="KXI120" s="4"/>
      <c r="KXJ120" s="4"/>
      <c r="KXK120" s="4"/>
      <c r="KXL120" s="4"/>
      <c r="KXM120" s="4"/>
      <c r="KXN120" s="4"/>
      <c r="KXO120" s="4"/>
      <c r="KXP120" s="4"/>
      <c r="KXQ120" s="4"/>
      <c r="KXR120" s="4"/>
      <c r="KXS120" s="4"/>
      <c r="KXT120" s="4"/>
      <c r="KXU120" s="4"/>
      <c r="KXV120" s="4"/>
      <c r="KXW120" s="4"/>
      <c r="KXX120" s="4"/>
      <c r="KXY120" s="4"/>
      <c r="KXZ120" s="4"/>
      <c r="KYA120" s="4"/>
      <c r="KYB120" s="4"/>
      <c r="KYC120" s="4"/>
      <c r="KYD120" s="4"/>
      <c r="KYE120" s="4"/>
      <c r="KYF120" s="4"/>
      <c r="KYG120" s="4"/>
      <c r="KYH120" s="4"/>
      <c r="KYI120" s="4"/>
      <c r="KYJ120" s="4"/>
      <c r="KYK120" s="4"/>
      <c r="KYL120" s="4"/>
      <c r="KYM120" s="4"/>
      <c r="KYN120" s="4"/>
      <c r="KYO120" s="4"/>
      <c r="KYP120" s="4"/>
      <c r="KYQ120" s="4"/>
      <c r="KYR120" s="4"/>
      <c r="KYS120" s="4"/>
      <c r="KYT120" s="4"/>
      <c r="KYU120" s="4"/>
      <c r="KYV120" s="4"/>
      <c r="KYW120" s="4"/>
      <c r="KYX120" s="4"/>
      <c r="KYY120" s="4"/>
      <c r="KYZ120" s="4"/>
      <c r="KZA120" s="4"/>
      <c r="KZB120" s="4"/>
      <c r="KZC120" s="4"/>
      <c r="KZD120" s="4"/>
      <c r="KZE120" s="4"/>
      <c r="KZF120" s="4"/>
      <c r="KZG120" s="4"/>
      <c r="KZH120" s="4"/>
      <c r="KZI120" s="4"/>
      <c r="KZJ120" s="4"/>
      <c r="KZK120" s="4"/>
      <c r="KZL120" s="4"/>
      <c r="KZM120" s="4"/>
      <c r="KZN120" s="4"/>
      <c r="KZO120" s="4"/>
      <c r="KZP120" s="4"/>
      <c r="KZQ120" s="4"/>
      <c r="KZR120" s="4"/>
      <c r="KZS120" s="4"/>
      <c r="KZT120" s="4"/>
      <c r="KZU120" s="4"/>
      <c r="KZV120" s="4"/>
      <c r="KZW120" s="4"/>
      <c r="KZX120" s="4"/>
      <c r="KZY120" s="4"/>
      <c r="KZZ120" s="4"/>
      <c r="LAA120" s="4"/>
      <c r="LAB120" s="4"/>
      <c r="LAC120" s="4"/>
      <c r="LAD120" s="4"/>
      <c r="LAE120" s="4"/>
      <c r="LAF120" s="4"/>
      <c r="LAG120" s="4"/>
      <c r="LAH120" s="4"/>
      <c r="LAI120" s="4"/>
      <c r="LAJ120" s="4"/>
      <c r="LAK120" s="4"/>
      <c r="LAL120" s="4"/>
      <c r="LAM120" s="4"/>
      <c r="LAN120" s="4"/>
      <c r="LAO120" s="4"/>
      <c r="LAP120" s="4"/>
      <c r="LAQ120" s="4"/>
      <c r="LAR120" s="4"/>
      <c r="LAS120" s="4"/>
      <c r="LAT120" s="4"/>
      <c r="LAU120" s="4"/>
      <c r="LAV120" s="4"/>
      <c r="LAW120" s="4"/>
      <c r="LAX120" s="4"/>
      <c r="LAY120" s="4"/>
      <c r="LAZ120" s="4"/>
      <c r="LBA120" s="4"/>
      <c r="LBB120" s="4"/>
      <c r="LBC120" s="4"/>
      <c r="LBD120" s="4"/>
      <c r="LBE120" s="4"/>
      <c r="LBF120" s="4"/>
      <c r="LBG120" s="4"/>
      <c r="LBH120" s="4"/>
      <c r="LBI120" s="4"/>
      <c r="LBJ120" s="4"/>
      <c r="LBK120" s="4"/>
      <c r="LBL120" s="4"/>
      <c r="LBM120" s="4"/>
      <c r="LBN120" s="4"/>
      <c r="LBO120" s="4"/>
      <c r="LBP120" s="4"/>
      <c r="LBQ120" s="4"/>
      <c r="LBR120" s="4"/>
      <c r="LBS120" s="4"/>
      <c r="LBT120" s="4"/>
      <c r="LBU120" s="4"/>
      <c r="LBV120" s="4"/>
      <c r="LBW120" s="4"/>
      <c r="LBX120" s="4"/>
      <c r="LBY120" s="4"/>
      <c r="LBZ120" s="4"/>
      <c r="LCA120" s="4"/>
      <c r="LCB120" s="4"/>
      <c r="LCC120" s="4"/>
      <c r="LCD120" s="4"/>
      <c r="LCE120" s="4"/>
      <c r="LCF120" s="4"/>
      <c r="LCG120" s="4"/>
      <c r="LCH120" s="4"/>
      <c r="LCI120" s="4"/>
      <c r="LCJ120" s="4"/>
      <c r="LCK120" s="4"/>
      <c r="LCL120" s="4"/>
      <c r="LCM120" s="4"/>
      <c r="LCN120" s="4"/>
      <c r="LCO120" s="4"/>
      <c r="LCP120" s="4"/>
      <c r="LCQ120" s="4"/>
      <c r="LCR120" s="4"/>
      <c r="LCS120" s="4"/>
      <c r="LCT120" s="4"/>
      <c r="LCU120" s="4"/>
      <c r="LCV120" s="4"/>
      <c r="LCW120" s="4"/>
      <c r="LCX120" s="4"/>
      <c r="LCY120" s="4"/>
      <c r="LCZ120" s="4"/>
      <c r="LDA120" s="4"/>
      <c r="LDB120" s="4"/>
      <c r="LDC120" s="4"/>
      <c r="LDD120" s="4"/>
      <c r="LDE120" s="4"/>
      <c r="LDF120" s="4"/>
      <c r="LDG120" s="4"/>
      <c r="LDH120" s="4"/>
      <c r="LDI120" s="4"/>
      <c r="LDJ120" s="4"/>
      <c r="LDK120" s="4"/>
      <c r="LDL120" s="4"/>
      <c r="LDM120" s="4"/>
      <c r="LDN120" s="4"/>
      <c r="LDO120" s="4"/>
      <c r="LDP120" s="4"/>
      <c r="LDQ120" s="4"/>
      <c r="LDR120" s="4"/>
      <c r="LDS120" s="4"/>
      <c r="LDT120" s="4"/>
      <c r="LDU120" s="4"/>
      <c r="LDV120" s="4"/>
      <c r="LDW120" s="4"/>
      <c r="LDX120" s="4"/>
      <c r="LDY120" s="4"/>
      <c r="LDZ120" s="4"/>
      <c r="LEA120" s="4"/>
      <c r="LEB120" s="4"/>
      <c r="LEC120" s="4"/>
      <c r="LED120" s="4"/>
      <c r="LEE120" s="4"/>
      <c r="LEF120" s="4"/>
      <c r="LEG120" s="4"/>
      <c r="LEH120" s="4"/>
      <c r="LEI120" s="4"/>
      <c r="LEJ120" s="4"/>
      <c r="LEK120" s="4"/>
      <c r="LEL120" s="4"/>
      <c r="LEM120" s="4"/>
      <c r="LEN120" s="4"/>
      <c r="LEO120" s="4"/>
      <c r="LEP120" s="4"/>
      <c r="LEQ120" s="4"/>
      <c r="LER120" s="4"/>
      <c r="LES120" s="4"/>
      <c r="LET120" s="4"/>
      <c r="LEU120" s="4"/>
      <c r="LEV120" s="4"/>
      <c r="LEW120" s="4"/>
      <c r="LEX120" s="4"/>
      <c r="LEY120" s="4"/>
      <c r="LEZ120" s="4"/>
      <c r="LFA120" s="4"/>
      <c r="LFB120" s="4"/>
      <c r="LFC120" s="4"/>
      <c r="LFD120" s="4"/>
      <c r="LFE120" s="4"/>
      <c r="LFF120" s="4"/>
      <c r="LFG120" s="4"/>
      <c r="LFH120" s="4"/>
      <c r="LFI120" s="4"/>
      <c r="LFJ120" s="4"/>
      <c r="LFK120" s="4"/>
      <c r="LFL120" s="4"/>
      <c r="LFM120" s="4"/>
      <c r="LFN120" s="4"/>
      <c r="LFO120" s="4"/>
      <c r="LFP120" s="4"/>
      <c r="LFQ120" s="4"/>
      <c r="LFR120" s="4"/>
      <c r="LFS120" s="4"/>
      <c r="LFT120" s="4"/>
      <c r="LFU120" s="4"/>
      <c r="LFV120" s="4"/>
      <c r="LFW120" s="4"/>
      <c r="LFX120" s="4"/>
      <c r="LFY120" s="4"/>
      <c r="LFZ120" s="4"/>
      <c r="LGA120" s="4"/>
      <c r="LGB120" s="4"/>
      <c r="LGC120" s="4"/>
      <c r="LGD120" s="4"/>
      <c r="LGE120" s="4"/>
      <c r="LGF120" s="4"/>
      <c r="LGG120" s="4"/>
      <c r="LGH120" s="4"/>
      <c r="LGI120" s="4"/>
      <c r="LGJ120" s="4"/>
      <c r="LGK120" s="4"/>
      <c r="LGL120" s="4"/>
      <c r="LGM120" s="4"/>
      <c r="LGN120" s="4"/>
      <c r="LGO120" s="4"/>
      <c r="LGP120" s="4"/>
      <c r="LGQ120" s="4"/>
      <c r="LGR120" s="4"/>
      <c r="LGS120" s="4"/>
      <c r="LGT120" s="4"/>
      <c r="LGU120" s="4"/>
      <c r="LGV120" s="4"/>
      <c r="LGW120" s="4"/>
      <c r="LGX120" s="4"/>
      <c r="LGY120" s="4"/>
      <c r="LGZ120" s="4"/>
      <c r="LHA120" s="4"/>
      <c r="LHB120" s="4"/>
      <c r="LHC120" s="4"/>
      <c r="LHD120" s="4"/>
      <c r="LHE120" s="4"/>
      <c r="LHF120" s="4"/>
      <c r="LHG120" s="4"/>
      <c r="LHH120" s="4"/>
      <c r="LHI120" s="4"/>
      <c r="LHJ120" s="4"/>
      <c r="LHK120" s="4"/>
      <c r="LHL120" s="4"/>
      <c r="LHM120" s="4"/>
      <c r="LHN120" s="4"/>
      <c r="LHO120" s="4"/>
      <c r="LHP120" s="4"/>
      <c r="LHQ120" s="4"/>
      <c r="LHR120" s="4"/>
      <c r="LHS120" s="4"/>
      <c r="LHT120" s="4"/>
      <c r="LHU120" s="4"/>
      <c r="LHV120" s="4"/>
      <c r="LHW120" s="4"/>
      <c r="LHX120" s="4"/>
      <c r="LHY120" s="4"/>
      <c r="LHZ120" s="4"/>
      <c r="LIA120" s="4"/>
      <c r="LIB120" s="4"/>
      <c r="LIC120" s="4"/>
      <c r="LID120" s="4"/>
      <c r="LIE120" s="4"/>
      <c r="LIF120" s="4"/>
      <c r="LIG120" s="4"/>
      <c r="LIH120" s="4"/>
      <c r="LII120" s="4"/>
      <c r="LIJ120" s="4"/>
      <c r="LIK120" s="4"/>
      <c r="LIL120" s="4"/>
      <c r="LIM120" s="4"/>
      <c r="LIN120" s="4"/>
      <c r="LIO120" s="4"/>
      <c r="LIP120" s="4"/>
      <c r="LIQ120" s="4"/>
      <c r="LIR120" s="4"/>
      <c r="LIS120" s="4"/>
      <c r="LIT120" s="4"/>
      <c r="LIU120" s="4"/>
      <c r="LIV120" s="4"/>
      <c r="LIW120" s="4"/>
      <c r="LIX120" s="4"/>
      <c r="LIY120" s="4"/>
      <c r="LIZ120" s="4"/>
      <c r="LJA120" s="4"/>
      <c r="LJB120" s="4"/>
      <c r="LJC120" s="4"/>
      <c r="LJD120" s="4"/>
      <c r="LJE120" s="4"/>
      <c r="LJF120" s="4"/>
      <c r="LJG120" s="4"/>
      <c r="LJH120" s="4"/>
      <c r="LJI120" s="4"/>
      <c r="LJJ120" s="4"/>
      <c r="LJK120" s="4"/>
      <c r="LJL120" s="4"/>
      <c r="LJM120" s="4"/>
      <c r="LJN120" s="4"/>
      <c r="LJO120" s="4"/>
      <c r="LJP120" s="4"/>
      <c r="LJQ120" s="4"/>
      <c r="LJR120" s="4"/>
      <c r="LJS120" s="4"/>
      <c r="LJT120" s="4"/>
      <c r="LJU120" s="4"/>
      <c r="LJV120" s="4"/>
      <c r="LJW120" s="4"/>
      <c r="LJX120" s="4"/>
      <c r="LJY120" s="4"/>
      <c r="LJZ120" s="4"/>
      <c r="LKA120" s="4"/>
      <c r="LKB120" s="4"/>
      <c r="LKC120" s="4"/>
      <c r="LKD120" s="4"/>
      <c r="LKE120" s="4"/>
      <c r="LKF120" s="4"/>
      <c r="LKG120" s="4"/>
      <c r="LKH120" s="4"/>
      <c r="LKI120" s="4"/>
      <c r="LKJ120" s="4"/>
      <c r="LKK120" s="4"/>
      <c r="LKL120" s="4"/>
      <c r="LKM120" s="4"/>
      <c r="LKN120" s="4"/>
      <c r="LKO120" s="4"/>
      <c r="LKP120" s="4"/>
      <c r="LKQ120" s="4"/>
      <c r="LKR120" s="4"/>
      <c r="LKS120" s="4"/>
      <c r="LKT120" s="4"/>
      <c r="LKU120" s="4"/>
      <c r="LKV120" s="4"/>
      <c r="LKW120" s="4"/>
      <c r="LKX120" s="4"/>
      <c r="LKY120" s="4"/>
      <c r="LKZ120" s="4"/>
      <c r="LLA120" s="4"/>
      <c r="LLB120" s="4"/>
      <c r="LLC120" s="4"/>
      <c r="LLD120" s="4"/>
      <c r="LLE120" s="4"/>
      <c r="LLF120" s="4"/>
      <c r="LLG120" s="4"/>
      <c r="LLH120" s="4"/>
      <c r="LLI120" s="4"/>
      <c r="LLJ120" s="4"/>
      <c r="LLK120" s="4"/>
      <c r="LLL120" s="4"/>
      <c r="LLM120" s="4"/>
      <c r="LLN120" s="4"/>
      <c r="LLO120" s="4"/>
      <c r="LLP120" s="4"/>
      <c r="LLQ120" s="4"/>
      <c r="LLR120" s="4"/>
      <c r="LLS120" s="4"/>
      <c r="LLT120" s="4"/>
      <c r="LLU120" s="4"/>
      <c r="LLV120" s="4"/>
      <c r="LLW120" s="4"/>
      <c r="LLX120" s="4"/>
      <c r="LLY120" s="4"/>
      <c r="LLZ120" s="4"/>
      <c r="LMA120" s="4"/>
      <c r="LMB120" s="4"/>
      <c r="LMC120" s="4"/>
      <c r="LMD120" s="4"/>
      <c r="LME120" s="4"/>
      <c r="LMF120" s="4"/>
      <c r="LMG120" s="4"/>
      <c r="LMH120" s="4"/>
      <c r="LMI120" s="4"/>
      <c r="LMJ120" s="4"/>
      <c r="LMK120" s="4"/>
      <c r="LML120" s="4"/>
      <c r="LMM120" s="4"/>
      <c r="LMN120" s="4"/>
      <c r="LMO120" s="4"/>
      <c r="LMP120" s="4"/>
      <c r="LMQ120" s="4"/>
      <c r="LMR120" s="4"/>
      <c r="LMS120" s="4"/>
      <c r="LMT120" s="4"/>
      <c r="LMU120" s="4"/>
      <c r="LMV120" s="4"/>
      <c r="LMW120" s="4"/>
      <c r="LMX120" s="4"/>
      <c r="LMY120" s="4"/>
      <c r="LMZ120" s="4"/>
      <c r="LNA120" s="4"/>
      <c r="LNB120" s="4"/>
      <c r="LNC120" s="4"/>
      <c r="LND120" s="4"/>
      <c r="LNE120" s="4"/>
      <c r="LNF120" s="4"/>
      <c r="LNG120" s="4"/>
      <c r="LNH120" s="4"/>
      <c r="LNI120" s="4"/>
      <c r="LNJ120" s="4"/>
      <c r="LNK120" s="4"/>
      <c r="LNL120" s="4"/>
      <c r="LNM120" s="4"/>
      <c r="LNN120" s="4"/>
      <c r="LNO120" s="4"/>
      <c r="LNP120" s="4"/>
      <c r="LNQ120" s="4"/>
      <c r="LNR120" s="4"/>
      <c r="LNS120" s="4"/>
      <c r="LNT120" s="4"/>
      <c r="LNU120" s="4"/>
      <c r="LNV120" s="4"/>
      <c r="LNW120" s="4"/>
      <c r="LNX120" s="4"/>
      <c r="LNY120" s="4"/>
      <c r="LNZ120" s="4"/>
      <c r="LOA120" s="4"/>
      <c r="LOB120" s="4"/>
      <c r="LOC120" s="4"/>
      <c r="LOD120" s="4"/>
      <c r="LOE120" s="4"/>
      <c r="LOF120" s="4"/>
      <c r="LOG120" s="4"/>
      <c r="LOH120" s="4"/>
      <c r="LOI120" s="4"/>
      <c r="LOJ120" s="4"/>
      <c r="LOK120" s="4"/>
      <c r="LOL120" s="4"/>
      <c r="LOM120" s="4"/>
      <c r="LON120" s="4"/>
      <c r="LOO120" s="4"/>
      <c r="LOP120" s="4"/>
      <c r="LOQ120" s="4"/>
      <c r="LOR120" s="4"/>
      <c r="LOS120" s="4"/>
      <c r="LOT120" s="4"/>
      <c r="LOU120" s="4"/>
      <c r="LOV120" s="4"/>
      <c r="LOW120" s="4"/>
      <c r="LOX120" s="4"/>
      <c r="LOY120" s="4"/>
      <c r="LOZ120" s="4"/>
      <c r="LPA120" s="4"/>
      <c r="LPB120" s="4"/>
      <c r="LPC120" s="4"/>
      <c r="LPD120" s="4"/>
      <c r="LPE120" s="4"/>
      <c r="LPF120" s="4"/>
      <c r="LPG120" s="4"/>
      <c r="LPH120" s="4"/>
      <c r="LPI120" s="4"/>
      <c r="LPJ120" s="4"/>
      <c r="LPK120" s="4"/>
      <c r="LPL120" s="4"/>
      <c r="LPM120" s="4"/>
      <c r="LPN120" s="4"/>
      <c r="LPO120" s="4"/>
      <c r="LPP120" s="4"/>
      <c r="LPQ120" s="4"/>
      <c r="LPR120" s="4"/>
      <c r="LPS120" s="4"/>
      <c r="LPT120" s="4"/>
      <c r="LPU120" s="4"/>
      <c r="LPV120" s="4"/>
      <c r="LPW120" s="4"/>
      <c r="LPX120" s="4"/>
      <c r="LPY120" s="4"/>
      <c r="LPZ120" s="4"/>
      <c r="LQA120" s="4"/>
      <c r="LQB120" s="4"/>
      <c r="LQC120" s="4"/>
      <c r="LQD120" s="4"/>
      <c r="LQE120" s="4"/>
      <c r="LQF120" s="4"/>
      <c r="LQG120" s="4"/>
      <c r="LQH120" s="4"/>
      <c r="LQI120" s="4"/>
      <c r="LQJ120" s="4"/>
      <c r="LQK120" s="4"/>
      <c r="LQL120" s="4"/>
      <c r="LQM120" s="4"/>
      <c r="LQN120" s="4"/>
      <c r="LQO120" s="4"/>
      <c r="LQP120" s="4"/>
      <c r="LQQ120" s="4"/>
      <c r="LQR120" s="4"/>
      <c r="LQS120" s="4"/>
      <c r="LQT120" s="4"/>
      <c r="LQU120" s="4"/>
      <c r="LQV120" s="4"/>
      <c r="LQW120" s="4"/>
      <c r="LQX120" s="4"/>
      <c r="LQY120" s="4"/>
      <c r="LQZ120" s="4"/>
      <c r="LRA120" s="4"/>
      <c r="LRB120" s="4"/>
      <c r="LRC120" s="4"/>
      <c r="LRD120" s="4"/>
      <c r="LRE120" s="4"/>
      <c r="LRF120" s="4"/>
      <c r="LRG120" s="4"/>
      <c r="LRH120" s="4"/>
      <c r="LRI120" s="4"/>
      <c r="LRJ120" s="4"/>
      <c r="LRK120" s="4"/>
      <c r="LRL120" s="4"/>
      <c r="LRM120" s="4"/>
      <c r="LRN120" s="4"/>
      <c r="LRO120" s="4"/>
      <c r="LRP120" s="4"/>
      <c r="LRQ120" s="4"/>
      <c r="LRR120" s="4"/>
      <c r="LRS120" s="4"/>
      <c r="LRT120" s="4"/>
      <c r="LRU120" s="4"/>
      <c r="LRV120" s="4"/>
      <c r="LRW120" s="4"/>
      <c r="LRX120" s="4"/>
      <c r="LRY120" s="4"/>
      <c r="LRZ120" s="4"/>
      <c r="LSA120" s="4"/>
      <c r="LSB120" s="4"/>
      <c r="LSC120" s="4"/>
      <c r="LSD120" s="4"/>
      <c r="LSE120" s="4"/>
      <c r="LSF120" s="4"/>
      <c r="LSG120" s="4"/>
      <c r="LSH120" s="4"/>
      <c r="LSI120" s="4"/>
      <c r="LSJ120" s="4"/>
      <c r="LSK120" s="4"/>
      <c r="LSL120" s="4"/>
      <c r="LSM120" s="4"/>
      <c r="LSN120" s="4"/>
      <c r="LSO120" s="4"/>
      <c r="LSP120" s="4"/>
      <c r="LSQ120" s="4"/>
      <c r="LSR120" s="4"/>
      <c r="LSS120" s="4"/>
      <c r="LST120" s="4"/>
      <c r="LSU120" s="4"/>
      <c r="LSV120" s="4"/>
      <c r="LSW120" s="4"/>
      <c r="LSX120" s="4"/>
      <c r="LSY120" s="4"/>
      <c r="LSZ120" s="4"/>
      <c r="LTA120" s="4"/>
      <c r="LTB120" s="4"/>
      <c r="LTC120" s="4"/>
      <c r="LTD120" s="4"/>
      <c r="LTE120" s="4"/>
      <c r="LTF120" s="4"/>
      <c r="LTG120" s="4"/>
      <c r="LTH120" s="4"/>
      <c r="LTI120" s="4"/>
      <c r="LTJ120" s="4"/>
      <c r="LTK120" s="4"/>
      <c r="LTL120" s="4"/>
      <c r="LTM120" s="4"/>
      <c r="LTN120" s="4"/>
      <c r="LTO120" s="4"/>
      <c r="LTP120" s="4"/>
      <c r="LTQ120" s="4"/>
      <c r="LTR120" s="4"/>
      <c r="LTS120" s="4"/>
      <c r="LTT120" s="4"/>
      <c r="LTU120" s="4"/>
      <c r="LTV120" s="4"/>
      <c r="LTW120" s="4"/>
      <c r="LTX120" s="4"/>
      <c r="LTY120" s="4"/>
      <c r="LTZ120" s="4"/>
      <c r="LUA120" s="4"/>
      <c r="LUB120" s="4"/>
      <c r="LUC120" s="4"/>
      <c r="LUD120" s="4"/>
      <c r="LUE120" s="4"/>
      <c r="LUF120" s="4"/>
      <c r="LUG120" s="4"/>
      <c r="LUH120" s="4"/>
      <c r="LUI120" s="4"/>
      <c r="LUJ120" s="4"/>
      <c r="LUK120" s="4"/>
      <c r="LUL120" s="4"/>
      <c r="LUM120" s="4"/>
      <c r="LUN120" s="4"/>
      <c r="LUO120" s="4"/>
      <c r="LUP120" s="4"/>
      <c r="LUQ120" s="4"/>
      <c r="LUR120" s="4"/>
      <c r="LUS120" s="4"/>
      <c r="LUT120" s="4"/>
      <c r="LUU120" s="4"/>
      <c r="LUV120" s="4"/>
      <c r="LUW120" s="4"/>
      <c r="LUX120" s="4"/>
      <c r="LUY120" s="4"/>
      <c r="LUZ120" s="4"/>
      <c r="LVA120" s="4"/>
      <c r="LVB120" s="4"/>
      <c r="LVC120" s="4"/>
      <c r="LVD120" s="4"/>
      <c r="LVE120" s="4"/>
      <c r="LVF120" s="4"/>
      <c r="LVG120" s="4"/>
      <c r="LVH120" s="4"/>
      <c r="LVI120" s="4"/>
      <c r="LVJ120" s="4"/>
      <c r="LVK120" s="4"/>
      <c r="LVL120" s="4"/>
      <c r="LVM120" s="4"/>
      <c r="LVN120" s="4"/>
      <c r="LVO120" s="4"/>
      <c r="LVP120" s="4"/>
      <c r="LVQ120" s="4"/>
      <c r="LVR120" s="4"/>
      <c r="LVS120" s="4"/>
      <c r="LVT120" s="4"/>
      <c r="LVU120" s="4"/>
      <c r="LVV120" s="4"/>
      <c r="LVW120" s="4"/>
      <c r="LVX120" s="4"/>
      <c r="LVY120" s="4"/>
      <c r="LVZ120" s="4"/>
      <c r="LWA120" s="4"/>
      <c r="LWB120" s="4"/>
      <c r="LWC120" s="4"/>
      <c r="LWD120" s="4"/>
      <c r="LWE120" s="4"/>
      <c r="LWF120" s="4"/>
      <c r="LWG120" s="4"/>
      <c r="LWH120" s="4"/>
      <c r="LWI120" s="4"/>
      <c r="LWJ120" s="4"/>
      <c r="LWK120" s="4"/>
      <c r="LWL120" s="4"/>
      <c r="LWM120" s="4"/>
      <c r="LWN120" s="4"/>
      <c r="LWO120" s="4"/>
      <c r="LWP120" s="4"/>
      <c r="LWQ120" s="4"/>
      <c r="LWR120" s="4"/>
      <c r="LWS120" s="4"/>
      <c r="LWT120" s="4"/>
      <c r="LWU120" s="4"/>
      <c r="LWV120" s="4"/>
      <c r="LWW120" s="4"/>
      <c r="LWX120" s="4"/>
      <c r="LWY120" s="4"/>
      <c r="LWZ120" s="4"/>
      <c r="LXA120" s="4"/>
      <c r="LXB120" s="4"/>
      <c r="LXC120" s="4"/>
      <c r="LXD120" s="4"/>
      <c r="LXE120" s="4"/>
      <c r="LXF120" s="4"/>
      <c r="LXG120" s="4"/>
      <c r="LXH120" s="4"/>
      <c r="LXI120" s="4"/>
      <c r="LXJ120" s="4"/>
      <c r="LXK120" s="4"/>
      <c r="LXL120" s="4"/>
      <c r="LXM120" s="4"/>
      <c r="LXN120" s="4"/>
      <c r="LXO120" s="4"/>
      <c r="LXP120" s="4"/>
      <c r="LXQ120" s="4"/>
      <c r="LXR120" s="4"/>
      <c r="LXS120" s="4"/>
      <c r="LXT120" s="4"/>
      <c r="LXU120" s="4"/>
      <c r="LXV120" s="4"/>
      <c r="LXW120" s="4"/>
      <c r="LXX120" s="4"/>
      <c r="LXY120" s="4"/>
      <c r="LXZ120" s="4"/>
      <c r="LYA120" s="4"/>
      <c r="LYB120" s="4"/>
      <c r="LYC120" s="4"/>
      <c r="LYD120" s="4"/>
      <c r="LYE120" s="4"/>
      <c r="LYF120" s="4"/>
      <c r="LYG120" s="4"/>
      <c r="LYH120" s="4"/>
      <c r="LYI120" s="4"/>
      <c r="LYJ120" s="4"/>
      <c r="LYK120" s="4"/>
      <c r="LYL120" s="4"/>
      <c r="LYM120" s="4"/>
      <c r="LYN120" s="4"/>
      <c r="LYO120" s="4"/>
      <c r="LYP120" s="4"/>
      <c r="LYQ120" s="4"/>
      <c r="LYR120" s="4"/>
      <c r="LYS120" s="4"/>
      <c r="LYT120" s="4"/>
      <c r="LYU120" s="4"/>
      <c r="LYV120" s="4"/>
      <c r="LYW120" s="4"/>
      <c r="LYX120" s="4"/>
      <c r="LYY120" s="4"/>
      <c r="LYZ120" s="4"/>
      <c r="LZA120" s="4"/>
      <c r="LZB120" s="4"/>
      <c r="LZC120" s="4"/>
      <c r="LZD120" s="4"/>
      <c r="LZE120" s="4"/>
      <c r="LZF120" s="4"/>
      <c r="LZG120" s="4"/>
      <c r="LZH120" s="4"/>
      <c r="LZI120" s="4"/>
      <c r="LZJ120" s="4"/>
      <c r="LZK120" s="4"/>
      <c r="LZL120" s="4"/>
      <c r="LZM120" s="4"/>
      <c r="LZN120" s="4"/>
      <c r="LZO120" s="4"/>
      <c r="LZP120" s="4"/>
      <c r="LZQ120" s="4"/>
      <c r="LZR120" s="4"/>
      <c r="LZS120" s="4"/>
      <c r="LZT120" s="4"/>
      <c r="LZU120" s="4"/>
      <c r="LZV120" s="4"/>
      <c r="LZW120" s="4"/>
      <c r="LZX120" s="4"/>
      <c r="LZY120" s="4"/>
      <c r="LZZ120" s="4"/>
      <c r="MAA120" s="4"/>
      <c r="MAB120" s="4"/>
      <c r="MAC120" s="4"/>
      <c r="MAD120" s="4"/>
      <c r="MAE120" s="4"/>
      <c r="MAF120" s="4"/>
      <c r="MAG120" s="4"/>
      <c r="MAH120" s="4"/>
      <c r="MAI120" s="4"/>
      <c r="MAJ120" s="4"/>
      <c r="MAK120" s="4"/>
      <c r="MAL120" s="4"/>
      <c r="MAM120" s="4"/>
      <c r="MAN120" s="4"/>
      <c r="MAO120" s="4"/>
      <c r="MAP120" s="4"/>
      <c r="MAQ120" s="4"/>
      <c r="MAR120" s="4"/>
      <c r="MAS120" s="4"/>
      <c r="MAT120" s="4"/>
      <c r="MAU120" s="4"/>
      <c r="MAV120" s="4"/>
      <c r="MAW120" s="4"/>
      <c r="MAX120" s="4"/>
      <c r="MAY120" s="4"/>
      <c r="MAZ120" s="4"/>
      <c r="MBA120" s="4"/>
      <c r="MBB120" s="4"/>
      <c r="MBC120" s="4"/>
      <c r="MBD120" s="4"/>
      <c r="MBE120" s="4"/>
      <c r="MBF120" s="4"/>
      <c r="MBG120" s="4"/>
      <c r="MBH120" s="4"/>
      <c r="MBI120" s="4"/>
      <c r="MBJ120" s="4"/>
      <c r="MBK120" s="4"/>
      <c r="MBL120" s="4"/>
      <c r="MBM120" s="4"/>
      <c r="MBN120" s="4"/>
      <c r="MBO120" s="4"/>
      <c r="MBP120" s="4"/>
      <c r="MBQ120" s="4"/>
      <c r="MBR120" s="4"/>
      <c r="MBS120" s="4"/>
      <c r="MBT120" s="4"/>
      <c r="MBU120" s="4"/>
      <c r="MBV120" s="4"/>
      <c r="MBW120" s="4"/>
      <c r="MBX120" s="4"/>
      <c r="MBY120" s="4"/>
      <c r="MBZ120" s="4"/>
      <c r="MCA120" s="4"/>
      <c r="MCB120" s="4"/>
      <c r="MCC120" s="4"/>
      <c r="MCD120" s="4"/>
      <c r="MCE120" s="4"/>
      <c r="MCF120" s="4"/>
      <c r="MCG120" s="4"/>
      <c r="MCH120" s="4"/>
      <c r="MCI120" s="4"/>
      <c r="MCJ120" s="4"/>
      <c r="MCK120" s="4"/>
      <c r="MCL120" s="4"/>
      <c r="MCM120" s="4"/>
      <c r="MCN120" s="4"/>
      <c r="MCO120" s="4"/>
      <c r="MCP120" s="4"/>
      <c r="MCQ120" s="4"/>
      <c r="MCR120" s="4"/>
      <c r="MCS120" s="4"/>
      <c r="MCT120" s="4"/>
      <c r="MCU120" s="4"/>
      <c r="MCV120" s="4"/>
      <c r="MCW120" s="4"/>
      <c r="MCX120" s="4"/>
      <c r="MCY120" s="4"/>
      <c r="MCZ120" s="4"/>
      <c r="MDA120" s="4"/>
      <c r="MDB120" s="4"/>
      <c r="MDC120" s="4"/>
      <c r="MDD120" s="4"/>
      <c r="MDE120" s="4"/>
      <c r="MDF120" s="4"/>
      <c r="MDG120" s="4"/>
      <c r="MDH120" s="4"/>
      <c r="MDI120" s="4"/>
      <c r="MDJ120" s="4"/>
      <c r="MDK120" s="4"/>
      <c r="MDL120" s="4"/>
      <c r="MDM120" s="4"/>
      <c r="MDN120" s="4"/>
      <c r="MDO120" s="4"/>
      <c r="MDP120" s="4"/>
      <c r="MDQ120" s="4"/>
      <c r="MDR120" s="4"/>
      <c r="MDS120" s="4"/>
      <c r="MDT120" s="4"/>
      <c r="MDU120" s="4"/>
      <c r="MDV120" s="4"/>
      <c r="MDW120" s="4"/>
      <c r="MDX120" s="4"/>
      <c r="MDY120" s="4"/>
      <c r="MDZ120" s="4"/>
      <c r="MEA120" s="4"/>
      <c r="MEB120" s="4"/>
      <c r="MEC120" s="4"/>
      <c r="MED120" s="4"/>
      <c r="MEE120" s="4"/>
      <c r="MEF120" s="4"/>
      <c r="MEG120" s="4"/>
      <c r="MEH120" s="4"/>
      <c r="MEI120" s="4"/>
      <c r="MEJ120" s="4"/>
      <c r="MEK120" s="4"/>
      <c r="MEL120" s="4"/>
      <c r="MEM120" s="4"/>
      <c r="MEN120" s="4"/>
      <c r="MEO120" s="4"/>
      <c r="MEP120" s="4"/>
      <c r="MEQ120" s="4"/>
      <c r="MER120" s="4"/>
      <c r="MES120" s="4"/>
      <c r="MET120" s="4"/>
      <c r="MEU120" s="4"/>
      <c r="MEV120" s="4"/>
      <c r="MEW120" s="4"/>
      <c r="MEX120" s="4"/>
      <c r="MEY120" s="4"/>
      <c r="MEZ120" s="4"/>
      <c r="MFA120" s="4"/>
      <c r="MFB120" s="4"/>
      <c r="MFC120" s="4"/>
      <c r="MFD120" s="4"/>
      <c r="MFE120" s="4"/>
      <c r="MFF120" s="4"/>
      <c r="MFG120" s="4"/>
      <c r="MFH120" s="4"/>
      <c r="MFI120" s="4"/>
      <c r="MFJ120" s="4"/>
      <c r="MFK120" s="4"/>
      <c r="MFL120" s="4"/>
      <c r="MFM120" s="4"/>
      <c r="MFN120" s="4"/>
      <c r="MFO120" s="4"/>
      <c r="MFP120" s="4"/>
      <c r="MFQ120" s="4"/>
      <c r="MFR120" s="4"/>
      <c r="MFS120" s="4"/>
      <c r="MFT120" s="4"/>
      <c r="MFU120" s="4"/>
      <c r="MFV120" s="4"/>
      <c r="MFW120" s="4"/>
      <c r="MFX120" s="4"/>
      <c r="MFY120" s="4"/>
      <c r="MFZ120" s="4"/>
      <c r="MGA120" s="4"/>
      <c r="MGB120" s="4"/>
      <c r="MGC120" s="4"/>
      <c r="MGD120" s="4"/>
      <c r="MGE120" s="4"/>
      <c r="MGF120" s="4"/>
      <c r="MGG120" s="4"/>
      <c r="MGH120" s="4"/>
      <c r="MGI120" s="4"/>
      <c r="MGJ120" s="4"/>
      <c r="MGK120" s="4"/>
      <c r="MGL120" s="4"/>
      <c r="MGM120" s="4"/>
      <c r="MGN120" s="4"/>
      <c r="MGO120" s="4"/>
      <c r="MGP120" s="4"/>
      <c r="MGQ120" s="4"/>
      <c r="MGR120" s="4"/>
      <c r="MGS120" s="4"/>
      <c r="MGT120" s="4"/>
      <c r="MGU120" s="4"/>
      <c r="MGV120" s="4"/>
      <c r="MGW120" s="4"/>
      <c r="MGX120" s="4"/>
      <c r="MGY120" s="4"/>
      <c r="MGZ120" s="4"/>
      <c r="MHA120" s="4"/>
      <c r="MHB120" s="4"/>
      <c r="MHC120" s="4"/>
      <c r="MHD120" s="4"/>
      <c r="MHE120" s="4"/>
      <c r="MHF120" s="4"/>
      <c r="MHG120" s="4"/>
      <c r="MHH120" s="4"/>
      <c r="MHI120" s="4"/>
      <c r="MHJ120" s="4"/>
      <c r="MHK120" s="4"/>
      <c r="MHL120" s="4"/>
      <c r="MHM120" s="4"/>
      <c r="MHN120" s="4"/>
      <c r="MHO120" s="4"/>
      <c r="MHP120" s="4"/>
      <c r="MHQ120" s="4"/>
      <c r="MHR120" s="4"/>
      <c r="MHS120" s="4"/>
      <c r="MHT120" s="4"/>
      <c r="MHU120" s="4"/>
      <c r="MHV120" s="4"/>
      <c r="MHW120" s="4"/>
      <c r="MHX120" s="4"/>
      <c r="MHY120" s="4"/>
      <c r="MHZ120" s="4"/>
      <c r="MIA120" s="4"/>
      <c r="MIB120" s="4"/>
      <c r="MIC120" s="4"/>
      <c r="MID120" s="4"/>
      <c r="MIE120" s="4"/>
      <c r="MIF120" s="4"/>
      <c r="MIG120" s="4"/>
      <c r="MIH120" s="4"/>
      <c r="MII120" s="4"/>
      <c r="MIJ120" s="4"/>
      <c r="MIK120" s="4"/>
      <c r="MIL120" s="4"/>
      <c r="MIM120" s="4"/>
      <c r="MIN120" s="4"/>
      <c r="MIO120" s="4"/>
      <c r="MIP120" s="4"/>
      <c r="MIQ120" s="4"/>
      <c r="MIR120" s="4"/>
      <c r="MIS120" s="4"/>
      <c r="MIT120" s="4"/>
      <c r="MIU120" s="4"/>
      <c r="MIV120" s="4"/>
      <c r="MIW120" s="4"/>
      <c r="MIX120" s="4"/>
      <c r="MIY120" s="4"/>
      <c r="MIZ120" s="4"/>
      <c r="MJA120" s="4"/>
      <c r="MJB120" s="4"/>
      <c r="MJC120" s="4"/>
      <c r="MJD120" s="4"/>
      <c r="MJE120" s="4"/>
      <c r="MJF120" s="4"/>
      <c r="MJG120" s="4"/>
      <c r="MJH120" s="4"/>
      <c r="MJI120" s="4"/>
      <c r="MJJ120" s="4"/>
      <c r="MJK120" s="4"/>
      <c r="MJL120" s="4"/>
      <c r="MJM120" s="4"/>
      <c r="MJN120" s="4"/>
      <c r="MJO120" s="4"/>
      <c r="MJP120" s="4"/>
      <c r="MJQ120" s="4"/>
      <c r="MJR120" s="4"/>
      <c r="MJS120" s="4"/>
      <c r="MJT120" s="4"/>
      <c r="MJU120" s="4"/>
      <c r="MJV120" s="4"/>
      <c r="MJW120" s="4"/>
      <c r="MJX120" s="4"/>
      <c r="MJY120" s="4"/>
      <c r="MJZ120" s="4"/>
      <c r="MKA120" s="4"/>
      <c r="MKB120" s="4"/>
      <c r="MKC120" s="4"/>
      <c r="MKD120" s="4"/>
      <c r="MKE120" s="4"/>
      <c r="MKF120" s="4"/>
      <c r="MKG120" s="4"/>
      <c r="MKH120" s="4"/>
      <c r="MKI120" s="4"/>
      <c r="MKJ120" s="4"/>
      <c r="MKK120" s="4"/>
      <c r="MKL120" s="4"/>
      <c r="MKM120" s="4"/>
      <c r="MKN120" s="4"/>
      <c r="MKO120" s="4"/>
      <c r="MKP120" s="4"/>
      <c r="MKQ120" s="4"/>
      <c r="MKR120" s="4"/>
      <c r="MKS120" s="4"/>
      <c r="MKT120" s="4"/>
      <c r="MKU120" s="4"/>
      <c r="MKV120" s="4"/>
      <c r="MKW120" s="4"/>
      <c r="MKX120" s="4"/>
      <c r="MKY120" s="4"/>
      <c r="MKZ120" s="4"/>
      <c r="MLA120" s="4"/>
      <c r="MLB120" s="4"/>
      <c r="MLC120" s="4"/>
      <c r="MLD120" s="4"/>
      <c r="MLE120" s="4"/>
      <c r="MLF120" s="4"/>
      <c r="MLG120" s="4"/>
      <c r="MLH120" s="4"/>
      <c r="MLI120" s="4"/>
      <c r="MLJ120" s="4"/>
      <c r="MLK120" s="4"/>
      <c r="MLL120" s="4"/>
      <c r="MLM120" s="4"/>
      <c r="MLN120" s="4"/>
      <c r="MLO120" s="4"/>
      <c r="MLP120" s="4"/>
      <c r="MLQ120" s="4"/>
      <c r="MLR120" s="4"/>
      <c r="MLS120" s="4"/>
      <c r="MLT120" s="4"/>
      <c r="MLU120" s="4"/>
      <c r="MLV120" s="4"/>
      <c r="MLW120" s="4"/>
      <c r="MLX120" s="4"/>
      <c r="MLY120" s="4"/>
      <c r="MLZ120" s="4"/>
      <c r="MMA120" s="4"/>
      <c r="MMB120" s="4"/>
      <c r="MMC120" s="4"/>
      <c r="MMD120" s="4"/>
      <c r="MME120" s="4"/>
      <c r="MMF120" s="4"/>
      <c r="MMG120" s="4"/>
      <c r="MMH120" s="4"/>
      <c r="MMI120" s="4"/>
      <c r="MMJ120" s="4"/>
      <c r="MMK120" s="4"/>
      <c r="MML120" s="4"/>
      <c r="MMM120" s="4"/>
      <c r="MMN120" s="4"/>
      <c r="MMO120" s="4"/>
      <c r="MMP120" s="4"/>
      <c r="MMQ120" s="4"/>
      <c r="MMR120" s="4"/>
      <c r="MMS120" s="4"/>
      <c r="MMT120" s="4"/>
      <c r="MMU120" s="4"/>
      <c r="MMV120" s="4"/>
      <c r="MMW120" s="4"/>
      <c r="MMX120" s="4"/>
      <c r="MMY120" s="4"/>
      <c r="MMZ120" s="4"/>
      <c r="MNA120" s="4"/>
      <c r="MNB120" s="4"/>
      <c r="MNC120" s="4"/>
      <c r="MND120" s="4"/>
      <c r="MNE120" s="4"/>
      <c r="MNF120" s="4"/>
      <c r="MNG120" s="4"/>
      <c r="MNH120" s="4"/>
      <c r="MNI120" s="4"/>
      <c r="MNJ120" s="4"/>
      <c r="MNK120" s="4"/>
      <c r="MNL120" s="4"/>
      <c r="MNM120" s="4"/>
      <c r="MNN120" s="4"/>
      <c r="MNO120" s="4"/>
      <c r="MNP120" s="4"/>
      <c r="MNQ120" s="4"/>
      <c r="MNR120" s="4"/>
      <c r="MNS120" s="4"/>
      <c r="MNT120" s="4"/>
      <c r="MNU120" s="4"/>
      <c r="MNV120" s="4"/>
      <c r="MNW120" s="4"/>
      <c r="MNX120" s="4"/>
      <c r="MNY120" s="4"/>
      <c r="MNZ120" s="4"/>
      <c r="MOA120" s="4"/>
      <c r="MOB120" s="4"/>
      <c r="MOC120" s="4"/>
      <c r="MOD120" s="4"/>
      <c r="MOE120" s="4"/>
      <c r="MOF120" s="4"/>
      <c r="MOG120" s="4"/>
      <c r="MOH120" s="4"/>
      <c r="MOI120" s="4"/>
      <c r="MOJ120" s="4"/>
      <c r="MOK120" s="4"/>
      <c r="MOL120" s="4"/>
      <c r="MOM120" s="4"/>
      <c r="MON120" s="4"/>
      <c r="MOO120" s="4"/>
      <c r="MOP120" s="4"/>
      <c r="MOQ120" s="4"/>
      <c r="MOR120" s="4"/>
      <c r="MOS120" s="4"/>
      <c r="MOT120" s="4"/>
      <c r="MOU120" s="4"/>
      <c r="MOV120" s="4"/>
      <c r="MOW120" s="4"/>
      <c r="MOX120" s="4"/>
      <c r="MOY120" s="4"/>
      <c r="MOZ120" s="4"/>
      <c r="MPA120" s="4"/>
      <c r="MPB120" s="4"/>
      <c r="MPC120" s="4"/>
      <c r="MPD120" s="4"/>
      <c r="MPE120" s="4"/>
      <c r="MPF120" s="4"/>
      <c r="MPG120" s="4"/>
      <c r="MPH120" s="4"/>
      <c r="MPI120" s="4"/>
      <c r="MPJ120" s="4"/>
      <c r="MPK120" s="4"/>
      <c r="MPL120" s="4"/>
      <c r="MPM120" s="4"/>
      <c r="MPN120" s="4"/>
      <c r="MPO120" s="4"/>
      <c r="MPP120" s="4"/>
      <c r="MPQ120" s="4"/>
      <c r="MPR120" s="4"/>
      <c r="MPS120" s="4"/>
      <c r="MPT120" s="4"/>
      <c r="MPU120" s="4"/>
      <c r="MPV120" s="4"/>
      <c r="MPW120" s="4"/>
      <c r="MPX120" s="4"/>
      <c r="MPY120" s="4"/>
      <c r="MPZ120" s="4"/>
      <c r="MQA120" s="4"/>
      <c r="MQB120" s="4"/>
      <c r="MQC120" s="4"/>
      <c r="MQD120" s="4"/>
      <c r="MQE120" s="4"/>
      <c r="MQF120" s="4"/>
      <c r="MQG120" s="4"/>
      <c r="MQH120" s="4"/>
      <c r="MQI120" s="4"/>
      <c r="MQJ120" s="4"/>
      <c r="MQK120" s="4"/>
      <c r="MQL120" s="4"/>
      <c r="MQM120" s="4"/>
      <c r="MQN120" s="4"/>
      <c r="MQO120" s="4"/>
      <c r="MQP120" s="4"/>
      <c r="MQQ120" s="4"/>
      <c r="MQR120" s="4"/>
      <c r="MQS120" s="4"/>
      <c r="MQT120" s="4"/>
      <c r="MQU120" s="4"/>
      <c r="MQV120" s="4"/>
      <c r="MQW120" s="4"/>
      <c r="MQX120" s="4"/>
      <c r="MQY120" s="4"/>
      <c r="MQZ120" s="4"/>
      <c r="MRA120" s="4"/>
      <c r="MRB120" s="4"/>
      <c r="MRC120" s="4"/>
      <c r="MRD120" s="4"/>
      <c r="MRE120" s="4"/>
      <c r="MRF120" s="4"/>
      <c r="MRG120" s="4"/>
      <c r="MRH120" s="4"/>
      <c r="MRI120" s="4"/>
      <c r="MRJ120" s="4"/>
      <c r="MRK120" s="4"/>
      <c r="MRL120" s="4"/>
      <c r="MRM120" s="4"/>
      <c r="MRN120" s="4"/>
      <c r="MRO120" s="4"/>
      <c r="MRP120" s="4"/>
      <c r="MRQ120" s="4"/>
      <c r="MRR120" s="4"/>
      <c r="MRS120" s="4"/>
      <c r="MRT120" s="4"/>
      <c r="MRU120" s="4"/>
      <c r="MRV120" s="4"/>
      <c r="MRW120" s="4"/>
      <c r="MRX120" s="4"/>
      <c r="MRY120" s="4"/>
      <c r="MRZ120" s="4"/>
      <c r="MSA120" s="4"/>
      <c r="MSB120" s="4"/>
      <c r="MSC120" s="4"/>
      <c r="MSD120" s="4"/>
      <c r="MSE120" s="4"/>
      <c r="MSF120" s="4"/>
      <c r="MSG120" s="4"/>
      <c r="MSH120" s="4"/>
      <c r="MSI120" s="4"/>
      <c r="MSJ120" s="4"/>
      <c r="MSK120" s="4"/>
      <c r="MSL120" s="4"/>
      <c r="MSM120" s="4"/>
      <c r="MSN120" s="4"/>
      <c r="MSO120" s="4"/>
      <c r="MSP120" s="4"/>
      <c r="MSQ120" s="4"/>
      <c r="MSR120" s="4"/>
      <c r="MSS120" s="4"/>
      <c r="MST120" s="4"/>
      <c r="MSU120" s="4"/>
      <c r="MSV120" s="4"/>
      <c r="MSW120" s="4"/>
      <c r="MSX120" s="4"/>
      <c r="MSY120" s="4"/>
      <c r="MSZ120" s="4"/>
      <c r="MTA120" s="4"/>
      <c r="MTB120" s="4"/>
      <c r="MTC120" s="4"/>
      <c r="MTD120" s="4"/>
      <c r="MTE120" s="4"/>
      <c r="MTF120" s="4"/>
      <c r="MTG120" s="4"/>
      <c r="MTH120" s="4"/>
      <c r="MTI120" s="4"/>
      <c r="MTJ120" s="4"/>
      <c r="MTK120" s="4"/>
      <c r="MTL120" s="4"/>
      <c r="MTM120" s="4"/>
      <c r="MTN120" s="4"/>
      <c r="MTO120" s="4"/>
      <c r="MTP120" s="4"/>
      <c r="MTQ120" s="4"/>
      <c r="MTR120" s="4"/>
      <c r="MTS120" s="4"/>
      <c r="MTT120" s="4"/>
      <c r="MTU120" s="4"/>
      <c r="MTV120" s="4"/>
      <c r="MTW120" s="4"/>
      <c r="MTX120" s="4"/>
      <c r="MTY120" s="4"/>
      <c r="MTZ120" s="4"/>
      <c r="MUA120" s="4"/>
      <c r="MUB120" s="4"/>
      <c r="MUC120" s="4"/>
      <c r="MUD120" s="4"/>
      <c r="MUE120" s="4"/>
      <c r="MUF120" s="4"/>
      <c r="MUG120" s="4"/>
      <c r="MUH120" s="4"/>
      <c r="MUI120" s="4"/>
      <c r="MUJ120" s="4"/>
      <c r="MUK120" s="4"/>
      <c r="MUL120" s="4"/>
      <c r="MUM120" s="4"/>
      <c r="MUN120" s="4"/>
      <c r="MUO120" s="4"/>
      <c r="MUP120" s="4"/>
      <c r="MUQ120" s="4"/>
      <c r="MUR120" s="4"/>
      <c r="MUS120" s="4"/>
      <c r="MUT120" s="4"/>
      <c r="MUU120" s="4"/>
      <c r="MUV120" s="4"/>
      <c r="MUW120" s="4"/>
      <c r="MUX120" s="4"/>
      <c r="MUY120" s="4"/>
      <c r="MUZ120" s="4"/>
      <c r="MVA120" s="4"/>
      <c r="MVB120" s="4"/>
      <c r="MVC120" s="4"/>
      <c r="MVD120" s="4"/>
      <c r="MVE120" s="4"/>
      <c r="MVF120" s="4"/>
      <c r="MVG120" s="4"/>
      <c r="MVH120" s="4"/>
      <c r="MVI120" s="4"/>
      <c r="MVJ120" s="4"/>
      <c r="MVK120" s="4"/>
      <c r="MVL120" s="4"/>
      <c r="MVM120" s="4"/>
      <c r="MVN120" s="4"/>
      <c r="MVO120" s="4"/>
      <c r="MVP120" s="4"/>
      <c r="MVQ120" s="4"/>
      <c r="MVR120" s="4"/>
      <c r="MVS120" s="4"/>
      <c r="MVT120" s="4"/>
      <c r="MVU120" s="4"/>
      <c r="MVV120" s="4"/>
      <c r="MVW120" s="4"/>
      <c r="MVX120" s="4"/>
      <c r="MVY120" s="4"/>
      <c r="MVZ120" s="4"/>
      <c r="MWA120" s="4"/>
      <c r="MWB120" s="4"/>
      <c r="MWC120" s="4"/>
      <c r="MWD120" s="4"/>
      <c r="MWE120" s="4"/>
      <c r="MWF120" s="4"/>
      <c r="MWG120" s="4"/>
      <c r="MWH120" s="4"/>
      <c r="MWI120" s="4"/>
      <c r="MWJ120" s="4"/>
      <c r="MWK120" s="4"/>
      <c r="MWL120" s="4"/>
      <c r="MWM120" s="4"/>
      <c r="MWN120" s="4"/>
      <c r="MWO120" s="4"/>
      <c r="MWP120" s="4"/>
      <c r="MWQ120" s="4"/>
      <c r="MWR120" s="4"/>
      <c r="MWS120" s="4"/>
      <c r="MWT120" s="4"/>
      <c r="MWU120" s="4"/>
      <c r="MWV120" s="4"/>
      <c r="MWW120" s="4"/>
      <c r="MWX120" s="4"/>
      <c r="MWY120" s="4"/>
      <c r="MWZ120" s="4"/>
      <c r="MXA120" s="4"/>
      <c r="MXB120" s="4"/>
      <c r="MXC120" s="4"/>
      <c r="MXD120" s="4"/>
      <c r="MXE120" s="4"/>
      <c r="MXF120" s="4"/>
      <c r="MXG120" s="4"/>
      <c r="MXH120" s="4"/>
      <c r="MXI120" s="4"/>
      <c r="MXJ120" s="4"/>
      <c r="MXK120" s="4"/>
      <c r="MXL120" s="4"/>
      <c r="MXM120" s="4"/>
      <c r="MXN120" s="4"/>
      <c r="MXO120" s="4"/>
      <c r="MXP120" s="4"/>
      <c r="MXQ120" s="4"/>
      <c r="MXR120" s="4"/>
      <c r="MXS120" s="4"/>
      <c r="MXT120" s="4"/>
      <c r="MXU120" s="4"/>
      <c r="MXV120" s="4"/>
      <c r="MXW120" s="4"/>
      <c r="MXX120" s="4"/>
      <c r="MXY120" s="4"/>
      <c r="MXZ120" s="4"/>
      <c r="MYA120" s="4"/>
      <c r="MYB120" s="4"/>
      <c r="MYC120" s="4"/>
      <c r="MYD120" s="4"/>
      <c r="MYE120" s="4"/>
      <c r="MYF120" s="4"/>
      <c r="MYG120" s="4"/>
      <c r="MYH120" s="4"/>
      <c r="MYI120" s="4"/>
      <c r="MYJ120" s="4"/>
      <c r="MYK120" s="4"/>
      <c r="MYL120" s="4"/>
      <c r="MYM120" s="4"/>
      <c r="MYN120" s="4"/>
      <c r="MYO120" s="4"/>
      <c r="MYP120" s="4"/>
      <c r="MYQ120" s="4"/>
      <c r="MYR120" s="4"/>
      <c r="MYS120" s="4"/>
      <c r="MYT120" s="4"/>
      <c r="MYU120" s="4"/>
      <c r="MYV120" s="4"/>
      <c r="MYW120" s="4"/>
      <c r="MYX120" s="4"/>
      <c r="MYY120" s="4"/>
      <c r="MYZ120" s="4"/>
      <c r="MZA120" s="4"/>
      <c r="MZB120" s="4"/>
      <c r="MZC120" s="4"/>
      <c r="MZD120" s="4"/>
      <c r="MZE120" s="4"/>
      <c r="MZF120" s="4"/>
      <c r="MZG120" s="4"/>
      <c r="MZH120" s="4"/>
      <c r="MZI120" s="4"/>
      <c r="MZJ120" s="4"/>
      <c r="MZK120" s="4"/>
      <c r="MZL120" s="4"/>
      <c r="MZM120" s="4"/>
      <c r="MZN120" s="4"/>
      <c r="MZO120" s="4"/>
      <c r="MZP120" s="4"/>
      <c r="MZQ120" s="4"/>
      <c r="MZR120" s="4"/>
      <c r="MZS120" s="4"/>
      <c r="MZT120" s="4"/>
      <c r="MZU120" s="4"/>
      <c r="MZV120" s="4"/>
      <c r="MZW120" s="4"/>
      <c r="MZX120" s="4"/>
      <c r="MZY120" s="4"/>
      <c r="MZZ120" s="4"/>
      <c r="NAA120" s="4"/>
      <c r="NAB120" s="4"/>
      <c r="NAC120" s="4"/>
      <c r="NAD120" s="4"/>
      <c r="NAE120" s="4"/>
      <c r="NAF120" s="4"/>
      <c r="NAG120" s="4"/>
      <c r="NAH120" s="4"/>
      <c r="NAI120" s="4"/>
      <c r="NAJ120" s="4"/>
      <c r="NAK120" s="4"/>
      <c r="NAL120" s="4"/>
      <c r="NAM120" s="4"/>
      <c r="NAN120" s="4"/>
      <c r="NAO120" s="4"/>
      <c r="NAP120" s="4"/>
      <c r="NAQ120" s="4"/>
      <c r="NAR120" s="4"/>
      <c r="NAS120" s="4"/>
      <c r="NAT120" s="4"/>
      <c r="NAU120" s="4"/>
      <c r="NAV120" s="4"/>
      <c r="NAW120" s="4"/>
      <c r="NAX120" s="4"/>
      <c r="NAY120" s="4"/>
      <c r="NAZ120" s="4"/>
      <c r="NBA120" s="4"/>
      <c r="NBB120" s="4"/>
      <c r="NBC120" s="4"/>
      <c r="NBD120" s="4"/>
      <c r="NBE120" s="4"/>
      <c r="NBF120" s="4"/>
      <c r="NBG120" s="4"/>
      <c r="NBH120" s="4"/>
      <c r="NBI120" s="4"/>
      <c r="NBJ120" s="4"/>
      <c r="NBK120" s="4"/>
      <c r="NBL120" s="4"/>
      <c r="NBM120" s="4"/>
      <c r="NBN120" s="4"/>
      <c r="NBO120" s="4"/>
      <c r="NBP120" s="4"/>
      <c r="NBQ120" s="4"/>
      <c r="NBR120" s="4"/>
      <c r="NBS120" s="4"/>
      <c r="NBT120" s="4"/>
      <c r="NBU120" s="4"/>
      <c r="NBV120" s="4"/>
      <c r="NBW120" s="4"/>
      <c r="NBX120" s="4"/>
      <c r="NBY120" s="4"/>
      <c r="NBZ120" s="4"/>
      <c r="NCA120" s="4"/>
      <c r="NCB120" s="4"/>
      <c r="NCC120" s="4"/>
      <c r="NCD120" s="4"/>
      <c r="NCE120" s="4"/>
      <c r="NCF120" s="4"/>
      <c r="NCG120" s="4"/>
      <c r="NCH120" s="4"/>
      <c r="NCI120" s="4"/>
      <c r="NCJ120" s="4"/>
      <c r="NCK120" s="4"/>
      <c r="NCL120" s="4"/>
      <c r="NCM120" s="4"/>
      <c r="NCN120" s="4"/>
      <c r="NCO120" s="4"/>
      <c r="NCP120" s="4"/>
      <c r="NCQ120" s="4"/>
      <c r="NCR120" s="4"/>
      <c r="NCS120" s="4"/>
      <c r="NCT120" s="4"/>
      <c r="NCU120" s="4"/>
      <c r="NCV120" s="4"/>
      <c r="NCW120" s="4"/>
      <c r="NCX120" s="4"/>
      <c r="NCY120" s="4"/>
      <c r="NCZ120" s="4"/>
      <c r="NDA120" s="4"/>
      <c r="NDB120" s="4"/>
      <c r="NDC120" s="4"/>
      <c r="NDD120" s="4"/>
      <c r="NDE120" s="4"/>
      <c r="NDF120" s="4"/>
      <c r="NDG120" s="4"/>
      <c r="NDH120" s="4"/>
      <c r="NDI120" s="4"/>
      <c r="NDJ120" s="4"/>
      <c r="NDK120" s="4"/>
      <c r="NDL120" s="4"/>
      <c r="NDM120" s="4"/>
      <c r="NDN120" s="4"/>
      <c r="NDO120" s="4"/>
      <c r="NDP120" s="4"/>
      <c r="NDQ120" s="4"/>
      <c r="NDR120" s="4"/>
      <c r="NDS120" s="4"/>
      <c r="NDT120" s="4"/>
      <c r="NDU120" s="4"/>
      <c r="NDV120" s="4"/>
      <c r="NDW120" s="4"/>
      <c r="NDX120" s="4"/>
      <c r="NDY120" s="4"/>
      <c r="NDZ120" s="4"/>
      <c r="NEA120" s="4"/>
      <c r="NEB120" s="4"/>
      <c r="NEC120" s="4"/>
      <c r="NED120" s="4"/>
      <c r="NEE120" s="4"/>
      <c r="NEF120" s="4"/>
      <c r="NEG120" s="4"/>
      <c r="NEH120" s="4"/>
      <c r="NEI120" s="4"/>
      <c r="NEJ120" s="4"/>
      <c r="NEK120" s="4"/>
      <c r="NEL120" s="4"/>
      <c r="NEM120" s="4"/>
      <c r="NEN120" s="4"/>
      <c r="NEO120" s="4"/>
      <c r="NEP120" s="4"/>
      <c r="NEQ120" s="4"/>
      <c r="NER120" s="4"/>
      <c r="NES120" s="4"/>
      <c r="NET120" s="4"/>
      <c r="NEU120" s="4"/>
      <c r="NEV120" s="4"/>
      <c r="NEW120" s="4"/>
      <c r="NEX120" s="4"/>
      <c r="NEY120" s="4"/>
      <c r="NEZ120" s="4"/>
      <c r="NFA120" s="4"/>
      <c r="NFB120" s="4"/>
      <c r="NFC120" s="4"/>
      <c r="NFD120" s="4"/>
      <c r="NFE120" s="4"/>
      <c r="NFF120" s="4"/>
      <c r="NFG120" s="4"/>
      <c r="NFH120" s="4"/>
      <c r="NFI120" s="4"/>
      <c r="NFJ120" s="4"/>
      <c r="NFK120" s="4"/>
      <c r="NFL120" s="4"/>
      <c r="NFM120" s="4"/>
      <c r="NFN120" s="4"/>
      <c r="NFO120" s="4"/>
      <c r="NFP120" s="4"/>
      <c r="NFQ120" s="4"/>
      <c r="NFR120" s="4"/>
      <c r="NFS120" s="4"/>
      <c r="NFT120" s="4"/>
      <c r="NFU120" s="4"/>
      <c r="NFV120" s="4"/>
      <c r="NFW120" s="4"/>
      <c r="NFX120" s="4"/>
      <c r="NFY120" s="4"/>
      <c r="NFZ120" s="4"/>
      <c r="NGA120" s="4"/>
      <c r="NGB120" s="4"/>
      <c r="NGC120" s="4"/>
      <c r="NGD120" s="4"/>
      <c r="NGE120" s="4"/>
      <c r="NGF120" s="4"/>
      <c r="NGG120" s="4"/>
      <c r="NGH120" s="4"/>
      <c r="NGI120" s="4"/>
      <c r="NGJ120" s="4"/>
      <c r="NGK120" s="4"/>
      <c r="NGL120" s="4"/>
      <c r="NGM120" s="4"/>
      <c r="NGN120" s="4"/>
      <c r="NGO120" s="4"/>
      <c r="NGP120" s="4"/>
      <c r="NGQ120" s="4"/>
      <c r="NGR120" s="4"/>
      <c r="NGS120" s="4"/>
      <c r="NGT120" s="4"/>
      <c r="NGU120" s="4"/>
      <c r="NGV120" s="4"/>
      <c r="NGW120" s="4"/>
      <c r="NGX120" s="4"/>
      <c r="NGY120" s="4"/>
      <c r="NGZ120" s="4"/>
      <c r="NHA120" s="4"/>
      <c r="NHB120" s="4"/>
      <c r="NHC120" s="4"/>
      <c r="NHD120" s="4"/>
      <c r="NHE120" s="4"/>
      <c r="NHF120" s="4"/>
      <c r="NHG120" s="4"/>
      <c r="NHH120" s="4"/>
      <c r="NHI120" s="4"/>
      <c r="NHJ120" s="4"/>
      <c r="NHK120" s="4"/>
      <c r="NHL120" s="4"/>
      <c r="NHM120" s="4"/>
      <c r="NHN120" s="4"/>
      <c r="NHO120" s="4"/>
      <c r="NHP120" s="4"/>
      <c r="NHQ120" s="4"/>
      <c r="NHR120" s="4"/>
      <c r="NHS120" s="4"/>
      <c r="NHT120" s="4"/>
      <c r="NHU120" s="4"/>
      <c r="NHV120" s="4"/>
      <c r="NHW120" s="4"/>
      <c r="NHX120" s="4"/>
      <c r="NHY120" s="4"/>
      <c r="NHZ120" s="4"/>
      <c r="NIA120" s="4"/>
      <c r="NIB120" s="4"/>
      <c r="NIC120" s="4"/>
      <c r="NID120" s="4"/>
      <c r="NIE120" s="4"/>
      <c r="NIF120" s="4"/>
      <c r="NIG120" s="4"/>
      <c r="NIH120" s="4"/>
      <c r="NII120" s="4"/>
      <c r="NIJ120" s="4"/>
      <c r="NIK120" s="4"/>
      <c r="NIL120" s="4"/>
      <c r="NIM120" s="4"/>
      <c r="NIN120" s="4"/>
      <c r="NIO120" s="4"/>
      <c r="NIP120" s="4"/>
      <c r="NIQ120" s="4"/>
      <c r="NIR120" s="4"/>
      <c r="NIS120" s="4"/>
      <c r="NIT120" s="4"/>
      <c r="NIU120" s="4"/>
      <c r="NIV120" s="4"/>
      <c r="NIW120" s="4"/>
      <c r="NIX120" s="4"/>
      <c r="NIY120" s="4"/>
      <c r="NIZ120" s="4"/>
      <c r="NJA120" s="4"/>
      <c r="NJB120" s="4"/>
      <c r="NJC120" s="4"/>
      <c r="NJD120" s="4"/>
      <c r="NJE120" s="4"/>
      <c r="NJF120" s="4"/>
      <c r="NJG120" s="4"/>
      <c r="NJH120" s="4"/>
      <c r="NJI120" s="4"/>
      <c r="NJJ120" s="4"/>
      <c r="NJK120" s="4"/>
      <c r="NJL120" s="4"/>
      <c r="NJM120" s="4"/>
      <c r="NJN120" s="4"/>
      <c r="NJO120" s="4"/>
      <c r="NJP120" s="4"/>
      <c r="NJQ120" s="4"/>
      <c r="NJR120" s="4"/>
      <c r="NJS120" s="4"/>
      <c r="NJT120" s="4"/>
      <c r="NJU120" s="4"/>
      <c r="NJV120" s="4"/>
      <c r="NJW120" s="4"/>
      <c r="NJX120" s="4"/>
      <c r="NJY120" s="4"/>
      <c r="NJZ120" s="4"/>
      <c r="NKA120" s="4"/>
      <c r="NKB120" s="4"/>
      <c r="NKC120" s="4"/>
      <c r="NKD120" s="4"/>
      <c r="NKE120" s="4"/>
      <c r="NKF120" s="4"/>
      <c r="NKG120" s="4"/>
      <c r="NKH120" s="4"/>
      <c r="NKI120" s="4"/>
      <c r="NKJ120" s="4"/>
      <c r="NKK120" s="4"/>
      <c r="NKL120" s="4"/>
      <c r="NKM120" s="4"/>
      <c r="NKN120" s="4"/>
      <c r="NKO120" s="4"/>
      <c r="NKP120" s="4"/>
      <c r="NKQ120" s="4"/>
      <c r="NKR120" s="4"/>
      <c r="NKS120" s="4"/>
      <c r="NKT120" s="4"/>
      <c r="NKU120" s="4"/>
      <c r="NKV120" s="4"/>
      <c r="NKW120" s="4"/>
      <c r="NKX120" s="4"/>
      <c r="NKY120" s="4"/>
      <c r="NKZ120" s="4"/>
      <c r="NLA120" s="4"/>
      <c r="NLB120" s="4"/>
      <c r="NLC120" s="4"/>
      <c r="NLD120" s="4"/>
      <c r="NLE120" s="4"/>
      <c r="NLF120" s="4"/>
      <c r="NLG120" s="4"/>
      <c r="NLH120" s="4"/>
      <c r="NLI120" s="4"/>
      <c r="NLJ120" s="4"/>
      <c r="NLK120" s="4"/>
      <c r="NLL120" s="4"/>
      <c r="NLM120" s="4"/>
      <c r="NLN120" s="4"/>
      <c r="NLO120" s="4"/>
      <c r="NLP120" s="4"/>
      <c r="NLQ120" s="4"/>
      <c r="NLR120" s="4"/>
      <c r="NLS120" s="4"/>
      <c r="NLT120" s="4"/>
      <c r="NLU120" s="4"/>
      <c r="NLV120" s="4"/>
      <c r="NLW120" s="4"/>
      <c r="NLX120" s="4"/>
      <c r="NLY120" s="4"/>
      <c r="NLZ120" s="4"/>
      <c r="NMA120" s="4"/>
      <c r="NMB120" s="4"/>
      <c r="NMC120" s="4"/>
      <c r="NMD120" s="4"/>
      <c r="NME120" s="4"/>
      <c r="NMF120" s="4"/>
      <c r="NMG120" s="4"/>
      <c r="NMH120" s="4"/>
      <c r="NMI120" s="4"/>
      <c r="NMJ120" s="4"/>
      <c r="NMK120" s="4"/>
      <c r="NML120" s="4"/>
      <c r="NMM120" s="4"/>
      <c r="NMN120" s="4"/>
      <c r="NMO120" s="4"/>
      <c r="NMP120" s="4"/>
      <c r="NMQ120" s="4"/>
      <c r="NMR120" s="4"/>
      <c r="NMS120" s="4"/>
      <c r="NMT120" s="4"/>
      <c r="NMU120" s="4"/>
      <c r="NMV120" s="4"/>
      <c r="NMW120" s="4"/>
      <c r="NMX120" s="4"/>
      <c r="NMY120" s="4"/>
      <c r="NMZ120" s="4"/>
      <c r="NNA120" s="4"/>
      <c r="NNB120" s="4"/>
      <c r="NNC120" s="4"/>
      <c r="NND120" s="4"/>
      <c r="NNE120" s="4"/>
      <c r="NNF120" s="4"/>
      <c r="NNG120" s="4"/>
      <c r="NNH120" s="4"/>
      <c r="NNI120" s="4"/>
      <c r="NNJ120" s="4"/>
      <c r="NNK120" s="4"/>
      <c r="NNL120" s="4"/>
      <c r="NNM120" s="4"/>
      <c r="NNN120" s="4"/>
      <c r="NNO120" s="4"/>
      <c r="NNP120" s="4"/>
      <c r="NNQ120" s="4"/>
      <c r="NNR120" s="4"/>
      <c r="NNS120" s="4"/>
      <c r="NNT120" s="4"/>
      <c r="NNU120" s="4"/>
      <c r="NNV120" s="4"/>
      <c r="NNW120" s="4"/>
      <c r="NNX120" s="4"/>
      <c r="NNY120" s="4"/>
      <c r="NNZ120" s="4"/>
      <c r="NOA120" s="4"/>
      <c r="NOB120" s="4"/>
      <c r="NOC120" s="4"/>
      <c r="NOD120" s="4"/>
      <c r="NOE120" s="4"/>
      <c r="NOF120" s="4"/>
      <c r="NOG120" s="4"/>
      <c r="NOH120" s="4"/>
      <c r="NOI120" s="4"/>
      <c r="NOJ120" s="4"/>
      <c r="NOK120" s="4"/>
      <c r="NOL120" s="4"/>
      <c r="NOM120" s="4"/>
      <c r="NON120" s="4"/>
      <c r="NOO120" s="4"/>
      <c r="NOP120" s="4"/>
      <c r="NOQ120" s="4"/>
      <c r="NOR120" s="4"/>
      <c r="NOS120" s="4"/>
      <c r="NOT120" s="4"/>
      <c r="NOU120" s="4"/>
      <c r="NOV120" s="4"/>
      <c r="NOW120" s="4"/>
      <c r="NOX120" s="4"/>
      <c r="NOY120" s="4"/>
      <c r="NOZ120" s="4"/>
      <c r="NPA120" s="4"/>
      <c r="NPB120" s="4"/>
      <c r="NPC120" s="4"/>
      <c r="NPD120" s="4"/>
      <c r="NPE120" s="4"/>
      <c r="NPF120" s="4"/>
      <c r="NPG120" s="4"/>
      <c r="NPH120" s="4"/>
      <c r="NPI120" s="4"/>
      <c r="NPJ120" s="4"/>
      <c r="NPK120" s="4"/>
      <c r="NPL120" s="4"/>
      <c r="NPM120" s="4"/>
      <c r="NPN120" s="4"/>
      <c r="NPO120" s="4"/>
      <c r="NPP120" s="4"/>
      <c r="NPQ120" s="4"/>
      <c r="NPR120" s="4"/>
      <c r="NPS120" s="4"/>
      <c r="NPT120" s="4"/>
      <c r="NPU120" s="4"/>
      <c r="NPV120" s="4"/>
      <c r="NPW120" s="4"/>
      <c r="NPX120" s="4"/>
      <c r="NPY120" s="4"/>
      <c r="NPZ120" s="4"/>
      <c r="NQA120" s="4"/>
      <c r="NQB120" s="4"/>
      <c r="NQC120" s="4"/>
      <c r="NQD120" s="4"/>
      <c r="NQE120" s="4"/>
      <c r="NQF120" s="4"/>
      <c r="NQG120" s="4"/>
      <c r="NQH120" s="4"/>
      <c r="NQI120" s="4"/>
      <c r="NQJ120" s="4"/>
      <c r="NQK120" s="4"/>
      <c r="NQL120" s="4"/>
      <c r="NQM120" s="4"/>
      <c r="NQN120" s="4"/>
      <c r="NQO120" s="4"/>
      <c r="NQP120" s="4"/>
      <c r="NQQ120" s="4"/>
      <c r="NQR120" s="4"/>
      <c r="NQS120" s="4"/>
      <c r="NQT120" s="4"/>
      <c r="NQU120" s="4"/>
      <c r="NQV120" s="4"/>
      <c r="NQW120" s="4"/>
      <c r="NQX120" s="4"/>
      <c r="NQY120" s="4"/>
      <c r="NQZ120" s="4"/>
      <c r="NRA120" s="4"/>
      <c r="NRB120" s="4"/>
      <c r="NRC120" s="4"/>
      <c r="NRD120" s="4"/>
      <c r="NRE120" s="4"/>
      <c r="NRF120" s="4"/>
      <c r="NRG120" s="4"/>
      <c r="NRH120" s="4"/>
      <c r="NRI120" s="4"/>
      <c r="NRJ120" s="4"/>
      <c r="NRK120" s="4"/>
      <c r="NRL120" s="4"/>
      <c r="NRM120" s="4"/>
      <c r="NRN120" s="4"/>
      <c r="NRO120" s="4"/>
      <c r="NRP120" s="4"/>
      <c r="NRQ120" s="4"/>
      <c r="NRR120" s="4"/>
      <c r="NRS120" s="4"/>
      <c r="NRT120" s="4"/>
      <c r="NRU120" s="4"/>
      <c r="NRV120" s="4"/>
      <c r="NRW120" s="4"/>
      <c r="NRX120" s="4"/>
      <c r="NRY120" s="4"/>
      <c r="NRZ120" s="4"/>
      <c r="NSA120" s="4"/>
      <c r="NSB120" s="4"/>
      <c r="NSC120" s="4"/>
      <c r="NSD120" s="4"/>
      <c r="NSE120" s="4"/>
      <c r="NSF120" s="4"/>
      <c r="NSG120" s="4"/>
      <c r="NSH120" s="4"/>
      <c r="NSI120" s="4"/>
      <c r="NSJ120" s="4"/>
      <c r="NSK120" s="4"/>
      <c r="NSL120" s="4"/>
      <c r="NSM120" s="4"/>
      <c r="NSN120" s="4"/>
      <c r="NSO120" s="4"/>
      <c r="NSP120" s="4"/>
      <c r="NSQ120" s="4"/>
      <c r="NSR120" s="4"/>
      <c r="NSS120" s="4"/>
      <c r="NST120" s="4"/>
      <c r="NSU120" s="4"/>
      <c r="NSV120" s="4"/>
      <c r="NSW120" s="4"/>
      <c r="NSX120" s="4"/>
      <c r="NSY120" s="4"/>
      <c r="NSZ120" s="4"/>
      <c r="NTA120" s="4"/>
      <c r="NTB120" s="4"/>
      <c r="NTC120" s="4"/>
      <c r="NTD120" s="4"/>
      <c r="NTE120" s="4"/>
      <c r="NTF120" s="4"/>
      <c r="NTG120" s="4"/>
      <c r="NTH120" s="4"/>
      <c r="NTI120" s="4"/>
      <c r="NTJ120" s="4"/>
      <c r="NTK120" s="4"/>
      <c r="NTL120" s="4"/>
      <c r="NTM120" s="4"/>
      <c r="NTN120" s="4"/>
      <c r="NTO120" s="4"/>
      <c r="NTP120" s="4"/>
      <c r="NTQ120" s="4"/>
      <c r="NTR120" s="4"/>
      <c r="NTS120" s="4"/>
      <c r="NTT120" s="4"/>
      <c r="NTU120" s="4"/>
      <c r="NTV120" s="4"/>
      <c r="NTW120" s="4"/>
      <c r="NTX120" s="4"/>
      <c r="NTY120" s="4"/>
      <c r="NTZ120" s="4"/>
      <c r="NUA120" s="4"/>
      <c r="NUB120" s="4"/>
      <c r="NUC120" s="4"/>
      <c r="NUD120" s="4"/>
      <c r="NUE120" s="4"/>
      <c r="NUF120" s="4"/>
      <c r="NUG120" s="4"/>
      <c r="NUH120" s="4"/>
      <c r="NUI120" s="4"/>
      <c r="NUJ120" s="4"/>
      <c r="NUK120" s="4"/>
      <c r="NUL120" s="4"/>
      <c r="NUM120" s="4"/>
      <c r="NUN120" s="4"/>
      <c r="NUO120" s="4"/>
      <c r="NUP120" s="4"/>
      <c r="NUQ120" s="4"/>
      <c r="NUR120" s="4"/>
      <c r="NUS120" s="4"/>
      <c r="NUT120" s="4"/>
      <c r="NUU120" s="4"/>
      <c r="NUV120" s="4"/>
      <c r="NUW120" s="4"/>
      <c r="NUX120" s="4"/>
      <c r="NUY120" s="4"/>
      <c r="NUZ120" s="4"/>
      <c r="NVA120" s="4"/>
      <c r="NVB120" s="4"/>
      <c r="NVC120" s="4"/>
      <c r="NVD120" s="4"/>
      <c r="NVE120" s="4"/>
      <c r="NVF120" s="4"/>
      <c r="NVG120" s="4"/>
      <c r="NVH120" s="4"/>
      <c r="NVI120" s="4"/>
      <c r="NVJ120" s="4"/>
      <c r="NVK120" s="4"/>
      <c r="NVL120" s="4"/>
      <c r="NVM120" s="4"/>
      <c r="NVN120" s="4"/>
      <c r="NVO120" s="4"/>
      <c r="NVP120" s="4"/>
      <c r="NVQ120" s="4"/>
      <c r="NVR120" s="4"/>
      <c r="NVS120" s="4"/>
      <c r="NVT120" s="4"/>
      <c r="NVU120" s="4"/>
      <c r="NVV120" s="4"/>
      <c r="NVW120" s="4"/>
      <c r="NVX120" s="4"/>
      <c r="NVY120" s="4"/>
      <c r="NVZ120" s="4"/>
      <c r="NWA120" s="4"/>
      <c r="NWB120" s="4"/>
      <c r="NWC120" s="4"/>
      <c r="NWD120" s="4"/>
      <c r="NWE120" s="4"/>
      <c r="NWF120" s="4"/>
      <c r="NWG120" s="4"/>
      <c r="NWH120" s="4"/>
      <c r="NWI120" s="4"/>
      <c r="NWJ120" s="4"/>
      <c r="NWK120" s="4"/>
      <c r="NWL120" s="4"/>
      <c r="NWM120" s="4"/>
      <c r="NWN120" s="4"/>
      <c r="NWO120" s="4"/>
      <c r="NWP120" s="4"/>
      <c r="NWQ120" s="4"/>
      <c r="NWR120" s="4"/>
      <c r="NWS120" s="4"/>
      <c r="NWT120" s="4"/>
      <c r="NWU120" s="4"/>
      <c r="NWV120" s="4"/>
      <c r="NWW120" s="4"/>
      <c r="NWX120" s="4"/>
      <c r="NWY120" s="4"/>
      <c r="NWZ120" s="4"/>
      <c r="NXA120" s="4"/>
      <c r="NXB120" s="4"/>
      <c r="NXC120" s="4"/>
      <c r="NXD120" s="4"/>
      <c r="NXE120" s="4"/>
      <c r="NXF120" s="4"/>
      <c r="NXG120" s="4"/>
      <c r="NXH120" s="4"/>
      <c r="NXI120" s="4"/>
      <c r="NXJ120" s="4"/>
      <c r="NXK120" s="4"/>
      <c r="NXL120" s="4"/>
      <c r="NXM120" s="4"/>
      <c r="NXN120" s="4"/>
      <c r="NXO120" s="4"/>
      <c r="NXP120" s="4"/>
      <c r="NXQ120" s="4"/>
      <c r="NXR120" s="4"/>
      <c r="NXS120" s="4"/>
      <c r="NXT120" s="4"/>
      <c r="NXU120" s="4"/>
      <c r="NXV120" s="4"/>
      <c r="NXW120" s="4"/>
      <c r="NXX120" s="4"/>
      <c r="NXY120" s="4"/>
      <c r="NXZ120" s="4"/>
      <c r="NYA120" s="4"/>
      <c r="NYB120" s="4"/>
      <c r="NYC120" s="4"/>
      <c r="NYD120" s="4"/>
      <c r="NYE120" s="4"/>
      <c r="NYF120" s="4"/>
      <c r="NYG120" s="4"/>
      <c r="NYH120" s="4"/>
      <c r="NYI120" s="4"/>
      <c r="NYJ120" s="4"/>
      <c r="NYK120" s="4"/>
      <c r="NYL120" s="4"/>
      <c r="NYM120" s="4"/>
      <c r="NYN120" s="4"/>
      <c r="NYO120" s="4"/>
      <c r="NYP120" s="4"/>
      <c r="NYQ120" s="4"/>
      <c r="NYR120" s="4"/>
      <c r="NYS120" s="4"/>
      <c r="NYT120" s="4"/>
      <c r="NYU120" s="4"/>
      <c r="NYV120" s="4"/>
      <c r="NYW120" s="4"/>
      <c r="NYX120" s="4"/>
      <c r="NYY120" s="4"/>
      <c r="NYZ120" s="4"/>
      <c r="NZA120" s="4"/>
      <c r="NZB120" s="4"/>
      <c r="NZC120" s="4"/>
      <c r="NZD120" s="4"/>
      <c r="NZE120" s="4"/>
      <c r="NZF120" s="4"/>
      <c r="NZG120" s="4"/>
      <c r="NZH120" s="4"/>
      <c r="NZI120" s="4"/>
      <c r="NZJ120" s="4"/>
      <c r="NZK120" s="4"/>
      <c r="NZL120" s="4"/>
      <c r="NZM120" s="4"/>
      <c r="NZN120" s="4"/>
      <c r="NZO120" s="4"/>
      <c r="NZP120" s="4"/>
      <c r="NZQ120" s="4"/>
      <c r="NZR120" s="4"/>
      <c r="NZS120" s="4"/>
      <c r="NZT120" s="4"/>
      <c r="NZU120" s="4"/>
      <c r="NZV120" s="4"/>
      <c r="NZW120" s="4"/>
      <c r="NZX120" s="4"/>
      <c r="NZY120" s="4"/>
      <c r="NZZ120" s="4"/>
      <c r="OAA120" s="4"/>
      <c r="OAB120" s="4"/>
      <c r="OAC120" s="4"/>
      <c r="OAD120" s="4"/>
      <c r="OAE120" s="4"/>
      <c r="OAF120" s="4"/>
      <c r="OAG120" s="4"/>
      <c r="OAH120" s="4"/>
      <c r="OAI120" s="4"/>
      <c r="OAJ120" s="4"/>
      <c r="OAK120" s="4"/>
      <c r="OAL120" s="4"/>
      <c r="OAM120" s="4"/>
      <c r="OAN120" s="4"/>
      <c r="OAO120" s="4"/>
      <c r="OAP120" s="4"/>
      <c r="OAQ120" s="4"/>
      <c r="OAR120" s="4"/>
      <c r="OAS120" s="4"/>
      <c r="OAT120" s="4"/>
      <c r="OAU120" s="4"/>
      <c r="OAV120" s="4"/>
      <c r="OAW120" s="4"/>
      <c r="OAX120" s="4"/>
      <c r="OAY120" s="4"/>
      <c r="OAZ120" s="4"/>
      <c r="OBA120" s="4"/>
      <c r="OBB120" s="4"/>
      <c r="OBC120" s="4"/>
      <c r="OBD120" s="4"/>
      <c r="OBE120" s="4"/>
      <c r="OBF120" s="4"/>
      <c r="OBG120" s="4"/>
      <c r="OBH120" s="4"/>
      <c r="OBI120" s="4"/>
      <c r="OBJ120" s="4"/>
      <c r="OBK120" s="4"/>
      <c r="OBL120" s="4"/>
      <c r="OBM120" s="4"/>
      <c r="OBN120" s="4"/>
      <c r="OBO120" s="4"/>
      <c r="OBP120" s="4"/>
      <c r="OBQ120" s="4"/>
      <c r="OBR120" s="4"/>
      <c r="OBS120" s="4"/>
      <c r="OBT120" s="4"/>
      <c r="OBU120" s="4"/>
      <c r="OBV120" s="4"/>
      <c r="OBW120" s="4"/>
      <c r="OBX120" s="4"/>
      <c r="OBY120" s="4"/>
      <c r="OBZ120" s="4"/>
      <c r="OCA120" s="4"/>
      <c r="OCB120" s="4"/>
      <c r="OCC120" s="4"/>
      <c r="OCD120" s="4"/>
      <c r="OCE120" s="4"/>
      <c r="OCF120" s="4"/>
      <c r="OCG120" s="4"/>
      <c r="OCH120" s="4"/>
      <c r="OCI120" s="4"/>
      <c r="OCJ120" s="4"/>
      <c r="OCK120" s="4"/>
      <c r="OCL120" s="4"/>
      <c r="OCM120" s="4"/>
      <c r="OCN120" s="4"/>
      <c r="OCO120" s="4"/>
      <c r="OCP120" s="4"/>
      <c r="OCQ120" s="4"/>
      <c r="OCR120" s="4"/>
      <c r="OCS120" s="4"/>
      <c r="OCT120" s="4"/>
      <c r="OCU120" s="4"/>
      <c r="OCV120" s="4"/>
      <c r="OCW120" s="4"/>
      <c r="OCX120" s="4"/>
      <c r="OCY120" s="4"/>
      <c r="OCZ120" s="4"/>
      <c r="ODA120" s="4"/>
      <c r="ODB120" s="4"/>
      <c r="ODC120" s="4"/>
      <c r="ODD120" s="4"/>
      <c r="ODE120" s="4"/>
      <c r="ODF120" s="4"/>
      <c r="ODG120" s="4"/>
      <c r="ODH120" s="4"/>
      <c r="ODI120" s="4"/>
      <c r="ODJ120" s="4"/>
      <c r="ODK120" s="4"/>
      <c r="ODL120" s="4"/>
      <c r="ODM120" s="4"/>
      <c r="ODN120" s="4"/>
      <c r="ODO120" s="4"/>
      <c r="ODP120" s="4"/>
      <c r="ODQ120" s="4"/>
      <c r="ODR120" s="4"/>
      <c r="ODS120" s="4"/>
      <c r="ODT120" s="4"/>
      <c r="ODU120" s="4"/>
      <c r="ODV120" s="4"/>
      <c r="ODW120" s="4"/>
      <c r="ODX120" s="4"/>
      <c r="ODY120" s="4"/>
      <c r="ODZ120" s="4"/>
      <c r="OEA120" s="4"/>
      <c r="OEB120" s="4"/>
      <c r="OEC120" s="4"/>
      <c r="OED120" s="4"/>
      <c r="OEE120" s="4"/>
      <c r="OEF120" s="4"/>
      <c r="OEG120" s="4"/>
      <c r="OEH120" s="4"/>
      <c r="OEI120" s="4"/>
      <c r="OEJ120" s="4"/>
      <c r="OEK120" s="4"/>
      <c r="OEL120" s="4"/>
      <c r="OEM120" s="4"/>
      <c r="OEN120" s="4"/>
      <c r="OEO120" s="4"/>
      <c r="OEP120" s="4"/>
      <c r="OEQ120" s="4"/>
      <c r="OER120" s="4"/>
      <c r="OES120" s="4"/>
      <c r="OET120" s="4"/>
      <c r="OEU120" s="4"/>
      <c r="OEV120" s="4"/>
      <c r="OEW120" s="4"/>
      <c r="OEX120" s="4"/>
      <c r="OEY120" s="4"/>
      <c r="OEZ120" s="4"/>
      <c r="OFA120" s="4"/>
      <c r="OFB120" s="4"/>
      <c r="OFC120" s="4"/>
      <c r="OFD120" s="4"/>
      <c r="OFE120" s="4"/>
      <c r="OFF120" s="4"/>
      <c r="OFG120" s="4"/>
      <c r="OFH120" s="4"/>
      <c r="OFI120" s="4"/>
      <c r="OFJ120" s="4"/>
      <c r="OFK120" s="4"/>
      <c r="OFL120" s="4"/>
      <c r="OFM120" s="4"/>
      <c r="OFN120" s="4"/>
      <c r="OFO120" s="4"/>
      <c r="OFP120" s="4"/>
      <c r="OFQ120" s="4"/>
      <c r="OFR120" s="4"/>
      <c r="OFS120" s="4"/>
      <c r="OFT120" s="4"/>
      <c r="OFU120" s="4"/>
      <c r="OFV120" s="4"/>
      <c r="OFW120" s="4"/>
      <c r="OFX120" s="4"/>
      <c r="OFY120" s="4"/>
      <c r="OFZ120" s="4"/>
      <c r="OGA120" s="4"/>
      <c r="OGB120" s="4"/>
      <c r="OGC120" s="4"/>
      <c r="OGD120" s="4"/>
      <c r="OGE120" s="4"/>
      <c r="OGF120" s="4"/>
      <c r="OGG120" s="4"/>
      <c r="OGH120" s="4"/>
      <c r="OGI120" s="4"/>
      <c r="OGJ120" s="4"/>
      <c r="OGK120" s="4"/>
      <c r="OGL120" s="4"/>
      <c r="OGM120" s="4"/>
      <c r="OGN120" s="4"/>
      <c r="OGO120" s="4"/>
      <c r="OGP120" s="4"/>
      <c r="OGQ120" s="4"/>
      <c r="OGR120" s="4"/>
      <c r="OGS120" s="4"/>
      <c r="OGT120" s="4"/>
      <c r="OGU120" s="4"/>
      <c r="OGV120" s="4"/>
      <c r="OGW120" s="4"/>
      <c r="OGX120" s="4"/>
      <c r="OGY120" s="4"/>
      <c r="OGZ120" s="4"/>
      <c r="OHA120" s="4"/>
      <c r="OHB120" s="4"/>
      <c r="OHC120" s="4"/>
      <c r="OHD120" s="4"/>
      <c r="OHE120" s="4"/>
      <c r="OHF120" s="4"/>
      <c r="OHG120" s="4"/>
      <c r="OHH120" s="4"/>
      <c r="OHI120" s="4"/>
      <c r="OHJ120" s="4"/>
      <c r="OHK120" s="4"/>
      <c r="OHL120" s="4"/>
      <c r="OHM120" s="4"/>
      <c r="OHN120" s="4"/>
      <c r="OHO120" s="4"/>
      <c r="OHP120" s="4"/>
      <c r="OHQ120" s="4"/>
      <c r="OHR120" s="4"/>
      <c r="OHS120" s="4"/>
      <c r="OHT120" s="4"/>
      <c r="OHU120" s="4"/>
      <c r="OHV120" s="4"/>
      <c r="OHW120" s="4"/>
      <c r="OHX120" s="4"/>
      <c r="OHY120" s="4"/>
      <c r="OHZ120" s="4"/>
      <c r="OIA120" s="4"/>
      <c r="OIB120" s="4"/>
      <c r="OIC120" s="4"/>
      <c r="OID120" s="4"/>
      <c r="OIE120" s="4"/>
      <c r="OIF120" s="4"/>
      <c r="OIG120" s="4"/>
      <c r="OIH120" s="4"/>
      <c r="OII120" s="4"/>
      <c r="OIJ120" s="4"/>
      <c r="OIK120" s="4"/>
      <c r="OIL120" s="4"/>
      <c r="OIM120" s="4"/>
      <c r="OIN120" s="4"/>
      <c r="OIO120" s="4"/>
      <c r="OIP120" s="4"/>
      <c r="OIQ120" s="4"/>
      <c r="OIR120" s="4"/>
      <c r="OIS120" s="4"/>
      <c r="OIT120" s="4"/>
      <c r="OIU120" s="4"/>
      <c r="OIV120" s="4"/>
      <c r="OIW120" s="4"/>
      <c r="OIX120" s="4"/>
      <c r="OIY120" s="4"/>
      <c r="OIZ120" s="4"/>
      <c r="OJA120" s="4"/>
      <c r="OJB120" s="4"/>
      <c r="OJC120" s="4"/>
      <c r="OJD120" s="4"/>
      <c r="OJE120" s="4"/>
      <c r="OJF120" s="4"/>
      <c r="OJG120" s="4"/>
      <c r="OJH120" s="4"/>
      <c r="OJI120" s="4"/>
      <c r="OJJ120" s="4"/>
      <c r="OJK120" s="4"/>
      <c r="OJL120" s="4"/>
      <c r="OJM120" s="4"/>
      <c r="OJN120" s="4"/>
      <c r="OJO120" s="4"/>
      <c r="OJP120" s="4"/>
      <c r="OJQ120" s="4"/>
      <c r="OJR120" s="4"/>
      <c r="OJS120" s="4"/>
      <c r="OJT120" s="4"/>
      <c r="OJU120" s="4"/>
      <c r="OJV120" s="4"/>
      <c r="OJW120" s="4"/>
      <c r="OJX120" s="4"/>
      <c r="OJY120" s="4"/>
      <c r="OJZ120" s="4"/>
      <c r="OKA120" s="4"/>
      <c r="OKB120" s="4"/>
      <c r="OKC120" s="4"/>
      <c r="OKD120" s="4"/>
      <c r="OKE120" s="4"/>
      <c r="OKF120" s="4"/>
      <c r="OKG120" s="4"/>
      <c r="OKH120" s="4"/>
      <c r="OKI120" s="4"/>
      <c r="OKJ120" s="4"/>
      <c r="OKK120" s="4"/>
      <c r="OKL120" s="4"/>
      <c r="OKM120" s="4"/>
      <c r="OKN120" s="4"/>
      <c r="OKO120" s="4"/>
      <c r="OKP120" s="4"/>
      <c r="OKQ120" s="4"/>
      <c r="OKR120" s="4"/>
      <c r="OKS120" s="4"/>
      <c r="OKT120" s="4"/>
      <c r="OKU120" s="4"/>
      <c r="OKV120" s="4"/>
      <c r="OKW120" s="4"/>
      <c r="OKX120" s="4"/>
      <c r="OKY120" s="4"/>
      <c r="OKZ120" s="4"/>
      <c r="OLA120" s="4"/>
      <c r="OLB120" s="4"/>
      <c r="OLC120" s="4"/>
      <c r="OLD120" s="4"/>
      <c r="OLE120" s="4"/>
      <c r="OLF120" s="4"/>
      <c r="OLG120" s="4"/>
      <c r="OLH120" s="4"/>
      <c r="OLI120" s="4"/>
      <c r="OLJ120" s="4"/>
      <c r="OLK120" s="4"/>
      <c r="OLL120" s="4"/>
      <c r="OLM120" s="4"/>
      <c r="OLN120" s="4"/>
      <c r="OLO120" s="4"/>
      <c r="OLP120" s="4"/>
      <c r="OLQ120" s="4"/>
      <c r="OLR120" s="4"/>
      <c r="OLS120" s="4"/>
      <c r="OLT120" s="4"/>
      <c r="OLU120" s="4"/>
      <c r="OLV120" s="4"/>
      <c r="OLW120" s="4"/>
      <c r="OLX120" s="4"/>
      <c r="OLY120" s="4"/>
      <c r="OLZ120" s="4"/>
      <c r="OMA120" s="4"/>
      <c r="OMB120" s="4"/>
      <c r="OMC120" s="4"/>
      <c r="OMD120" s="4"/>
      <c r="OME120" s="4"/>
      <c r="OMF120" s="4"/>
      <c r="OMG120" s="4"/>
      <c r="OMH120" s="4"/>
      <c r="OMI120" s="4"/>
      <c r="OMJ120" s="4"/>
      <c r="OMK120" s="4"/>
      <c r="OML120" s="4"/>
      <c r="OMM120" s="4"/>
      <c r="OMN120" s="4"/>
      <c r="OMO120" s="4"/>
      <c r="OMP120" s="4"/>
      <c r="OMQ120" s="4"/>
      <c r="OMR120" s="4"/>
      <c r="OMS120" s="4"/>
      <c r="OMT120" s="4"/>
      <c r="OMU120" s="4"/>
      <c r="OMV120" s="4"/>
      <c r="OMW120" s="4"/>
      <c r="OMX120" s="4"/>
      <c r="OMY120" s="4"/>
      <c r="OMZ120" s="4"/>
      <c r="ONA120" s="4"/>
      <c r="ONB120" s="4"/>
      <c r="ONC120" s="4"/>
      <c r="OND120" s="4"/>
      <c r="ONE120" s="4"/>
      <c r="ONF120" s="4"/>
      <c r="ONG120" s="4"/>
      <c r="ONH120" s="4"/>
      <c r="ONI120" s="4"/>
      <c r="ONJ120" s="4"/>
      <c r="ONK120" s="4"/>
      <c r="ONL120" s="4"/>
      <c r="ONM120" s="4"/>
      <c r="ONN120" s="4"/>
      <c r="ONO120" s="4"/>
      <c r="ONP120" s="4"/>
      <c r="ONQ120" s="4"/>
      <c r="ONR120" s="4"/>
      <c r="ONS120" s="4"/>
      <c r="ONT120" s="4"/>
      <c r="ONU120" s="4"/>
      <c r="ONV120" s="4"/>
      <c r="ONW120" s="4"/>
      <c r="ONX120" s="4"/>
      <c r="ONY120" s="4"/>
      <c r="ONZ120" s="4"/>
      <c r="OOA120" s="4"/>
      <c r="OOB120" s="4"/>
      <c r="OOC120" s="4"/>
      <c r="OOD120" s="4"/>
      <c r="OOE120" s="4"/>
      <c r="OOF120" s="4"/>
      <c r="OOG120" s="4"/>
      <c r="OOH120" s="4"/>
      <c r="OOI120" s="4"/>
      <c r="OOJ120" s="4"/>
      <c r="OOK120" s="4"/>
      <c r="OOL120" s="4"/>
      <c r="OOM120" s="4"/>
      <c r="OON120" s="4"/>
      <c r="OOO120" s="4"/>
      <c r="OOP120" s="4"/>
      <c r="OOQ120" s="4"/>
      <c r="OOR120" s="4"/>
      <c r="OOS120" s="4"/>
      <c r="OOT120" s="4"/>
      <c r="OOU120" s="4"/>
      <c r="OOV120" s="4"/>
      <c r="OOW120" s="4"/>
      <c r="OOX120" s="4"/>
      <c r="OOY120" s="4"/>
      <c r="OOZ120" s="4"/>
      <c r="OPA120" s="4"/>
      <c r="OPB120" s="4"/>
      <c r="OPC120" s="4"/>
      <c r="OPD120" s="4"/>
      <c r="OPE120" s="4"/>
      <c r="OPF120" s="4"/>
      <c r="OPG120" s="4"/>
      <c r="OPH120" s="4"/>
      <c r="OPI120" s="4"/>
      <c r="OPJ120" s="4"/>
      <c r="OPK120" s="4"/>
      <c r="OPL120" s="4"/>
      <c r="OPM120" s="4"/>
      <c r="OPN120" s="4"/>
      <c r="OPO120" s="4"/>
      <c r="OPP120" s="4"/>
      <c r="OPQ120" s="4"/>
      <c r="OPR120" s="4"/>
      <c r="OPS120" s="4"/>
      <c r="OPT120" s="4"/>
      <c r="OPU120" s="4"/>
      <c r="OPV120" s="4"/>
      <c r="OPW120" s="4"/>
      <c r="OPX120" s="4"/>
      <c r="OPY120" s="4"/>
      <c r="OPZ120" s="4"/>
      <c r="OQA120" s="4"/>
      <c r="OQB120" s="4"/>
      <c r="OQC120" s="4"/>
      <c r="OQD120" s="4"/>
      <c r="OQE120" s="4"/>
      <c r="OQF120" s="4"/>
      <c r="OQG120" s="4"/>
      <c r="OQH120" s="4"/>
      <c r="OQI120" s="4"/>
      <c r="OQJ120" s="4"/>
      <c r="OQK120" s="4"/>
      <c r="OQL120" s="4"/>
      <c r="OQM120" s="4"/>
      <c r="OQN120" s="4"/>
      <c r="OQO120" s="4"/>
      <c r="OQP120" s="4"/>
      <c r="OQQ120" s="4"/>
      <c r="OQR120" s="4"/>
      <c r="OQS120" s="4"/>
      <c r="OQT120" s="4"/>
      <c r="OQU120" s="4"/>
      <c r="OQV120" s="4"/>
      <c r="OQW120" s="4"/>
      <c r="OQX120" s="4"/>
      <c r="OQY120" s="4"/>
      <c r="OQZ120" s="4"/>
      <c r="ORA120" s="4"/>
      <c r="ORB120" s="4"/>
      <c r="ORC120" s="4"/>
      <c r="ORD120" s="4"/>
      <c r="ORE120" s="4"/>
      <c r="ORF120" s="4"/>
      <c r="ORG120" s="4"/>
      <c r="ORH120" s="4"/>
      <c r="ORI120" s="4"/>
      <c r="ORJ120" s="4"/>
      <c r="ORK120" s="4"/>
      <c r="ORL120" s="4"/>
      <c r="ORM120" s="4"/>
      <c r="ORN120" s="4"/>
      <c r="ORO120" s="4"/>
      <c r="ORP120" s="4"/>
      <c r="ORQ120" s="4"/>
      <c r="ORR120" s="4"/>
      <c r="ORS120" s="4"/>
      <c r="ORT120" s="4"/>
      <c r="ORU120" s="4"/>
      <c r="ORV120" s="4"/>
      <c r="ORW120" s="4"/>
      <c r="ORX120" s="4"/>
      <c r="ORY120" s="4"/>
      <c r="ORZ120" s="4"/>
      <c r="OSA120" s="4"/>
      <c r="OSB120" s="4"/>
      <c r="OSC120" s="4"/>
      <c r="OSD120" s="4"/>
      <c r="OSE120" s="4"/>
      <c r="OSF120" s="4"/>
      <c r="OSG120" s="4"/>
      <c r="OSH120" s="4"/>
      <c r="OSI120" s="4"/>
      <c r="OSJ120" s="4"/>
      <c r="OSK120" s="4"/>
      <c r="OSL120" s="4"/>
      <c r="OSM120" s="4"/>
      <c r="OSN120" s="4"/>
      <c r="OSO120" s="4"/>
      <c r="OSP120" s="4"/>
      <c r="OSQ120" s="4"/>
      <c r="OSR120" s="4"/>
      <c r="OSS120" s="4"/>
      <c r="OST120" s="4"/>
      <c r="OSU120" s="4"/>
      <c r="OSV120" s="4"/>
      <c r="OSW120" s="4"/>
      <c r="OSX120" s="4"/>
      <c r="OSY120" s="4"/>
      <c r="OSZ120" s="4"/>
      <c r="OTA120" s="4"/>
      <c r="OTB120" s="4"/>
      <c r="OTC120" s="4"/>
      <c r="OTD120" s="4"/>
      <c r="OTE120" s="4"/>
      <c r="OTF120" s="4"/>
      <c r="OTG120" s="4"/>
      <c r="OTH120" s="4"/>
      <c r="OTI120" s="4"/>
      <c r="OTJ120" s="4"/>
      <c r="OTK120" s="4"/>
      <c r="OTL120" s="4"/>
      <c r="OTM120" s="4"/>
      <c r="OTN120" s="4"/>
      <c r="OTO120" s="4"/>
      <c r="OTP120" s="4"/>
      <c r="OTQ120" s="4"/>
      <c r="OTR120" s="4"/>
      <c r="OTS120" s="4"/>
      <c r="OTT120" s="4"/>
      <c r="OTU120" s="4"/>
      <c r="OTV120" s="4"/>
      <c r="OTW120" s="4"/>
      <c r="OTX120" s="4"/>
      <c r="OTY120" s="4"/>
      <c r="OTZ120" s="4"/>
      <c r="OUA120" s="4"/>
      <c r="OUB120" s="4"/>
      <c r="OUC120" s="4"/>
      <c r="OUD120" s="4"/>
      <c r="OUE120" s="4"/>
      <c r="OUF120" s="4"/>
      <c r="OUG120" s="4"/>
      <c r="OUH120" s="4"/>
      <c r="OUI120" s="4"/>
      <c r="OUJ120" s="4"/>
      <c r="OUK120" s="4"/>
      <c r="OUL120" s="4"/>
      <c r="OUM120" s="4"/>
      <c r="OUN120" s="4"/>
      <c r="OUO120" s="4"/>
      <c r="OUP120" s="4"/>
      <c r="OUQ120" s="4"/>
      <c r="OUR120" s="4"/>
      <c r="OUS120" s="4"/>
      <c r="OUT120" s="4"/>
      <c r="OUU120" s="4"/>
      <c r="OUV120" s="4"/>
      <c r="OUW120" s="4"/>
      <c r="OUX120" s="4"/>
      <c r="OUY120" s="4"/>
      <c r="OUZ120" s="4"/>
      <c r="OVA120" s="4"/>
      <c r="OVB120" s="4"/>
      <c r="OVC120" s="4"/>
      <c r="OVD120" s="4"/>
      <c r="OVE120" s="4"/>
      <c r="OVF120" s="4"/>
      <c r="OVG120" s="4"/>
      <c r="OVH120" s="4"/>
      <c r="OVI120" s="4"/>
      <c r="OVJ120" s="4"/>
      <c r="OVK120" s="4"/>
      <c r="OVL120" s="4"/>
      <c r="OVM120" s="4"/>
      <c r="OVN120" s="4"/>
      <c r="OVO120" s="4"/>
      <c r="OVP120" s="4"/>
      <c r="OVQ120" s="4"/>
      <c r="OVR120" s="4"/>
      <c r="OVS120" s="4"/>
      <c r="OVT120" s="4"/>
      <c r="OVU120" s="4"/>
      <c r="OVV120" s="4"/>
      <c r="OVW120" s="4"/>
      <c r="OVX120" s="4"/>
      <c r="OVY120" s="4"/>
      <c r="OVZ120" s="4"/>
      <c r="OWA120" s="4"/>
      <c r="OWB120" s="4"/>
      <c r="OWC120" s="4"/>
      <c r="OWD120" s="4"/>
      <c r="OWE120" s="4"/>
      <c r="OWF120" s="4"/>
      <c r="OWG120" s="4"/>
      <c r="OWH120" s="4"/>
      <c r="OWI120" s="4"/>
      <c r="OWJ120" s="4"/>
      <c r="OWK120" s="4"/>
      <c r="OWL120" s="4"/>
      <c r="OWM120" s="4"/>
      <c r="OWN120" s="4"/>
      <c r="OWO120" s="4"/>
      <c r="OWP120" s="4"/>
      <c r="OWQ120" s="4"/>
      <c r="OWR120" s="4"/>
      <c r="OWS120" s="4"/>
      <c r="OWT120" s="4"/>
      <c r="OWU120" s="4"/>
      <c r="OWV120" s="4"/>
      <c r="OWW120" s="4"/>
      <c r="OWX120" s="4"/>
      <c r="OWY120" s="4"/>
      <c r="OWZ120" s="4"/>
      <c r="OXA120" s="4"/>
      <c r="OXB120" s="4"/>
      <c r="OXC120" s="4"/>
      <c r="OXD120" s="4"/>
      <c r="OXE120" s="4"/>
      <c r="OXF120" s="4"/>
      <c r="OXG120" s="4"/>
      <c r="OXH120" s="4"/>
      <c r="OXI120" s="4"/>
      <c r="OXJ120" s="4"/>
      <c r="OXK120" s="4"/>
      <c r="OXL120" s="4"/>
      <c r="OXM120" s="4"/>
      <c r="OXN120" s="4"/>
      <c r="OXO120" s="4"/>
      <c r="OXP120" s="4"/>
      <c r="OXQ120" s="4"/>
      <c r="OXR120" s="4"/>
      <c r="OXS120" s="4"/>
      <c r="OXT120" s="4"/>
      <c r="OXU120" s="4"/>
      <c r="OXV120" s="4"/>
      <c r="OXW120" s="4"/>
      <c r="OXX120" s="4"/>
      <c r="OXY120" s="4"/>
      <c r="OXZ120" s="4"/>
      <c r="OYA120" s="4"/>
      <c r="OYB120" s="4"/>
      <c r="OYC120" s="4"/>
      <c r="OYD120" s="4"/>
      <c r="OYE120" s="4"/>
      <c r="OYF120" s="4"/>
      <c r="OYG120" s="4"/>
      <c r="OYH120" s="4"/>
      <c r="OYI120" s="4"/>
      <c r="OYJ120" s="4"/>
      <c r="OYK120" s="4"/>
      <c r="OYL120" s="4"/>
      <c r="OYM120" s="4"/>
      <c r="OYN120" s="4"/>
      <c r="OYO120" s="4"/>
      <c r="OYP120" s="4"/>
      <c r="OYQ120" s="4"/>
      <c r="OYR120" s="4"/>
      <c r="OYS120" s="4"/>
      <c r="OYT120" s="4"/>
      <c r="OYU120" s="4"/>
      <c r="OYV120" s="4"/>
      <c r="OYW120" s="4"/>
      <c r="OYX120" s="4"/>
      <c r="OYY120" s="4"/>
      <c r="OYZ120" s="4"/>
      <c r="OZA120" s="4"/>
      <c r="OZB120" s="4"/>
      <c r="OZC120" s="4"/>
      <c r="OZD120" s="4"/>
      <c r="OZE120" s="4"/>
      <c r="OZF120" s="4"/>
      <c r="OZG120" s="4"/>
      <c r="OZH120" s="4"/>
      <c r="OZI120" s="4"/>
      <c r="OZJ120" s="4"/>
      <c r="OZK120" s="4"/>
      <c r="OZL120" s="4"/>
      <c r="OZM120" s="4"/>
      <c r="OZN120" s="4"/>
      <c r="OZO120" s="4"/>
      <c r="OZP120" s="4"/>
      <c r="OZQ120" s="4"/>
      <c r="OZR120" s="4"/>
      <c r="OZS120" s="4"/>
      <c r="OZT120" s="4"/>
      <c r="OZU120" s="4"/>
      <c r="OZV120" s="4"/>
      <c r="OZW120" s="4"/>
      <c r="OZX120" s="4"/>
      <c r="OZY120" s="4"/>
      <c r="OZZ120" s="4"/>
      <c r="PAA120" s="4"/>
      <c r="PAB120" s="4"/>
      <c r="PAC120" s="4"/>
      <c r="PAD120" s="4"/>
      <c r="PAE120" s="4"/>
      <c r="PAF120" s="4"/>
      <c r="PAG120" s="4"/>
      <c r="PAH120" s="4"/>
      <c r="PAI120" s="4"/>
      <c r="PAJ120" s="4"/>
      <c r="PAK120" s="4"/>
      <c r="PAL120" s="4"/>
      <c r="PAM120" s="4"/>
      <c r="PAN120" s="4"/>
      <c r="PAO120" s="4"/>
      <c r="PAP120" s="4"/>
      <c r="PAQ120" s="4"/>
      <c r="PAR120" s="4"/>
      <c r="PAS120" s="4"/>
      <c r="PAT120" s="4"/>
      <c r="PAU120" s="4"/>
      <c r="PAV120" s="4"/>
      <c r="PAW120" s="4"/>
      <c r="PAX120" s="4"/>
      <c r="PAY120" s="4"/>
      <c r="PAZ120" s="4"/>
      <c r="PBA120" s="4"/>
      <c r="PBB120" s="4"/>
      <c r="PBC120" s="4"/>
      <c r="PBD120" s="4"/>
      <c r="PBE120" s="4"/>
      <c r="PBF120" s="4"/>
      <c r="PBG120" s="4"/>
      <c r="PBH120" s="4"/>
      <c r="PBI120" s="4"/>
      <c r="PBJ120" s="4"/>
      <c r="PBK120" s="4"/>
      <c r="PBL120" s="4"/>
      <c r="PBM120" s="4"/>
      <c r="PBN120" s="4"/>
      <c r="PBO120" s="4"/>
      <c r="PBP120" s="4"/>
      <c r="PBQ120" s="4"/>
      <c r="PBR120" s="4"/>
      <c r="PBS120" s="4"/>
      <c r="PBT120" s="4"/>
      <c r="PBU120" s="4"/>
      <c r="PBV120" s="4"/>
      <c r="PBW120" s="4"/>
      <c r="PBX120" s="4"/>
      <c r="PBY120" s="4"/>
      <c r="PBZ120" s="4"/>
      <c r="PCA120" s="4"/>
      <c r="PCB120" s="4"/>
      <c r="PCC120" s="4"/>
      <c r="PCD120" s="4"/>
      <c r="PCE120" s="4"/>
      <c r="PCF120" s="4"/>
      <c r="PCG120" s="4"/>
      <c r="PCH120" s="4"/>
      <c r="PCI120" s="4"/>
      <c r="PCJ120" s="4"/>
      <c r="PCK120" s="4"/>
      <c r="PCL120" s="4"/>
      <c r="PCM120" s="4"/>
      <c r="PCN120" s="4"/>
      <c r="PCO120" s="4"/>
      <c r="PCP120" s="4"/>
      <c r="PCQ120" s="4"/>
      <c r="PCR120" s="4"/>
      <c r="PCS120" s="4"/>
      <c r="PCT120" s="4"/>
      <c r="PCU120" s="4"/>
      <c r="PCV120" s="4"/>
      <c r="PCW120" s="4"/>
      <c r="PCX120" s="4"/>
      <c r="PCY120" s="4"/>
      <c r="PCZ120" s="4"/>
      <c r="PDA120" s="4"/>
      <c r="PDB120" s="4"/>
      <c r="PDC120" s="4"/>
      <c r="PDD120" s="4"/>
      <c r="PDE120" s="4"/>
      <c r="PDF120" s="4"/>
      <c r="PDG120" s="4"/>
      <c r="PDH120" s="4"/>
      <c r="PDI120" s="4"/>
      <c r="PDJ120" s="4"/>
      <c r="PDK120" s="4"/>
      <c r="PDL120" s="4"/>
      <c r="PDM120" s="4"/>
      <c r="PDN120" s="4"/>
      <c r="PDO120" s="4"/>
      <c r="PDP120" s="4"/>
      <c r="PDQ120" s="4"/>
      <c r="PDR120" s="4"/>
      <c r="PDS120" s="4"/>
      <c r="PDT120" s="4"/>
      <c r="PDU120" s="4"/>
      <c r="PDV120" s="4"/>
      <c r="PDW120" s="4"/>
      <c r="PDX120" s="4"/>
      <c r="PDY120" s="4"/>
      <c r="PDZ120" s="4"/>
      <c r="PEA120" s="4"/>
      <c r="PEB120" s="4"/>
      <c r="PEC120" s="4"/>
      <c r="PED120" s="4"/>
      <c r="PEE120" s="4"/>
      <c r="PEF120" s="4"/>
      <c r="PEG120" s="4"/>
      <c r="PEH120" s="4"/>
      <c r="PEI120" s="4"/>
      <c r="PEJ120" s="4"/>
      <c r="PEK120" s="4"/>
      <c r="PEL120" s="4"/>
      <c r="PEM120" s="4"/>
      <c r="PEN120" s="4"/>
      <c r="PEO120" s="4"/>
      <c r="PEP120" s="4"/>
      <c r="PEQ120" s="4"/>
      <c r="PER120" s="4"/>
      <c r="PES120" s="4"/>
      <c r="PET120" s="4"/>
      <c r="PEU120" s="4"/>
      <c r="PEV120" s="4"/>
      <c r="PEW120" s="4"/>
      <c r="PEX120" s="4"/>
      <c r="PEY120" s="4"/>
      <c r="PEZ120" s="4"/>
      <c r="PFA120" s="4"/>
      <c r="PFB120" s="4"/>
      <c r="PFC120" s="4"/>
      <c r="PFD120" s="4"/>
      <c r="PFE120" s="4"/>
      <c r="PFF120" s="4"/>
      <c r="PFG120" s="4"/>
      <c r="PFH120" s="4"/>
      <c r="PFI120" s="4"/>
      <c r="PFJ120" s="4"/>
      <c r="PFK120" s="4"/>
      <c r="PFL120" s="4"/>
      <c r="PFM120" s="4"/>
      <c r="PFN120" s="4"/>
      <c r="PFO120" s="4"/>
      <c r="PFP120" s="4"/>
      <c r="PFQ120" s="4"/>
      <c r="PFR120" s="4"/>
      <c r="PFS120" s="4"/>
      <c r="PFT120" s="4"/>
      <c r="PFU120" s="4"/>
      <c r="PFV120" s="4"/>
      <c r="PFW120" s="4"/>
      <c r="PFX120" s="4"/>
      <c r="PFY120" s="4"/>
      <c r="PFZ120" s="4"/>
      <c r="PGA120" s="4"/>
      <c r="PGB120" s="4"/>
      <c r="PGC120" s="4"/>
      <c r="PGD120" s="4"/>
      <c r="PGE120" s="4"/>
      <c r="PGF120" s="4"/>
      <c r="PGG120" s="4"/>
      <c r="PGH120" s="4"/>
      <c r="PGI120" s="4"/>
      <c r="PGJ120" s="4"/>
      <c r="PGK120" s="4"/>
      <c r="PGL120" s="4"/>
      <c r="PGM120" s="4"/>
      <c r="PGN120" s="4"/>
      <c r="PGO120" s="4"/>
      <c r="PGP120" s="4"/>
      <c r="PGQ120" s="4"/>
      <c r="PGR120" s="4"/>
      <c r="PGS120" s="4"/>
      <c r="PGT120" s="4"/>
      <c r="PGU120" s="4"/>
      <c r="PGV120" s="4"/>
      <c r="PGW120" s="4"/>
      <c r="PGX120" s="4"/>
      <c r="PGY120" s="4"/>
      <c r="PGZ120" s="4"/>
      <c r="PHA120" s="4"/>
      <c r="PHB120" s="4"/>
      <c r="PHC120" s="4"/>
      <c r="PHD120" s="4"/>
      <c r="PHE120" s="4"/>
      <c r="PHF120" s="4"/>
      <c r="PHG120" s="4"/>
      <c r="PHH120" s="4"/>
      <c r="PHI120" s="4"/>
      <c r="PHJ120" s="4"/>
      <c r="PHK120" s="4"/>
      <c r="PHL120" s="4"/>
      <c r="PHM120" s="4"/>
      <c r="PHN120" s="4"/>
      <c r="PHO120" s="4"/>
      <c r="PHP120" s="4"/>
      <c r="PHQ120" s="4"/>
      <c r="PHR120" s="4"/>
      <c r="PHS120" s="4"/>
      <c r="PHT120" s="4"/>
      <c r="PHU120" s="4"/>
      <c r="PHV120" s="4"/>
      <c r="PHW120" s="4"/>
      <c r="PHX120" s="4"/>
      <c r="PHY120" s="4"/>
      <c r="PHZ120" s="4"/>
      <c r="PIA120" s="4"/>
      <c r="PIB120" s="4"/>
      <c r="PIC120" s="4"/>
      <c r="PID120" s="4"/>
      <c r="PIE120" s="4"/>
      <c r="PIF120" s="4"/>
      <c r="PIG120" s="4"/>
      <c r="PIH120" s="4"/>
      <c r="PII120" s="4"/>
      <c r="PIJ120" s="4"/>
      <c r="PIK120" s="4"/>
      <c r="PIL120" s="4"/>
      <c r="PIM120" s="4"/>
      <c r="PIN120" s="4"/>
      <c r="PIO120" s="4"/>
      <c r="PIP120" s="4"/>
      <c r="PIQ120" s="4"/>
      <c r="PIR120" s="4"/>
      <c r="PIS120" s="4"/>
      <c r="PIT120" s="4"/>
      <c r="PIU120" s="4"/>
      <c r="PIV120" s="4"/>
      <c r="PIW120" s="4"/>
      <c r="PIX120" s="4"/>
      <c r="PIY120" s="4"/>
      <c r="PIZ120" s="4"/>
      <c r="PJA120" s="4"/>
      <c r="PJB120" s="4"/>
      <c r="PJC120" s="4"/>
      <c r="PJD120" s="4"/>
      <c r="PJE120" s="4"/>
      <c r="PJF120" s="4"/>
      <c r="PJG120" s="4"/>
      <c r="PJH120" s="4"/>
      <c r="PJI120" s="4"/>
      <c r="PJJ120" s="4"/>
      <c r="PJK120" s="4"/>
      <c r="PJL120" s="4"/>
      <c r="PJM120" s="4"/>
      <c r="PJN120" s="4"/>
      <c r="PJO120" s="4"/>
      <c r="PJP120" s="4"/>
      <c r="PJQ120" s="4"/>
      <c r="PJR120" s="4"/>
      <c r="PJS120" s="4"/>
      <c r="PJT120" s="4"/>
      <c r="PJU120" s="4"/>
      <c r="PJV120" s="4"/>
      <c r="PJW120" s="4"/>
      <c r="PJX120" s="4"/>
      <c r="PJY120" s="4"/>
      <c r="PJZ120" s="4"/>
      <c r="PKA120" s="4"/>
      <c r="PKB120" s="4"/>
      <c r="PKC120" s="4"/>
      <c r="PKD120" s="4"/>
      <c r="PKE120" s="4"/>
      <c r="PKF120" s="4"/>
      <c r="PKG120" s="4"/>
      <c r="PKH120" s="4"/>
      <c r="PKI120" s="4"/>
      <c r="PKJ120" s="4"/>
      <c r="PKK120" s="4"/>
      <c r="PKL120" s="4"/>
      <c r="PKM120" s="4"/>
      <c r="PKN120" s="4"/>
      <c r="PKO120" s="4"/>
      <c r="PKP120" s="4"/>
      <c r="PKQ120" s="4"/>
      <c r="PKR120" s="4"/>
      <c r="PKS120" s="4"/>
      <c r="PKT120" s="4"/>
      <c r="PKU120" s="4"/>
      <c r="PKV120" s="4"/>
      <c r="PKW120" s="4"/>
      <c r="PKX120" s="4"/>
      <c r="PKY120" s="4"/>
      <c r="PKZ120" s="4"/>
      <c r="PLA120" s="4"/>
      <c r="PLB120" s="4"/>
      <c r="PLC120" s="4"/>
      <c r="PLD120" s="4"/>
      <c r="PLE120" s="4"/>
      <c r="PLF120" s="4"/>
      <c r="PLG120" s="4"/>
      <c r="PLH120" s="4"/>
      <c r="PLI120" s="4"/>
      <c r="PLJ120" s="4"/>
      <c r="PLK120" s="4"/>
      <c r="PLL120" s="4"/>
      <c r="PLM120" s="4"/>
      <c r="PLN120" s="4"/>
      <c r="PLO120" s="4"/>
      <c r="PLP120" s="4"/>
      <c r="PLQ120" s="4"/>
      <c r="PLR120" s="4"/>
      <c r="PLS120" s="4"/>
      <c r="PLT120" s="4"/>
      <c r="PLU120" s="4"/>
      <c r="PLV120" s="4"/>
      <c r="PLW120" s="4"/>
      <c r="PLX120" s="4"/>
      <c r="PLY120" s="4"/>
      <c r="PLZ120" s="4"/>
      <c r="PMA120" s="4"/>
      <c r="PMB120" s="4"/>
      <c r="PMC120" s="4"/>
      <c r="PMD120" s="4"/>
      <c r="PME120" s="4"/>
      <c r="PMF120" s="4"/>
      <c r="PMG120" s="4"/>
      <c r="PMH120" s="4"/>
      <c r="PMI120" s="4"/>
      <c r="PMJ120" s="4"/>
      <c r="PMK120" s="4"/>
      <c r="PML120" s="4"/>
      <c r="PMM120" s="4"/>
      <c r="PMN120" s="4"/>
      <c r="PMO120" s="4"/>
      <c r="PMP120" s="4"/>
      <c r="PMQ120" s="4"/>
      <c r="PMR120" s="4"/>
      <c r="PMS120" s="4"/>
      <c r="PMT120" s="4"/>
      <c r="PMU120" s="4"/>
      <c r="PMV120" s="4"/>
      <c r="PMW120" s="4"/>
      <c r="PMX120" s="4"/>
      <c r="PMY120" s="4"/>
      <c r="PMZ120" s="4"/>
      <c r="PNA120" s="4"/>
      <c r="PNB120" s="4"/>
      <c r="PNC120" s="4"/>
      <c r="PND120" s="4"/>
      <c r="PNE120" s="4"/>
      <c r="PNF120" s="4"/>
      <c r="PNG120" s="4"/>
      <c r="PNH120" s="4"/>
      <c r="PNI120" s="4"/>
      <c r="PNJ120" s="4"/>
      <c r="PNK120" s="4"/>
      <c r="PNL120" s="4"/>
      <c r="PNM120" s="4"/>
      <c r="PNN120" s="4"/>
      <c r="PNO120" s="4"/>
      <c r="PNP120" s="4"/>
      <c r="PNQ120" s="4"/>
      <c r="PNR120" s="4"/>
      <c r="PNS120" s="4"/>
      <c r="PNT120" s="4"/>
      <c r="PNU120" s="4"/>
      <c r="PNV120" s="4"/>
      <c r="PNW120" s="4"/>
      <c r="PNX120" s="4"/>
      <c r="PNY120" s="4"/>
      <c r="PNZ120" s="4"/>
      <c r="POA120" s="4"/>
      <c r="POB120" s="4"/>
      <c r="POC120" s="4"/>
      <c r="POD120" s="4"/>
      <c r="POE120" s="4"/>
      <c r="POF120" s="4"/>
      <c r="POG120" s="4"/>
      <c r="POH120" s="4"/>
      <c r="POI120" s="4"/>
      <c r="POJ120" s="4"/>
      <c r="POK120" s="4"/>
      <c r="POL120" s="4"/>
      <c r="POM120" s="4"/>
      <c r="PON120" s="4"/>
      <c r="POO120" s="4"/>
      <c r="POP120" s="4"/>
      <c r="POQ120" s="4"/>
      <c r="POR120" s="4"/>
      <c r="POS120" s="4"/>
      <c r="POT120" s="4"/>
      <c r="POU120" s="4"/>
      <c r="POV120" s="4"/>
      <c r="POW120" s="4"/>
      <c r="POX120" s="4"/>
      <c r="POY120" s="4"/>
      <c r="POZ120" s="4"/>
      <c r="PPA120" s="4"/>
      <c r="PPB120" s="4"/>
      <c r="PPC120" s="4"/>
      <c r="PPD120" s="4"/>
      <c r="PPE120" s="4"/>
      <c r="PPF120" s="4"/>
      <c r="PPG120" s="4"/>
      <c r="PPH120" s="4"/>
      <c r="PPI120" s="4"/>
      <c r="PPJ120" s="4"/>
      <c r="PPK120" s="4"/>
      <c r="PPL120" s="4"/>
      <c r="PPM120" s="4"/>
      <c r="PPN120" s="4"/>
      <c r="PPO120" s="4"/>
      <c r="PPP120" s="4"/>
      <c r="PPQ120" s="4"/>
      <c r="PPR120" s="4"/>
      <c r="PPS120" s="4"/>
      <c r="PPT120" s="4"/>
      <c r="PPU120" s="4"/>
      <c r="PPV120" s="4"/>
      <c r="PPW120" s="4"/>
      <c r="PPX120" s="4"/>
      <c r="PPY120" s="4"/>
      <c r="PPZ120" s="4"/>
      <c r="PQA120" s="4"/>
      <c r="PQB120" s="4"/>
      <c r="PQC120" s="4"/>
      <c r="PQD120" s="4"/>
      <c r="PQE120" s="4"/>
      <c r="PQF120" s="4"/>
      <c r="PQG120" s="4"/>
      <c r="PQH120" s="4"/>
      <c r="PQI120" s="4"/>
      <c r="PQJ120" s="4"/>
      <c r="PQK120" s="4"/>
      <c r="PQL120" s="4"/>
      <c r="PQM120" s="4"/>
      <c r="PQN120" s="4"/>
      <c r="PQO120" s="4"/>
      <c r="PQP120" s="4"/>
      <c r="PQQ120" s="4"/>
      <c r="PQR120" s="4"/>
      <c r="PQS120" s="4"/>
      <c r="PQT120" s="4"/>
      <c r="PQU120" s="4"/>
      <c r="PQV120" s="4"/>
      <c r="PQW120" s="4"/>
      <c r="PQX120" s="4"/>
      <c r="PQY120" s="4"/>
      <c r="PQZ120" s="4"/>
      <c r="PRA120" s="4"/>
      <c r="PRB120" s="4"/>
      <c r="PRC120" s="4"/>
      <c r="PRD120" s="4"/>
      <c r="PRE120" s="4"/>
      <c r="PRF120" s="4"/>
      <c r="PRG120" s="4"/>
      <c r="PRH120" s="4"/>
      <c r="PRI120" s="4"/>
      <c r="PRJ120" s="4"/>
      <c r="PRK120" s="4"/>
      <c r="PRL120" s="4"/>
      <c r="PRM120" s="4"/>
      <c r="PRN120" s="4"/>
      <c r="PRO120" s="4"/>
      <c r="PRP120" s="4"/>
      <c r="PRQ120" s="4"/>
      <c r="PRR120" s="4"/>
      <c r="PRS120" s="4"/>
      <c r="PRT120" s="4"/>
      <c r="PRU120" s="4"/>
      <c r="PRV120" s="4"/>
      <c r="PRW120" s="4"/>
      <c r="PRX120" s="4"/>
      <c r="PRY120" s="4"/>
      <c r="PRZ120" s="4"/>
      <c r="PSA120" s="4"/>
      <c r="PSB120" s="4"/>
      <c r="PSC120" s="4"/>
      <c r="PSD120" s="4"/>
      <c r="PSE120" s="4"/>
      <c r="PSF120" s="4"/>
      <c r="PSG120" s="4"/>
      <c r="PSH120" s="4"/>
      <c r="PSI120" s="4"/>
      <c r="PSJ120" s="4"/>
      <c r="PSK120" s="4"/>
      <c r="PSL120" s="4"/>
      <c r="PSM120" s="4"/>
      <c r="PSN120" s="4"/>
      <c r="PSO120" s="4"/>
      <c r="PSP120" s="4"/>
      <c r="PSQ120" s="4"/>
      <c r="PSR120" s="4"/>
      <c r="PSS120" s="4"/>
      <c r="PST120" s="4"/>
      <c r="PSU120" s="4"/>
      <c r="PSV120" s="4"/>
      <c r="PSW120" s="4"/>
      <c r="PSX120" s="4"/>
      <c r="PSY120" s="4"/>
      <c r="PSZ120" s="4"/>
      <c r="PTA120" s="4"/>
      <c r="PTB120" s="4"/>
      <c r="PTC120" s="4"/>
      <c r="PTD120" s="4"/>
      <c r="PTE120" s="4"/>
      <c r="PTF120" s="4"/>
      <c r="PTG120" s="4"/>
      <c r="PTH120" s="4"/>
      <c r="PTI120" s="4"/>
      <c r="PTJ120" s="4"/>
      <c r="PTK120" s="4"/>
      <c r="PTL120" s="4"/>
      <c r="PTM120" s="4"/>
      <c r="PTN120" s="4"/>
      <c r="PTO120" s="4"/>
      <c r="PTP120" s="4"/>
      <c r="PTQ120" s="4"/>
      <c r="PTR120" s="4"/>
      <c r="PTS120" s="4"/>
      <c r="PTT120" s="4"/>
      <c r="PTU120" s="4"/>
      <c r="PTV120" s="4"/>
      <c r="PTW120" s="4"/>
      <c r="PTX120" s="4"/>
      <c r="PTY120" s="4"/>
      <c r="PTZ120" s="4"/>
      <c r="PUA120" s="4"/>
      <c r="PUB120" s="4"/>
      <c r="PUC120" s="4"/>
      <c r="PUD120" s="4"/>
      <c r="PUE120" s="4"/>
      <c r="PUF120" s="4"/>
      <c r="PUG120" s="4"/>
      <c r="PUH120" s="4"/>
      <c r="PUI120" s="4"/>
      <c r="PUJ120" s="4"/>
      <c r="PUK120" s="4"/>
      <c r="PUL120" s="4"/>
      <c r="PUM120" s="4"/>
      <c r="PUN120" s="4"/>
      <c r="PUO120" s="4"/>
      <c r="PUP120" s="4"/>
      <c r="PUQ120" s="4"/>
      <c r="PUR120" s="4"/>
      <c r="PUS120" s="4"/>
      <c r="PUT120" s="4"/>
      <c r="PUU120" s="4"/>
      <c r="PUV120" s="4"/>
      <c r="PUW120" s="4"/>
      <c r="PUX120" s="4"/>
      <c r="PUY120" s="4"/>
      <c r="PUZ120" s="4"/>
      <c r="PVA120" s="4"/>
      <c r="PVB120" s="4"/>
      <c r="PVC120" s="4"/>
      <c r="PVD120" s="4"/>
      <c r="PVE120" s="4"/>
      <c r="PVF120" s="4"/>
      <c r="PVG120" s="4"/>
      <c r="PVH120" s="4"/>
      <c r="PVI120" s="4"/>
      <c r="PVJ120" s="4"/>
      <c r="PVK120" s="4"/>
      <c r="PVL120" s="4"/>
      <c r="PVM120" s="4"/>
      <c r="PVN120" s="4"/>
      <c r="PVO120" s="4"/>
      <c r="PVP120" s="4"/>
      <c r="PVQ120" s="4"/>
      <c r="PVR120" s="4"/>
      <c r="PVS120" s="4"/>
      <c r="PVT120" s="4"/>
      <c r="PVU120" s="4"/>
      <c r="PVV120" s="4"/>
      <c r="PVW120" s="4"/>
      <c r="PVX120" s="4"/>
      <c r="PVY120" s="4"/>
      <c r="PVZ120" s="4"/>
      <c r="PWA120" s="4"/>
      <c r="PWB120" s="4"/>
      <c r="PWC120" s="4"/>
      <c r="PWD120" s="4"/>
      <c r="PWE120" s="4"/>
      <c r="PWF120" s="4"/>
      <c r="PWG120" s="4"/>
      <c r="PWH120" s="4"/>
      <c r="PWI120" s="4"/>
      <c r="PWJ120" s="4"/>
      <c r="PWK120" s="4"/>
      <c r="PWL120" s="4"/>
      <c r="PWM120" s="4"/>
      <c r="PWN120" s="4"/>
      <c r="PWO120" s="4"/>
      <c r="PWP120" s="4"/>
      <c r="PWQ120" s="4"/>
      <c r="PWR120" s="4"/>
      <c r="PWS120" s="4"/>
      <c r="PWT120" s="4"/>
      <c r="PWU120" s="4"/>
      <c r="PWV120" s="4"/>
      <c r="PWW120" s="4"/>
      <c r="PWX120" s="4"/>
      <c r="PWY120" s="4"/>
      <c r="PWZ120" s="4"/>
      <c r="PXA120" s="4"/>
      <c r="PXB120" s="4"/>
      <c r="PXC120" s="4"/>
      <c r="PXD120" s="4"/>
      <c r="PXE120" s="4"/>
      <c r="PXF120" s="4"/>
      <c r="PXG120" s="4"/>
      <c r="PXH120" s="4"/>
      <c r="PXI120" s="4"/>
      <c r="PXJ120" s="4"/>
      <c r="PXK120" s="4"/>
      <c r="PXL120" s="4"/>
      <c r="PXM120" s="4"/>
      <c r="PXN120" s="4"/>
      <c r="PXO120" s="4"/>
      <c r="PXP120" s="4"/>
      <c r="PXQ120" s="4"/>
      <c r="PXR120" s="4"/>
      <c r="PXS120" s="4"/>
      <c r="PXT120" s="4"/>
      <c r="PXU120" s="4"/>
      <c r="PXV120" s="4"/>
      <c r="PXW120" s="4"/>
      <c r="PXX120" s="4"/>
      <c r="PXY120" s="4"/>
      <c r="PXZ120" s="4"/>
      <c r="PYA120" s="4"/>
      <c r="PYB120" s="4"/>
      <c r="PYC120" s="4"/>
      <c r="PYD120" s="4"/>
      <c r="PYE120" s="4"/>
      <c r="PYF120" s="4"/>
      <c r="PYG120" s="4"/>
      <c r="PYH120" s="4"/>
      <c r="PYI120" s="4"/>
      <c r="PYJ120" s="4"/>
      <c r="PYK120" s="4"/>
      <c r="PYL120" s="4"/>
      <c r="PYM120" s="4"/>
      <c r="PYN120" s="4"/>
      <c r="PYO120" s="4"/>
      <c r="PYP120" s="4"/>
      <c r="PYQ120" s="4"/>
      <c r="PYR120" s="4"/>
      <c r="PYS120" s="4"/>
      <c r="PYT120" s="4"/>
      <c r="PYU120" s="4"/>
      <c r="PYV120" s="4"/>
      <c r="PYW120" s="4"/>
      <c r="PYX120" s="4"/>
      <c r="PYY120" s="4"/>
      <c r="PYZ120" s="4"/>
      <c r="PZA120" s="4"/>
      <c r="PZB120" s="4"/>
      <c r="PZC120" s="4"/>
      <c r="PZD120" s="4"/>
      <c r="PZE120" s="4"/>
      <c r="PZF120" s="4"/>
      <c r="PZG120" s="4"/>
      <c r="PZH120" s="4"/>
      <c r="PZI120" s="4"/>
      <c r="PZJ120" s="4"/>
      <c r="PZK120" s="4"/>
      <c r="PZL120" s="4"/>
      <c r="PZM120" s="4"/>
      <c r="PZN120" s="4"/>
      <c r="PZO120" s="4"/>
      <c r="PZP120" s="4"/>
      <c r="PZQ120" s="4"/>
      <c r="PZR120" s="4"/>
      <c r="PZS120" s="4"/>
      <c r="PZT120" s="4"/>
      <c r="PZU120" s="4"/>
      <c r="PZV120" s="4"/>
      <c r="PZW120" s="4"/>
      <c r="PZX120" s="4"/>
      <c r="PZY120" s="4"/>
      <c r="PZZ120" s="4"/>
      <c r="QAA120" s="4"/>
      <c r="QAB120" s="4"/>
      <c r="QAC120" s="4"/>
      <c r="QAD120" s="4"/>
      <c r="QAE120" s="4"/>
      <c r="QAF120" s="4"/>
      <c r="QAG120" s="4"/>
      <c r="QAH120" s="4"/>
      <c r="QAI120" s="4"/>
      <c r="QAJ120" s="4"/>
      <c r="QAK120" s="4"/>
      <c r="QAL120" s="4"/>
      <c r="QAM120" s="4"/>
      <c r="QAN120" s="4"/>
      <c r="QAO120" s="4"/>
      <c r="QAP120" s="4"/>
      <c r="QAQ120" s="4"/>
      <c r="QAR120" s="4"/>
      <c r="QAS120" s="4"/>
      <c r="QAT120" s="4"/>
      <c r="QAU120" s="4"/>
      <c r="QAV120" s="4"/>
      <c r="QAW120" s="4"/>
      <c r="QAX120" s="4"/>
      <c r="QAY120" s="4"/>
      <c r="QAZ120" s="4"/>
      <c r="QBA120" s="4"/>
      <c r="QBB120" s="4"/>
      <c r="QBC120" s="4"/>
      <c r="QBD120" s="4"/>
      <c r="QBE120" s="4"/>
      <c r="QBF120" s="4"/>
      <c r="QBG120" s="4"/>
      <c r="QBH120" s="4"/>
      <c r="QBI120" s="4"/>
      <c r="QBJ120" s="4"/>
      <c r="QBK120" s="4"/>
      <c r="QBL120" s="4"/>
      <c r="QBM120" s="4"/>
      <c r="QBN120" s="4"/>
      <c r="QBO120" s="4"/>
      <c r="QBP120" s="4"/>
      <c r="QBQ120" s="4"/>
      <c r="QBR120" s="4"/>
      <c r="QBS120" s="4"/>
      <c r="QBT120" s="4"/>
      <c r="QBU120" s="4"/>
      <c r="QBV120" s="4"/>
      <c r="QBW120" s="4"/>
      <c r="QBX120" s="4"/>
      <c r="QBY120" s="4"/>
      <c r="QBZ120" s="4"/>
      <c r="QCA120" s="4"/>
      <c r="QCB120" s="4"/>
      <c r="QCC120" s="4"/>
      <c r="QCD120" s="4"/>
      <c r="QCE120" s="4"/>
      <c r="QCF120" s="4"/>
      <c r="QCG120" s="4"/>
      <c r="QCH120" s="4"/>
      <c r="QCI120" s="4"/>
      <c r="QCJ120" s="4"/>
      <c r="QCK120" s="4"/>
      <c r="QCL120" s="4"/>
      <c r="QCM120" s="4"/>
      <c r="QCN120" s="4"/>
      <c r="QCO120" s="4"/>
      <c r="QCP120" s="4"/>
      <c r="QCQ120" s="4"/>
      <c r="QCR120" s="4"/>
      <c r="QCS120" s="4"/>
      <c r="QCT120" s="4"/>
      <c r="QCU120" s="4"/>
      <c r="QCV120" s="4"/>
      <c r="QCW120" s="4"/>
      <c r="QCX120" s="4"/>
      <c r="QCY120" s="4"/>
      <c r="QCZ120" s="4"/>
      <c r="QDA120" s="4"/>
      <c r="QDB120" s="4"/>
      <c r="QDC120" s="4"/>
      <c r="QDD120" s="4"/>
      <c r="QDE120" s="4"/>
      <c r="QDF120" s="4"/>
      <c r="QDG120" s="4"/>
      <c r="QDH120" s="4"/>
      <c r="QDI120" s="4"/>
      <c r="QDJ120" s="4"/>
      <c r="QDK120" s="4"/>
      <c r="QDL120" s="4"/>
      <c r="QDM120" s="4"/>
      <c r="QDN120" s="4"/>
      <c r="QDO120" s="4"/>
      <c r="QDP120" s="4"/>
      <c r="QDQ120" s="4"/>
      <c r="QDR120" s="4"/>
      <c r="QDS120" s="4"/>
      <c r="QDT120" s="4"/>
      <c r="QDU120" s="4"/>
      <c r="QDV120" s="4"/>
      <c r="QDW120" s="4"/>
      <c r="QDX120" s="4"/>
      <c r="QDY120" s="4"/>
      <c r="QDZ120" s="4"/>
      <c r="QEA120" s="4"/>
      <c r="QEB120" s="4"/>
      <c r="QEC120" s="4"/>
      <c r="QED120" s="4"/>
      <c r="QEE120" s="4"/>
      <c r="QEF120" s="4"/>
      <c r="QEG120" s="4"/>
      <c r="QEH120" s="4"/>
      <c r="QEI120" s="4"/>
      <c r="QEJ120" s="4"/>
      <c r="QEK120" s="4"/>
      <c r="QEL120" s="4"/>
      <c r="QEM120" s="4"/>
      <c r="QEN120" s="4"/>
      <c r="QEO120" s="4"/>
      <c r="QEP120" s="4"/>
      <c r="QEQ120" s="4"/>
      <c r="QER120" s="4"/>
      <c r="QES120" s="4"/>
      <c r="QET120" s="4"/>
      <c r="QEU120" s="4"/>
      <c r="QEV120" s="4"/>
      <c r="QEW120" s="4"/>
      <c r="QEX120" s="4"/>
      <c r="QEY120" s="4"/>
      <c r="QEZ120" s="4"/>
      <c r="QFA120" s="4"/>
      <c r="QFB120" s="4"/>
      <c r="QFC120" s="4"/>
      <c r="QFD120" s="4"/>
      <c r="QFE120" s="4"/>
      <c r="QFF120" s="4"/>
      <c r="QFG120" s="4"/>
      <c r="QFH120" s="4"/>
      <c r="QFI120" s="4"/>
      <c r="QFJ120" s="4"/>
      <c r="QFK120" s="4"/>
      <c r="QFL120" s="4"/>
      <c r="QFM120" s="4"/>
      <c r="QFN120" s="4"/>
      <c r="QFO120" s="4"/>
      <c r="QFP120" s="4"/>
      <c r="QFQ120" s="4"/>
      <c r="QFR120" s="4"/>
      <c r="QFS120" s="4"/>
      <c r="QFT120" s="4"/>
      <c r="QFU120" s="4"/>
      <c r="QFV120" s="4"/>
      <c r="QFW120" s="4"/>
      <c r="QFX120" s="4"/>
      <c r="QFY120" s="4"/>
      <c r="QFZ120" s="4"/>
      <c r="QGA120" s="4"/>
      <c r="QGB120" s="4"/>
      <c r="QGC120" s="4"/>
      <c r="QGD120" s="4"/>
      <c r="QGE120" s="4"/>
      <c r="QGF120" s="4"/>
      <c r="QGG120" s="4"/>
      <c r="QGH120" s="4"/>
      <c r="QGI120" s="4"/>
      <c r="QGJ120" s="4"/>
      <c r="QGK120" s="4"/>
      <c r="QGL120" s="4"/>
      <c r="QGM120" s="4"/>
      <c r="QGN120" s="4"/>
      <c r="QGO120" s="4"/>
      <c r="QGP120" s="4"/>
      <c r="QGQ120" s="4"/>
      <c r="QGR120" s="4"/>
      <c r="QGS120" s="4"/>
      <c r="QGT120" s="4"/>
      <c r="QGU120" s="4"/>
      <c r="QGV120" s="4"/>
      <c r="QGW120" s="4"/>
      <c r="QGX120" s="4"/>
      <c r="QGY120" s="4"/>
      <c r="QGZ120" s="4"/>
      <c r="QHA120" s="4"/>
      <c r="QHB120" s="4"/>
      <c r="QHC120" s="4"/>
      <c r="QHD120" s="4"/>
      <c r="QHE120" s="4"/>
      <c r="QHF120" s="4"/>
      <c r="QHG120" s="4"/>
      <c r="QHH120" s="4"/>
      <c r="QHI120" s="4"/>
      <c r="QHJ120" s="4"/>
      <c r="QHK120" s="4"/>
      <c r="QHL120" s="4"/>
      <c r="QHM120" s="4"/>
      <c r="QHN120" s="4"/>
      <c r="QHO120" s="4"/>
      <c r="QHP120" s="4"/>
      <c r="QHQ120" s="4"/>
      <c r="QHR120" s="4"/>
      <c r="QHS120" s="4"/>
      <c r="QHT120" s="4"/>
      <c r="QHU120" s="4"/>
      <c r="QHV120" s="4"/>
      <c r="QHW120" s="4"/>
      <c r="QHX120" s="4"/>
      <c r="QHY120" s="4"/>
      <c r="QHZ120" s="4"/>
      <c r="QIA120" s="4"/>
      <c r="QIB120" s="4"/>
      <c r="QIC120" s="4"/>
      <c r="QID120" s="4"/>
      <c r="QIE120" s="4"/>
      <c r="QIF120" s="4"/>
      <c r="QIG120" s="4"/>
      <c r="QIH120" s="4"/>
      <c r="QII120" s="4"/>
      <c r="QIJ120" s="4"/>
      <c r="QIK120" s="4"/>
      <c r="QIL120" s="4"/>
      <c r="QIM120" s="4"/>
      <c r="QIN120" s="4"/>
      <c r="QIO120" s="4"/>
      <c r="QIP120" s="4"/>
      <c r="QIQ120" s="4"/>
      <c r="QIR120" s="4"/>
      <c r="QIS120" s="4"/>
      <c r="QIT120" s="4"/>
      <c r="QIU120" s="4"/>
      <c r="QIV120" s="4"/>
      <c r="QIW120" s="4"/>
      <c r="QIX120" s="4"/>
      <c r="QIY120" s="4"/>
      <c r="QIZ120" s="4"/>
      <c r="QJA120" s="4"/>
      <c r="QJB120" s="4"/>
      <c r="QJC120" s="4"/>
      <c r="QJD120" s="4"/>
      <c r="QJE120" s="4"/>
      <c r="QJF120" s="4"/>
      <c r="QJG120" s="4"/>
      <c r="QJH120" s="4"/>
      <c r="QJI120" s="4"/>
      <c r="QJJ120" s="4"/>
      <c r="QJK120" s="4"/>
      <c r="QJL120" s="4"/>
      <c r="QJM120" s="4"/>
      <c r="QJN120" s="4"/>
      <c r="QJO120" s="4"/>
      <c r="QJP120" s="4"/>
      <c r="QJQ120" s="4"/>
      <c r="QJR120" s="4"/>
      <c r="QJS120" s="4"/>
      <c r="QJT120" s="4"/>
      <c r="QJU120" s="4"/>
      <c r="QJV120" s="4"/>
      <c r="QJW120" s="4"/>
      <c r="QJX120" s="4"/>
      <c r="QJY120" s="4"/>
      <c r="QJZ120" s="4"/>
      <c r="QKA120" s="4"/>
      <c r="QKB120" s="4"/>
      <c r="QKC120" s="4"/>
      <c r="QKD120" s="4"/>
      <c r="QKE120" s="4"/>
      <c r="QKF120" s="4"/>
      <c r="QKG120" s="4"/>
      <c r="QKH120" s="4"/>
      <c r="QKI120" s="4"/>
      <c r="QKJ120" s="4"/>
      <c r="QKK120" s="4"/>
      <c r="QKL120" s="4"/>
      <c r="QKM120" s="4"/>
      <c r="QKN120" s="4"/>
      <c r="QKO120" s="4"/>
      <c r="QKP120" s="4"/>
      <c r="QKQ120" s="4"/>
      <c r="QKR120" s="4"/>
      <c r="QKS120" s="4"/>
      <c r="QKT120" s="4"/>
      <c r="QKU120" s="4"/>
      <c r="QKV120" s="4"/>
      <c r="QKW120" s="4"/>
      <c r="QKX120" s="4"/>
      <c r="QKY120" s="4"/>
      <c r="QKZ120" s="4"/>
      <c r="QLA120" s="4"/>
      <c r="QLB120" s="4"/>
      <c r="QLC120" s="4"/>
      <c r="QLD120" s="4"/>
      <c r="QLE120" s="4"/>
      <c r="QLF120" s="4"/>
      <c r="QLG120" s="4"/>
      <c r="QLH120" s="4"/>
      <c r="QLI120" s="4"/>
      <c r="QLJ120" s="4"/>
      <c r="QLK120" s="4"/>
      <c r="QLL120" s="4"/>
      <c r="QLM120" s="4"/>
      <c r="QLN120" s="4"/>
      <c r="QLO120" s="4"/>
      <c r="QLP120" s="4"/>
      <c r="QLQ120" s="4"/>
      <c r="QLR120" s="4"/>
      <c r="QLS120" s="4"/>
      <c r="QLT120" s="4"/>
      <c r="QLU120" s="4"/>
      <c r="QLV120" s="4"/>
      <c r="QLW120" s="4"/>
      <c r="QLX120" s="4"/>
      <c r="QLY120" s="4"/>
      <c r="QLZ120" s="4"/>
      <c r="QMA120" s="4"/>
      <c r="QMB120" s="4"/>
      <c r="QMC120" s="4"/>
      <c r="QMD120" s="4"/>
      <c r="QME120" s="4"/>
      <c r="QMF120" s="4"/>
      <c r="QMG120" s="4"/>
      <c r="QMH120" s="4"/>
      <c r="QMI120" s="4"/>
      <c r="QMJ120" s="4"/>
      <c r="QMK120" s="4"/>
      <c r="QML120" s="4"/>
      <c r="QMM120" s="4"/>
      <c r="QMN120" s="4"/>
      <c r="QMO120" s="4"/>
      <c r="QMP120" s="4"/>
      <c r="QMQ120" s="4"/>
      <c r="QMR120" s="4"/>
      <c r="QMS120" s="4"/>
      <c r="QMT120" s="4"/>
      <c r="QMU120" s="4"/>
      <c r="QMV120" s="4"/>
      <c r="QMW120" s="4"/>
      <c r="QMX120" s="4"/>
      <c r="QMY120" s="4"/>
      <c r="QMZ120" s="4"/>
      <c r="QNA120" s="4"/>
      <c r="QNB120" s="4"/>
      <c r="QNC120" s="4"/>
      <c r="QND120" s="4"/>
      <c r="QNE120" s="4"/>
      <c r="QNF120" s="4"/>
      <c r="QNG120" s="4"/>
      <c r="QNH120" s="4"/>
      <c r="QNI120" s="4"/>
      <c r="QNJ120" s="4"/>
      <c r="QNK120" s="4"/>
      <c r="QNL120" s="4"/>
      <c r="QNM120" s="4"/>
      <c r="QNN120" s="4"/>
      <c r="QNO120" s="4"/>
      <c r="QNP120" s="4"/>
      <c r="QNQ120" s="4"/>
      <c r="QNR120" s="4"/>
      <c r="QNS120" s="4"/>
      <c r="QNT120" s="4"/>
      <c r="QNU120" s="4"/>
      <c r="QNV120" s="4"/>
      <c r="QNW120" s="4"/>
      <c r="QNX120" s="4"/>
      <c r="QNY120" s="4"/>
      <c r="QNZ120" s="4"/>
      <c r="QOA120" s="4"/>
      <c r="QOB120" s="4"/>
      <c r="QOC120" s="4"/>
      <c r="QOD120" s="4"/>
      <c r="QOE120" s="4"/>
      <c r="QOF120" s="4"/>
      <c r="QOG120" s="4"/>
      <c r="QOH120" s="4"/>
      <c r="QOI120" s="4"/>
      <c r="QOJ120" s="4"/>
      <c r="QOK120" s="4"/>
      <c r="QOL120" s="4"/>
      <c r="QOM120" s="4"/>
      <c r="QON120" s="4"/>
      <c r="QOO120" s="4"/>
      <c r="QOP120" s="4"/>
      <c r="QOQ120" s="4"/>
      <c r="QOR120" s="4"/>
      <c r="QOS120" s="4"/>
      <c r="QOT120" s="4"/>
      <c r="QOU120" s="4"/>
      <c r="QOV120" s="4"/>
      <c r="QOW120" s="4"/>
      <c r="QOX120" s="4"/>
      <c r="QOY120" s="4"/>
      <c r="QOZ120" s="4"/>
      <c r="QPA120" s="4"/>
      <c r="QPB120" s="4"/>
      <c r="QPC120" s="4"/>
      <c r="QPD120" s="4"/>
      <c r="QPE120" s="4"/>
      <c r="QPF120" s="4"/>
      <c r="QPG120" s="4"/>
      <c r="QPH120" s="4"/>
      <c r="QPI120" s="4"/>
      <c r="QPJ120" s="4"/>
      <c r="QPK120" s="4"/>
      <c r="QPL120" s="4"/>
      <c r="QPM120" s="4"/>
      <c r="QPN120" s="4"/>
      <c r="QPO120" s="4"/>
      <c r="QPP120" s="4"/>
      <c r="QPQ120" s="4"/>
      <c r="QPR120" s="4"/>
      <c r="QPS120" s="4"/>
      <c r="QPT120" s="4"/>
      <c r="QPU120" s="4"/>
      <c r="QPV120" s="4"/>
      <c r="QPW120" s="4"/>
      <c r="QPX120" s="4"/>
      <c r="QPY120" s="4"/>
      <c r="QPZ120" s="4"/>
      <c r="QQA120" s="4"/>
      <c r="QQB120" s="4"/>
      <c r="QQC120" s="4"/>
      <c r="QQD120" s="4"/>
      <c r="QQE120" s="4"/>
      <c r="QQF120" s="4"/>
      <c r="QQG120" s="4"/>
      <c r="QQH120" s="4"/>
      <c r="QQI120" s="4"/>
      <c r="QQJ120" s="4"/>
      <c r="QQK120" s="4"/>
      <c r="QQL120" s="4"/>
      <c r="QQM120" s="4"/>
      <c r="QQN120" s="4"/>
      <c r="QQO120" s="4"/>
      <c r="QQP120" s="4"/>
      <c r="QQQ120" s="4"/>
      <c r="QQR120" s="4"/>
      <c r="QQS120" s="4"/>
      <c r="QQT120" s="4"/>
      <c r="QQU120" s="4"/>
      <c r="QQV120" s="4"/>
      <c r="QQW120" s="4"/>
      <c r="QQX120" s="4"/>
      <c r="QQY120" s="4"/>
      <c r="QQZ120" s="4"/>
      <c r="QRA120" s="4"/>
      <c r="QRB120" s="4"/>
      <c r="QRC120" s="4"/>
      <c r="QRD120" s="4"/>
      <c r="QRE120" s="4"/>
      <c r="QRF120" s="4"/>
      <c r="QRG120" s="4"/>
      <c r="QRH120" s="4"/>
      <c r="QRI120" s="4"/>
      <c r="QRJ120" s="4"/>
      <c r="QRK120" s="4"/>
      <c r="QRL120" s="4"/>
      <c r="QRM120" s="4"/>
      <c r="QRN120" s="4"/>
      <c r="QRO120" s="4"/>
      <c r="QRP120" s="4"/>
      <c r="QRQ120" s="4"/>
      <c r="QRR120" s="4"/>
      <c r="QRS120" s="4"/>
      <c r="QRT120" s="4"/>
      <c r="QRU120" s="4"/>
      <c r="QRV120" s="4"/>
      <c r="QRW120" s="4"/>
      <c r="QRX120" s="4"/>
      <c r="QRY120" s="4"/>
      <c r="QRZ120" s="4"/>
      <c r="QSA120" s="4"/>
      <c r="QSB120" s="4"/>
      <c r="QSC120" s="4"/>
      <c r="QSD120" s="4"/>
      <c r="QSE120" s="4"/>
      <c r="QSF120" s="4"/>
      <c r="QSG120" s="4"/>
      <c r="QSH120" s="4"/>
      <c r="QSI120" s="4"/>
      <c r="QSJ120" s="4"/>
      <c r="QSK120" s="4"/>
      <c r="QSL120" s="4"/>
      <c r="QSM120" s="4"/>
      <c r="QSN120" s="4"/>
      <c r="QSO120" s="4"/>
      <c r="QSP120" s="4"/>
      <c r="QSQ120" s="4"/>
      <c r="QSR120" s="4"/>
      <c r="QSS120" s="4"/>
      <c r="QST120" s="4"/>
      <c r="QSU120" s="4"/>
      <c r="QSV120" s="4"/>
      <c r="QSW120" s="4"/>
      <c r="QSX120" s="4"/>
      <c r="QSY120" s="4"/>
      <c r="QSZ120" s="4"/>
      <c r="QTA120" s="4"/>
      <c r="QTB120" s="4"/>
      <c r="QTC120" s="4"/>
      <c r="QTD120" s="4"/>
      <c r="QTE120" s="4"/>
      <c r="QTF120" s="4"/>
      <c r="QTG120" s="4"/>
      <c r="QTH120" s="4"/>
      <c r="QTI120" s="4"/>
      <c r="QTJ120" s="4"/>
      <c r="QTK120" s="4"/>
      <c r="QTL120" s="4"/>
      <c r="QTM120" s="4"/>
      <c r="QTN120" s="4"/>
      <c r="QTO120" s="4"/>
      <c r="QTP120" s="4"/>
      <c r="QTQ120" s="4"/>
      <c r="QTR120" s="4"/>
      <c r="QTS120" s="4"/>
      <c r="QTT120" s="4"/>
      <c r="QTU120" s="4"/>
      <c r="QTV120" s="4"/>
      <c r="QTW120" s="4"/>
      <c r="QTX120" s="4"/>
      <c r="QTY120" s="4"/>
      <c r="QTZ120" s="4"/>
      <c r="QUA120" s="4"/>
      <c r="QUB120" s="4"/>
      <c r="QUC120" s="4"/>
      <c r="QUD120" s="4"/>
      <c r="QUE120" s="4"/>
      <c r="QUF120" s="4"/>
      <c r="QUG120" s="4"/>
      <c r="QUH120" s="4"/>
      <c r="QUI120" s="4"/>
      <c r="QUJ120" s="4"/>
      <c r="QUK120" s="4"/>
      <c r="QUL120" s="4"/>
      <c r="QUM120" s="4"/>
      <c r="QUN120" s="4"/>
      <c r="QUO120" s="4"/>
      <c r="QUP120" s="4"/>
      <c r="QUQ120" s="4"/>
      <c r="QUR120" s="4"/>
      <c r="QUS120" s="4"/>
      <c r="QUT120" s="4"/>
      <c r="QUU120" s="4"/>
      <c r="QUV120" s="4"/>
      <c r="QUW120" s="4"/>
      <c r="QUX120" s="4"/>
      <c r="QUY120" s="4"/>
      <c r="QUZ120" s="4"/>
      <c r="QVA120" s="4"/>
      <c r="QVB120" s="4"/>
      <c r="QVC120" s="4"/>
      <c r="QVD120" s="4"/>
      <c r="QVE120" s="4"/>
      <c r="QVF120" s="4"/>
      <c r="QVG120" s="4"/>
      <c r="QVH120" s="4"/>
      <c r="QVI120" s="4"/>
      <c r="QVJ120" s="4"/>
      <c r="QVK120" s="4"/>
      <c r="QVL120" s="4"/>
      <c r="QVM120" s="4"/>
      <c r="QVN120" s="4"/>
      <c r="QVO120" s="4"/>
      <c r="QVP120" s="4"/>
      <c r="QVQ120" s="4"/>
      <c r="QVR120" s="4"/>
      <c r="QVS120" s="4"/>
      <c r="QVT120" s="4"/>
      <c r="QVU120" s="4"/>
      <c r="QVV120" s="4"/>
      <c r="QVW120" s="4"/>
      <c r="QVX120" s="4"/>
      <c r="QVY120" s="4"/>
      <c r="QVZ120" s="4"/>
      <c r="QWA120" s="4"/>
      <c r="QWB120" s="4"/>
      <c r="QWC120" s="4"/>
      <c r="QWD120" s="4"/>
      <c r="QWE120" s="4"/>
      <c r="QWF120" s="4"/>
      <c r="QWG120" s="4"/>
      <c r="QWH120" s="4"/>
      <c r="QWI120" s="4"/>
      <c r="QWJ120" s="4"/>
      <c r="QWK120" s="4"/>
      <c r="QWL120" s="4"/>
      <c r="QWM120" s="4"/>
      <c r="QWN120" s="4"/>
      <c r="QWO120" s="4"/>
      <c r="QWP120" s="4"/>
      <c r="QWQ120" s="4"/>
      <c r="QWR120" s="4"/>
      <c r="QWS120" s="4"/>
      <c r="QWT120" s="4"/>
      <c r="QWU120" s="4"/>
      <c r="QWV120" s="4"/>
      <c r="QWW120" s="4"/>
      <c r="QWX120" s="4"/>
      <c r="QWY120" s="4"/>
      <c r="QWZ120" s="4"/>
      <c r="QXA120" s="4"/>
      <c r="QXB120" s="4"/>
      <c r="QXC120" s="4"/>
      <c r="QXD120" s="4"/>
      <c r="QXE120" s="4"/>
      <c r="QXF120" s="4"/>
      <c r="QXG120" s="4"/>
      <c r="QXH120" s="4"/>
      <c r="QXI120" s="4"/>
      <c r="QXJ120" s="4"/>
      <c r="QXK120" s="4"/>
      <c r="QXL120" s="4"/>
      <c r="QXM120" s="4"/>
      <c r="QXN120" s="4"/>
      <c r="QXO120" s="4"/>
      <c r="QXP120" s="4"/>
      <c r="QXQ120" s="4"/>
      <c r="QXR120" s="4"/>
      <c r="QXS120" s="4"/>
      <c r="QXT120" s="4"/>
      <c r="QXU120" s="4"/>
      <c r="QXV120" s="4"/>
      <c r="QXW120" s="4"/>
      <c r="QXX120" s="4"/>
      <c r="QXY120" s="4"/>
      <c r="QXZ120" s="4"/>
      <c r="QYA120" s="4"/>
      <c r="QYB120" s="4"/>
      <c r="QYC120" s="4"/>
      <c r="QYD120" s="4"/>
      <c r="QYE120" s="4"/>
      <c r="QYF120" s="4"/>
      <c r="QYG120" s="4"/>
      <c r="QYH120" s="4"/>
      <c r="QYI120" s="4"/>
      <c r="QYJ120" s="4"/>
      <c r="QYK120" s="4"/>
      <c r="QYL120" s="4"/>
      <c r="QYM120" s="4"/>
      <c r="QYN120" s="4"/>
      <c r="QYO120" s="4"/>
      <c r="QYP120" s="4"/>
      <c r="QYQ120" s="4"/>
      <c r="QYR120" s="4"/>
      <c r="QYS120" s="4"/>
      <c r="QYT120" s="4"/>
      <c r="QYU120" s="4"/>
      <c r="QYV120" s="4"/>
      <c r="QYW120" s="4"/>
      <c r="QYX120" s="4"/>
      <c r="QYY120" s="4"/>
      <c r="QYZ120" s="4"/>
      <c r="QZA120" s="4"/>
      <c r="QZB120" s="4"/>
      <c r="QZC120" s="4"/>
      <c r="QZD120" s="4"/>
      <c r="QZE120" s="4"/>
      <c r="QZF120" s="4"/>
      <c r="QZG120" s="4"/>
      <c r="QZH120" s="4"/>
      <c r="QZI120" s="4"/>
      <c r="QZJ120" s="4"/>
      <c r="QZK120" s="4"/>
      <c r="QZL120" s="4"/>
      <c r="QZM120" s="4"/>
      <c r="QZN120" s="4"/>
      <c r="QZO120" s="4"/>
      <c r="QZP120" s="4"/>
      <c r="QZQ120" s="4"/>
      <c r="QZR120" s="4"/>
      <c r="QZS120" s="4"/>
      <c r="QZT120" s="4"/>
      <c r="QZU120" s="4"/>
      <c r="QZV120" s="4"/>
      <c r="QZW120" s="4"/>
      <c r="QZX120" s="4"/>
      <c r="QZY120" s="4"/>
      <c r="QZZ120" s="4"/>
      <c r="RAA120" s="4"/>
      <c r="RAB120" s="4"/>
      <c r="RAC120" s="4"/>
      <c r="RAD120" s="4"/>
      <c r="RAE120" s="4"/>
      <c r="RAF120" s="4"/>
      <c r="RAG120" s="4"/>
      <c r="RAH120" s="4"/>
      <c r="RAI120" s="4"/>
      <c r="RAJ120" s="4"/>
      <c r="RAK120" s="4"/>
      <c r="RAL120" s="4"/>
      <c r="RAM120" s="4"/>
      <c r="RAN120" s="4"/>
      <c r="RAO120" s="4"/>
      <c r="RAP120" s="4"/>
      <c r="RAQ120" s="4"/>
      <c r="RAR120" s="4"/>
      <c r="RAS120" s="4"/>
      <c r="RAT120" s="4"/>
      <c r="RAU120" s="4"/>
      <c r="RAV120" s="4"/>
      <c r="RAW120" s="4"/>
      <c r="RAX120" s="4"/>
      <c r="RAY120" s="4"/>
      <c r="RAZ120" s="4"/>
      <c r="RBA120" s="4"/>
      <c r="RBB120" s="4"/>
      <c r="RBC120" s="4"/>
      <c r="RBD120" s="4"/>
      <c r="RBE120" s="4"/>
      <c r="RBF120" s="4"/>
      <c r="RBG120" s="4"/>
      <c r="RBH120" s="4"/>
      <c r="RBI120" s="4"/>
      <c r="RBJ120" s="4"/>
      <c r="RBK120" s="4"/>
      <c r="RBL120" s="4"/>
      <c r="RBM120" s="4"/>
      <c r="RBN120" s="4"/>
      <c r="RBO120" s="4"/>
      <c r="RBP120" s="4"/>
      <c r="RBQ120" s="4"/>
      <c r="RBR120" s="4"/>
      <c r="RBS120" s="4"/>
      <c r="RBT120" s="4"/>
      <c r="RBU120" s="4"/>
      <c r="RBV120" s="4"/>
      <c r="RBW120" s="4"/>
      <c r="RBX120" s="4"/>
      <c r="RBY120" s="4"/>
      <c r="RBZ120" s="4"/>
      <c r="RCA120" s="4"/>
      <c r="RCB120" s="4"/>
      <c r="RCC120" s="4"/>
      <c r="RCD120" s="4"/>
      <c r="RCE120" s="4"/>
      <c r="RCF120" s="4"/>
      <c r="RCG120" s="4"/>
      <c r="RCH120" s="4"/>
      <c r="RCI120" s="4"/>
      <c r="RCJ120" s="4"/>
      <c r="RCK120" s="4"/>
      <c r="RCL120" s="4"/>
      <c r="RCM120" s="4"/>
      <c r="RCN120" s="4"/>
      <c r="RCO120" s="4"/>
      <c r="RCP120" s="4"/>
      <c r="RCQ120" s="4"/>
      <c r="RCR120" s="4"/>
      <c r="RCS120" s="4"/>
      <c r="RCT120" s="4"/>
      <c r="RCU120" s="4"/>
      <c r="RCV120" s="4"/>
      <c r="RCW120" s="4"/>
      <c r="RCX120" s="4"/>
      <c r="RCY120" s="4"/>
      <c r="RCZ120" s="4"/>
      <c r="RDA120" s="4"/>
      <c r="RDB120" s="4"/>
      <c r="RDC120" s="4"/>
      <c r="RDD120" s="4"/>
      <c r="RDE120" s="4"/>
      <c r="RDF120" s="4"/>
      <c r="RDG120" s="4"/>
      <c r="RDH120" s="4"/>
      <c r="RDI120" s="4"/>
      <c r="RDJ120" s="4"/>
      <c r="RDK120" s="4"/>
      <c r="RDL120" s="4"/>
      <c r="RDM120" s="4"/>
      <c r="RDN120" s="4"/>
      <c r="RDO120" s="4"/>
      <c r="RDP120" s="4"/>
      <c r="RDQ120" s="4"/>
      <c r="RDR120" s="4"/>
      <c r="RDS120" s="4"/>
      <c r="RDT120" s="4"/>
      <c r="RDU120" s="4"/>
      <c r="RDV120" s="4"/>
      <c r="RDW120" s="4"/>
      <c r="RDX120" s="4"/>
      <c r="RDY120" s="4"/>
      <c r="RDZ120" s="4"/>
      <c r="REA120" s="4"/>
      <c r="REB120" s="4"/>
      <c r="REC120" s="4"/>
      <c r="RED120" s="4"/>
      <c r="REE120" s="4"/>
      <c r="REF120" s="4"/>
      <c r="REG120" s="4"/>
      <c r="REH120" s="4"/>
      <c r="REI120" s="4"/>
      <c r="REJ120" s="4"/>
      <c r="REK120" s="4"/>
      <c r="REL120" s="4"/>
      <c r="REM120" s="4"/>
      <c r="REN120" s="4"/>
      <c r="REO120" s="4"/>
      <c r="REP120" s="4"/>
      <c r="REQ120" s="4"/>
      <c r="RER120" s="4"/>
      <c r="RES120" s="4"/>
      <c r="RET120" s="4"/>
      <c r="REU120" s="4"/>
      <c r="REV120" s="4"/>
      <c r="REW120" s="4"/>
      <c r="REX120" s="4"/>
      <c r="REY120" s="4"/>
      <c r="REZ120" s="4"/>
      <c r="RFA120" s="4"/>
      <c r="RFB120" s="4"/>
      <c r="RFC120" s="4"/>
      <c r="RFD120" s="4"/>
      <c r="RFE120" s="4"/>
      <c r="RFF120" s="4"/>
      <c r="RFG120" s="4"/>
      <c r="RFH120" s="4"/>
      <c r="RFI120" s="4"/>
      <c r="RFJ120" s="4"/>
      <c r="RFK120" s="4"/>
      <c r="RFL120" s="4"/>
      <c r="RFM120" s="4"/>
      <c r="RFN120" s="4"/>
      <c r="RFO120" s="4"/>
      <c r="RFP120" s="4"/>
      <c r="RFQ120" s="4"/>
      <c r="RFR120" s="4"/>
      <c r="RFS120" s="4"/>
      <c r="RFT120" s="4"/>
      <c r="RFU120" s="4"/>
      <c r="RFV120" s="4"/>
      <c r="RFW120" s="4"/>
      <c r="RFX120" s="4"/>
      <c r="RFY120" s="4"/>
      <c r="RFZ120" s="4"/>
      <c r="RGA120" s="4"/>
      <c r="RGB120" s="4"/>
      <c r="RGC120" s="4"/>
      <c r="RGD120" s="4"/>
      <c r="RGE120" s="4"/>
      <c r="RGF120" s="4"/>
      <c r="RGG120" s="4"/>
      <c r="RGH120" s="4"/>
      <c r="RGI120" s="4"/>
      <c r="RGJ120" s="4"/>
      <c r="RGK120" s="4"/>
      <c r="RGL120" s="4"/>
      <c r="RGM120" s="4"/>
      <c r="RGN120" s="4"/>
      <c r="RGO120" s="4"/>
      <c r="RGP120" s="4"/>
      <c r="RGQ120" s="4"/>
      <c r="RGR120" s="4"/>
      <c r="RGS120" s="4"/>
      <c r="RGT120" s="4"/>
      <c r="RGU120" s="4"/>
      <c r="RGV120" s="4"/>
      <c r="RGW120" s="4"/>
      <c r="RGX120" s="4"/>
      <c r="RGY120" s="4"/>
      <c r="RGZ120" s="4"/>
      <c r="RHA120" s="4"/>
      <c r="RHB120" s="4"/>
      <c r="RHC120" s="4"/>
      <c r="RHD120" s="4"/>
      <c r="RHE120" s="4"/>
      <c r="RHF120" s="4"/>
      <c r="RHG120" s="4"/>
      <c r="RHH120" s="4"/>
      <c r="RHI120" s="4"/>
      <c r="RHJ120" s="4"/>
      <c r="RHK120" s="4"/>
      <c r="RHL120" s="4"/>
      <c r="RHM120" s="4"/>
      <c r="RHN120" s="4"/>
      <c r="RHO120" s="4"/>
      <c r="RHP120" s="4"/>
      <c r="RHQ120" s="4"/>
      <c r="RHR120" s="4"/>
      <c r="RHS120" s="4"/>
      <c r="RHT120" s="4"/>
      <c r="RHU120" s="4"/>
      <c r="RHV120" s="4"/>
      <c r="RHW120" s="4"/>
      <c r="RHX120" s="4"/>
      <c r="RHY120" s="4"/>
      <c r="RHZ120" s="4"/>
      <c r="RIA120" s="4"/>
      <c r="RIB120" s="4"/>
      <c r="RIC120" s="4"/>
      <c r="RID120" s="4"/>
      <c r="RIE120" s="4"/>
      <c r="RIF120" s="4"/>
      <c r="RIG120" s="4"/>
      <c r="RIH120" s="4"/>
      <c r="RII120" s="4"/>
      <c r="RIJ120" s="4"/>
      <c r="RIK120" s="4"/>
      <c r="RIL120" s="4"/>
      <c r="RIM120" s="4"/>
      <c r="RIN120" s="4"/>
      <c r="RIO120" s="4"/>
      <c r="RIP120" s="4"/>
      <c r="RIQ120" s="4"/>
      <c r="RIR120" s="4"/>
      <c r="RIS120" s="4"/>
      <c r="RIT120" s="4"/>
      <c r="RIU120" s="4"/>
      <c r="RIV120" s="4"/>
      <c r="RIW120" s="4"/>
      <c r="RIX120" s="4"/>
      <c r="RIY120" s="4"/>
      <c r="RIZ120" s="4"/>
      <c r="RJA120" s="4"/>
      <c r="RJB120" s="4"/>
      <c r="RJC120" s="4"/>
      <c r="RJD120" s="4"/>
      <c r="RJE120" s="4"/>
      <c r="RJF120" s="4"/>
      <c r="RJG120" s="4"/>
      <c r="RJH120" s="4"/>
      <c r="RJI120" s="4"/>
      <c r="RJJ120" s="4"/>
      <c r="RJK120" s="4"/>
      <c r="RJL120" s="4"/>
      <c r="RJM120" s="4"/>
      <c r="RJN120" s="4"/>
      <c r="RJO120" s="4"/>
      <c r="RJP120" s="4"/>
      <c r="RJQ120" s="4"/>
      <c r="RJR120" s="4"/>
      <c r="RJS120" s="4"/>
      <c r="RJT120" s="4"/>
      <c r="RJU120" s="4"/>
      <c r="RJV120" s="4"/>
      <c r="RJW120" s="4"/>
      <c r="RJX120" s="4"/>
      <c r="RJY120" s="4"/>
      <c r="RJZ120" s="4"/>
      <c r="RKA120" s="4"/>
      <c r="RKB120" s="4"/>
      <c r="RKC120" s="4"/>
      <c r="RKD120" s="4"/>
      <c r="RKE120" s="4"/>
      <c r="RKF120" s="4"/>
      <c r="RKG120" s="4"/>
      <c r="RKH120" s="4"/>
      <c r="RKI120" s="4"/>
      <c r="RKJ120" s="4"/>
      <c r="RKK120" s="4"/>
      <c r="RKL120" s="4"/>
      <c r="RKM120" s="4"/>
      <c r="RKN120" s="4"/>
      <c r="RKO120" s="4"/>
      <c r="RKP120" s="4"/>
      <c r="RKQ120" s="4"/>
      <c r="RKR120" s="4"/>
      <c r="RKS120" s="4"/>
      <c r="RKT120" s="4"/>
      <c r="RKU120" s="4"/>
      <c r="RKV120" s="4"/>
      <c r="RKW120" s="4"/>
      <c r="RKX120" s="4"/>
      <c r="RKY120" s="4"/>
      <c r="RKZ120" s="4"/>
      <c r="RLA120" s="4"/>
      <c r="RLB120" s="4"/>
      <c r="RLC120" s="4"/>
      <c r="RLD120" s="4"/>
      <c r="RLE120" s="4"/>
      <c r="RLF120" s="4"/>
      <c r="RLG120" s="4"/>
      <c r="RLH120" s="4"/>
      <c r="RLI120" s="4"/>
      <c r="RLJ120" s="4"/>
      <c r="RLK120" s="4"/>
      <c r="RLL120" s="4"/>
      <c r="RLM120" s="4"/>
      <c r="RLN120" s="4"/>
      <c r="RLO120" s="4"/>
      <c r="RLP120" s="4"/>
      <c r="RLQ120" s="4"/>
      <c r="RLR120" s="4"/>
      <c r="RLS120" s="4"/>
      <c r="RLT120" s="4"/>
      <c r="RLU120" s="4"/>
      <c r="RLV120" s="4"/>
      <c r="RLW120" s="4"/>
      <c r="RLX120" s="4"/>
      <c r="RLY120" s="4"/>
      <c r="RLZ120" s="4"/>
      <c r="RMA120" s="4"/>
      <c r="RMB120" s="4"/>
      <c r="RMC120" s="4"/>
      <c r="RMD120" s="4"/>
      <c r="RME120" s="4"/>
      <c r="RMF120" s="4"/>
      <c r="RMG120" s="4"/>
      <c r="RMH120" s="4"/>
      <c r="RMI120" s="4"/>
      <c r="RMJ120" s="4"/>
      <c r="RMK120" s="4"/>
      <c r="RML120" s="4"/>
      <c r="RMM120" s="4"/>
      <c r="RMN120" s="4"/>
      <c r="RMO120" s="4"/>
      <c r="RMP120" s="4"/>
      <c r="RMQ120" s="4"/>
      <c r="RMR120" s="4"/>
      <c r="RMS120" s="4"/>
      <c r="RMT120" s="4"/>
      <c r="RMU120" s="4"/>
      <c r="RMV120" s="4"/>
      <c r="RMW120" s="4"/>
      <c r="RMX120" s="4"/>
      <c r="RMY120" s="4"/>
      <c r="RMZ120" s="4"/>
      <c r="RNA120" s="4"/>
      <c r="RNB120" s="4"/>
      <c r="RNC120" s="4"/>
      <c r="RND120" s="4"/>
      <c r="RNE120" s="4"/>
      <c r="RNF120" s="4"/>
      <c r="RNG120" s="4"/>
      <c r="RNH120" s="4"/>
      <c r="RNI120" s="4"/>
      <c r="RNJ120" s="4"/>
      <c r="RNK120" s="4"/>
      <c r="RNL120" s="4"/>
      <c r="RNM120" s="4"/>
      <c r="RNN120" s="4"/>
      <c r="RNO120" s="4"/>
      <c r="RNP120" s="4"/>
      <c r="RNQ120" s="4"/>
      <c r="RNR120" s="4"/>
      <c r="RNS120" s="4"/>
      <c r="RNT120" s="4"/>
      <c r="RNU120" s="4"/>
      <c r="RNV120" s="4"/>
      <c r="RNW120" s="4"/>
      <c r="RNX120" s="4"/>
      <c r="RNY120" s="4"/>
      <c r="RNZ120" s="4"/>
      <c r="ROA120" s="4"/>
      <c r="ROB120" s="4"/>
      <c r="ROC120" s="4"/>
      <c r="ROD120" s="4"/>
      <c r="ROE120" s="4"/>
      <c r="ROF120" s="4"/>
      <c r="ROG120" s="4"/>
      <c r="ROH120" s="4"/>
      <c r="ROI120" s="4"/>
      <c r="ROJ120" s="4"/>
      <c r="ROK120" s="4"/>
      <c r="ROL120" s="4"/>
      <c r="ROM120" s="4"/>
      <c r="RON120" s="4"/>
      <c r="ROO120" s="4"/>
      <c r="ROP120" s="4"/>
      <c r="ROQ120" s="4"/>
      <c r="ROR120" s="4"/>
      <c r="ROS120" s="4"/>
      <c r="ROT120" s="4"/>
      <c r="ROU120" s="4"/>
      <c r="ROV120" s="4"/>
      <c r="ROW120" s="4"/>
      <c r="ROX120" s="4"/>
      <c r="ROY120" s="4"/>
      <c r="ROZ120" s="4"/>
      <c r="RPA120" s="4"/>
      <c r="RPB120" s="4"/>
      <c r="RPC120" s="4"/>
      <c r="RPD120" s="4"/>
      <c r="RPE120" s="4"/>
      <c r="RPF120" s="4"/>
      <c r="RPG120" s="4"/>
      <c r="RPH120" s="4"/>
      <c r="RPI120" s="4"/>
      <c r="RPJ120" s="4"/>
      <c r="RPK120" s="4"/>
      <c r="RPL120" s="4"/>
      <c r="RPM120" s="4"/>
      <c r="RPN120" s="4"/>
      <c r="RPO120" s="4"/>
      <c r="RPP120" s="4"/>
      <c r="RPQ120" s="4"/>
      <c r="RPR120" s="4"/>
      <c r="RPS120" s="4"/>
      <c r="RPT120" s="4"/>
      <c r="RPU120" s="4"/>
      <c r="RPV120" s="4"/>
      <c r="RPW120" s="4"/>
      <c r="RPX120" s="4"/>
      <c r="RPY120" s="4"/>
      <c r="RPZ120" s="4"/>
      <c r="RQA120" s="4"/>
      <c r="RQB120" s="4"/>
      <c r="RQC120" s="4"/>
      <c r="RQD120" s="4"/>
      <c r="RQE120" s="4"/>
      <c r="RQF120" s="4"/>
      <c r="RQG120" s="4"/>
      <c r="RQH120" s="4"/>
      <c r="RQI120" s="4"/>
      <c r="RQJ120" s="4"/>
      <c r="RQK120" s="4"/>
      <c r="RQL120" s="4"/>
      <c r="RQM120" s="4"/>
      <c r="RQN120" s="4"/>
      <c r="RQO120" s="4"/>
      <c r="RQP120" s="4"/>
      <c r="RQQ120" s="4"/>
      <c r="RQR120" s="4"/>
      <c r="RQS120" s="4"/>
      <c r="RQT120" s="4"/>
      <c r="RQU120" s="4"/>
      <c r="RQV120" s="4"/>
      <c r="RQW120" s="4"/>
      <c r="RQX120" s="4"/>
      <c r="RQY120" s="4"/>
      <c r="RQZ120" s="4"/>
      <c r="RRA120" s="4"/>
      <c r="RRB120" s="4"/>
      <c r="RRC120" s="4"/>
      <c r="RRD120" s="4"/>
      <c r="RRE120" s="4"/>
      <c r="RRF120" s="4"/>
      <c r="RRG120" s="4"/>
      <c r="RRH120" s="4"/>
      <c r="RRI120" s="4"/>
      <c r="RRJ120" s="4"/>
      <c r="RRK120" s="4"/>
      <c r="RRL120" s="4"/>
      <c r="RRM120" s="4"/>
      <c r="RRN120" s="4"/>
      <c r="RRO120" s="4"/>
      <c r="RRP120" s="4"/>
      <c r="RRQ120" s="4"/>
      <c r="RRR120" s="4"/>
      <c r="RRS120" s="4"/>
      <c r="RRT120" s="4"/>
      <c r="RRU120" s="4"/>
      <c r="RRV120" s="4"/>
      <c r="RRW120" s="4"/>
      <c r="RRX120" s="4"/>
      <c r="RRY120" s="4"/>
      <c r="RRZ120" s="4"/>
      <c r="RSA120" s="4"/>
      <c r="RSB120" s="4"/>
      <c r="RSC120" s="4"/>
      <c r="RSD120" s="4"/>
      <c r="RSE120" s="4"/>
      <c r="RSF120" s="4"/>
      <c r="RSG120" s="4"/>
      <c r="RSH120" s="4"/>
      <c r="RSI120" s="4"/>
      <c r="RSJ120" s="4"/>
      <c r="RSK120" s="4"/>
      <c r="RSL120" s="4"/>
      <c r="RSM120" s="4"/>
      <c r="RSN120" s="4"/>
      <c r="RSO120" s="4"/>
      <c r="RSP120" s="4"/>
      <c r="RSQ120" s="4"/>
      <c r="RSR120" s="4"/>
      <c r="RSS120" s="4"/>
      <c r="RST120" s="4"/>
      <c r="RSU120" s="4"/>
      <c r="RSV120" s="4"/>
      <c r="RSW120" s="4"/>
      <c r="RSX120" s="4"/>
      <c r="RSY120" s="4"/>
      <c r="RSZ120" s="4"/>
      <c r="RTA120" s="4"/>
      <c r="RTB120" s="4"/>
      <c r="RTC120" s="4"/>
      <c r="RTD120" s="4"/>
      <c r="RTE120" s="4"/>
      <c r="RTF120" s="4"/>
      <c r="RTG120" s="4"/>
      <c r="RTH120" s="4"/>
      <c r="RTI120" s="4"/>
      <c r="RTJ120" s="4"/>
      <c r="RTK120" s="4"/>
      <c r="RTL120" s="4"/>
      <c r="RTM120" s="4"/>
      <c r="RTN120" s="4"/>
      <c r="RTO120" s="4"/>
      <c r="RTP120" s="4"/>
      <c r="RTQ120" s="4"/>
      <c r="RTR120" s="4"/>
      <c r="RTS120" s="4"/>
      <c r="RTT120" s="4"/>
      <c r="RTU120" s="4"/>
      <c r="RTV120" s="4"/>
      <c r="RTW120" s="4"/>
      <c r="RTX120" s="4"/>
      <c r="RTY120" s="4"/>
      <c r="RTZ120" s="4"/>
      <c r="RUA120" s="4"/>
      <c r="RUB120" s="4"/>
      <c r="RUC120" s="4"/>
      <c r="RUD120" s="4"/>
      <c r="RUE120" s="4"/>
      <c r="RUF120" s="4"/>
      <c r="RUG120" s="4"/>
      <c r="RUH120" s="4"/>
      <c r="RUI120" s="4"/>
      <c r="RUJ120" s="4"/>
      <c r="RUK120" s="4"/>
      <c r="RUL120" s="4"/>
      <c r="RUM120" s="4"/>
      <c r="RUN120" s="4"/>
      <c r="RUO120" s="4"/>
      <c r="RUP120" s="4"/>
      <c r="RUQ120" s="4"/>
      <c r="RUR120" s="4"/>
      <c r="RUS120" s="4"/>
      <c r="RUT120" s="4"/>
      <c r="RUU120" s="4"/>
      <c r="RUV120" s="4"/>
      <c r="RUW120" s="4"/>
      <c r="RUX120" s="4"/>
      <c r="RUY120" s="4"/>
      <c r="RUZ120" s="4"/>
      <c r="RVA120" s="4"/>
      <c r="RVB120" s="4"/>
      <c r="RVC120" s="4"/>
      <c r="RVD120" s="4"/>
      <c r="RVE120" s="4"/>
      <c r="RVF120" s="4"/>
      <c r="RVG120" s="4"/>
      <c r="RVH120" s="4"/>
      <c r="RVI120" s="4"/>
      <c r="RVJ120" s="4"/>
      <c r="RVK120" s="4"/>
      <c r="RVL120" s="4"/>
      <c r="RVM120" s="4"/>
      <c r="RVN120" s="4"/>
      <c r="RVO120" s="4"/>
      <c r="RVP120" s="4"/>
      <c r="RVQ120" s="4"/>
      <c r="RVR120" s="4"/>
      <c r="RVS120" s="4"/>
      <c r="RVT120" s="4"/>
      <c r="RVU120" s="4"/>
      <c r="RVV120" s="4"/>
      <c r="RVW120" s="4"/>
      <c r="RVX120" s="4"/>
      <c r="RVY120" s="4"/>
      <c r="RVZ120" s="4"/>
      <c r="RWA120" s="4"/>
      <c r="RWB120" s="4"/>
      <c r="RWC120" s="4"/>
      <c r="RWD120" s="4"/>
      <c r="RWE120" s="4"/>
      <c r="RWF120" s="4"/>
      <c r="RWG120" s="4"/>
      <c r="RWH120" s="4"/>
      <c r="RWI120" s="4"/>
      <c r="RWJ120" s="4"/>
      <c r="RWK120" s="4"/>
      <c r="RWL120" s="4"/>
      <c r="RWM120" s="4"/>
      <c r="RWN120" s="4"/>
      <c r="RWO120" s="4"/>
      <c r="RWP120" s="4"/>
      <c r="RWQ120" s="4"/>
      <c r="RWR120" s="4"/>
      <c r="RWS120" s="4"/>
      <c r="RWT120" s="4"/>
      <c r="RWU120" s="4"/>
      <c r="RWV120" s="4"/>
      <c r="RWW120" s="4"/>
      <c r="RWX120" s="4"/>
      <c r="RWY120" s="4"/>
      <c r="RWZ120" s="4"/>
      <c r="RXA120" s="4"/>
      <c r="RXB120" s="4"/>
      <c r="RXC120" s="4"/>
      <c r="RXD120" s="4"/>
      <c r="RXE120" s="4"/>
      <c r="RXF120" s="4"/>
      <c r="RXG120" s="4"/>
      <c r="RXH120" s="4"/>
      <c r="RXI120" s="4"/>
      <c r="RXJ120" s="4"/>
      <c r="RXK120" s="4"/>
      <c r="RXL120" s="4"/>
      <c r="RXM120" s="4"/>
      <c r="RXN120" s="4"/>
      <c r="RXO120" s="4"/>
      <c r="RXP120" s="4"/>
      <c r="RXQ120" s="4"/>
      <c r="RXR120" s="4"/>
      <c r="RXS120" s="4"/>
      <c r="RXT120" s="4"/>
      <c r="RXU120" s="4"/>
      <c r="RXV120" s="4"/>
      <c r="RXW120" s="4"/>
      <c r="RXX120" s="4"/>
      <c r="RXY120" s="4"/>
      <c r="RXZ120" s="4"/>
      <c r="RYA120" s="4"/>
      <c r="RYB120" s="4"/>
      <c r="RYC120" s="4"/>
      <c r="RYD120" s="4"/>
      <c r="RYE120" s="4"/>
      <c r="RYF120" s="4"/>
      <c r="RYG120" s="4"/>
      <c r="RYH120" s="4"/>
      <c r="RYI120" s="4"/>
      <c r="RYJ120" s="4"/>
      <c r="RYK120" s="4"/>
      <c r="RYL120" s="4"/>
      <c r="RYM120" s="4"/>
      <c r="RYN120" s="4"/>
      <c r="RYO120" s="4"/>
      <c r="RYP120" s="4"/>
      <c r="RYQ120" s="4"/>
      <c r="RYR120" s="4"/>
      <c r="RYS120" s="4"/>
      <c r="RYT120" s="4"/>
      <c r="RYU120" s="4"/>
      <c r="RYV120" s="4"/>
      <c r="RYW120" s="4"/>
      <c r="RYX120" s="4"/>
      <c r="RYY120" s="4"/>
      <c r="RYZ120" s="4"/>
      <c r="RZA120" s="4"/>
      <c r="RZB120" s="4"/>
      <c r="RZC120" s="4"/>
      <c r="RZD120" s="4"/>
      <c r="RZE120" s="4"/>
      <c r="RZF120" s="4"/>
      <c r="RZG120" s="4"/>
      <c r="RZH120" s="4"/>
      <c r="RZI120" s="4"/>
      <c r="RZJ120" s="4"/>
      <c r="RZK120" s="4"/>
      <c r="RZL120" s="4"/>
      <c r="RZM120" s="4"/>
      <c r="RZN120" s="4"/>
      <c r="RZO120" s="4"/>
      <c r="RZP120" s="4"/>
      <c r="RZQ120" s="4"/>
      <c r="RZR120" s="4"/>
      <c r="RZS120" s="4"/>
      <c r="RZT120" s="4"/>
      <c r="RZU120" s="4"/>
      <c r="RZV120" s="4"/>
      <c r="RZW120" s="4"/>
      <c r="RZX120" s="4"/>
      <c r="RZY120" s="4"/>
      <c r="RZZ120" s="4"/>
      <c r="SAA120" s="4"/>
      <c r="SAB120" s="4"/>
      <c r="SAC120" s="4"/>
      <c r="SAD120" s="4"/>
      <c r="SAE120" s="4"/>
      <c r="SAF120" s="4"/>
      <c r="SAG120" s="4"/>
      <c r="SAH120" s="4"/>
      <c r="SAI120" s="4"/>
      <c r="SAJ120" s="4"/>
      <c r="SAK120" s="4"/>
      <c r="SAL120" s="4"/>
      <c r="SAM120" s="4"/>
      <c r="SAN120" s="4"/>
      <c r="SAO120" s="4"/>
      <c r="SAP120" s="4"/>
      <c r="SAQ120" s="4"/>
      <c r="SAR120" s="4"/>
      <c r="SAS120" s="4"/>
      <c r="SAT120" s="4"/>
      <c r="SAU120" s="4"/>
      <c r="SAV120" s="4"/>
      <c r="SAW120" s="4"/>
      <c r="SAX120" s="4"/>
      <c r="SAY120" s="4"/>
      <c r="SAZ120" s="4"/>
      <c r="SBA120" s="4"/>
      <c r="SBB120" s="4"/>
      <c r="SBC120" s="4"/>
      <c r="SBD120" s="4"/>
      <c r="SBE120" s="4"/>
      <c r="SBF120" s="4"/>
      <c r="SBG120" s="4"/>
      <c r="SBH120" s="4"/>
      <c r="SBI120" s="4"/>
      <c r="SBJ120" s="4"/>
      <c r="SBK120" s="4"/>
      <c r="SBL120" s="4"/>
      <c r="SBM120" s="4"/>
      <c r="SBN120" s="4"/>
      <c r="SBO120" s="4"/>
      <c r="SBP120" s="4"/>
      <c r="SBQ120" s="4"/>
      <c r="SBR120" s="4"/>
      <c r="SBS120" s="4"/>
      <c r="SBT120" s="4"/>
      <c r="SBU120" s="4"/>
      <c r="SBV120" s="4"/>
      <c r="SBW120" s="4"/>
      <c r="SBX120" s="4"/>
      <c r="SBY120" s="4"/>
      <c r="SBZ120" s="4"/>
      <c r="SCA120" s="4"/>
      <c r="SCB120" s="4"/>
      <c r="SCC120" s="4"/>
      <c r="SCD120" s="4"/>
      <c r="SCE120" s="4"/>
      <c r="SCF120" s="4"/>
      <c r="SCG120" s="4"/>
      <c r="SCH120" s="4"/>
      <c r="SCI120" s="4"/>
      <c r="SCJ120" s="4"/>
      <c r="SCK120" s="4"/>
      <c r="SCL120" s="4"/>
      <c r="SCM120" s="4"/>
      <c r="SCN120" s="4"/>
      <c r="SCO120" s="4"/>
      <c r="SCP120" s="4"/>
      <c r="SCQ120" s="4"/>
      <c r="SCR120" s="4"/>
      <c r="SCS120" s="4"/>
      <c r="SCT120" s="4"/>
      <c r="SCU120" s="4"/>
      <c r="SCV120" s="4"/>
      <c r="SCW120" s="4"/>
      <c r="SCX120" s="4"/>
      <c r="SCY120" s="4"/>
      <c r="SCZ120" s="4"/>
      <c r="SDA120" s="4"/>
      <c r="SDB120" s="4"/>
      <c r="SDC120" s="4"/>
      <c r="SDD120" s="4"/>
      <c r="SDE120" s="4"/>
      <c r="SDF120" s="4"/>
      <c r="SDG120" s="4"/>
      <c r="SDH120" s="4"/>
      <c r="SDI120" s="4"/>
      <c r="SDJ120" s="4"/>
      <c r="SDK120" s="4"/>
      <c r="SDL120" s="4"/>
      <c r="SDM120" s="4"/>
      <c r="SDN120" s="4"/>
      <c r="SDO120" s="4"/>
      <c r="SDP120" s="4"/>
      <c r="SDQ120" s="4"/>
      <c r="SDR120" s="4"/>
      <c r="SDS120" s="4"/>
      <c r="SDT120" s="4"/>
      <c r="SDU120" s="4"/>
      <c r="SDV120" s="4"/>
      <c r="SDW120" s="4"/>
      <c r="SDX120" s="4"/>
      <c r="SDY120" s="4"/>
      <c r="SDZ120" s="4"/>
      <c r="SEA120" s="4"/>
      <c r="SEB120" s="4"/>
      <c r="SEC120" s="4"/>
      <c r="SED120" s="4"/>
      <c r="SEE120" s="4"/>
      <c r="SEF120" s="4"/>
      <c r="SEG120" s="4"/>
      <c r="SEH120" s="4"/>
      <c r="SEI120" s="4"/>
      <c r="SEJ120" s="4"/>
      <c r="SEK120" s="4"/>
      <c r="SEL120" s="4"/>
      <c r="SEM120" s="4"/>
      <c r="SEN120" s="4"/>
      <c r="SEO120" s="4"/>
      <c r="SEP120" s="4"/>
      <c r="SEQ120" s="4"/>
      <c r="SER120" s="4"/>
      <c r="SES120" s="4"/>
      <c r="SET120" s="4"/>
      <c r="SEU120" s="4"/>
      <c r="SEV120" s="4"/>
      <c r="SEW120" s="4"/>
      <c r="SEX120" s="4"/>
      <c r="SEY120" s="4"/>
      <c r="SEZ120" s="4"/>
      <c r="SFA120" s="4"/>
      <c r="SFB120" s="4"/>
      <c r="SFC120" s="4"/>
      <c r="SFD120" s="4"/>
      <c r="SFE120" s="4"/>
      <c r="SFF120" s="4"/>
      <c r="SFG120" s="4"/>
      <c r="SFH120" s="4"/>
      <c r="SFI120" s="4"/>
      <c r="SFJ120" s="4"/>
      <c r="SFK120" s="4"/>
      <c r="SFL120" s="4"/>
      <c r="SFM120" s="4"/>
      <c r="SFN120" s="4"/>
      <c r="SFO120" s="4"/>
      <c r="SFP120" s="4"/>
      <c r="SFQ120" s="4"/>
      <c r="SFR120" s="4"/>
      <c r="SFS120" s="4"/>
      <c r="SFT120" s="4"/>
      <c r="SFU120" s="4"/>
      <c r="SFV120" s="4"/>
      <c r="SFW120" s="4"/>
      <c r="SFX120" s="4"/>
      <c r="SFY120" s="4"/>
      <c r="SFZ120" s="4"/>
      <c r="SGA120" s="4"/>
      <c r="SGB120" s="4"/>
      <c r="SGC120" s="4"/>
      <c r="SGD120" s="4"/>
      <c r="SGE120" s="4"/>
      <c r="SGF120" s="4"/>
      <c r="SGG120" s="4"/>
      <c r="SGH120" s="4"/>
      <c r="SGI120" s="4"/>
      <c r="SGJ120" s="4"/>
      <c r="SGK120" s="4"/>
      <c r="SGL120" s="4"/>
      <c r="SGM120" s="4"/>
      <c r="SGN120" s="4"/>
      <c r="SGO120" s="4"/>
      <c r="SGP120" s="4"/>
      <c r="SGQ120" s="4"/>
      <c r="SGR120" s="4"/>
      <c r="SGS120" s="4"/>
      <c r="SGT120" s="4"/>
      <c r="SGU120" s="4"/>
      <c r="SGV120" s="4"/>
      <c r="SGW120" s="4"/>
      <c r="SGX120" s="4"/>
      <c r="SGY120" s="4"/>
      <c r="SGZ120" s="4"/>
      <c r="SHA120" s="4"/>
      <c r="SHB120" s="4"/>
      <c r="SHC120" s="4"/>
      <c r="SHD120" s="4"/>
      <c r="SHE120" s="4"/>
      <c r="SHF120" s="4"/>
      <c r="SHG120" s="4"/>
      <c r="SHH120" s="4"/>
      <c r="SHI120" s="4"/>
      <c r="SHJ120" s="4"/>
      <c r="SHK120" s="4"/>
      <c r="SHL120" s="4"/>
      <c r="SHM120" s="4"/>
      <c r="SHN120" s="4"/>
      <c r="SHO120" s="4"/>
      <c r="SHP120" s="4"/>
      <c r="SHQ120" s="4"/>
      <c r="SHR120" s="4"/>
      <c r="SHS120" s="4"/>
      <c r="SHT120" s="4"/>
      <c r="SHU120" s="4"/>
      <c r="SHV120" s="4"/>
      <c r="SHW120" s="4"/>
      <c r="SHX120" s="4"/>
      <c r="SHY120" s="4"/>
      <c r="SHZ120" s="4"/>
      <c r="SIA120" s="4"/>
      <c r="SIB120" s="4"/>
      <c r="SIC120" s="4"/>
      <c r="SID120" s="4"/>
      <c r="SIE120" s="4"/>
      <c r="SIF120" s="4"/>
      <c r="SIG120" s="4"/>
      <c r="SIH120" s="4"/>
      <c r="SII120" s="4"/>
      <c r="SIJ120" s="4"/>
      <c r="SIK120" s="4"/>
      <c r="SIL120" s="4"/>
      <c r="SIM120" s="4"/>
      <c r="SIN120" s="4"/>
      <c r="SIO120" s="4"/>
      <c r="SIP120" s="4"/>
      <c r="SIQ120" s="4"/>
      <c r="SIR120" s="4"/>
      <c r="SIS120" s="4"/>
      <c r="SIT120" s="4"/>
      <c r="SIU120" s="4"/>
      <c r="SIV120" s="4"/>
      <c r="SIW120" s="4"/>
      <c r="SIX120" s="4"/>
      <c r="SIY120" s="4"/>
      <c r="SIZ120" s="4"/>
      <c r="SJA120" s="4"/>
      <c r="SJB120" s="4"/>
      <c r="SJC120" s="4"/>
      <c r="SJD120" s="4"/>
      <c r="SJE120" s="4"/>
      <c r="SJF120" s="4"/>
      <c r="SJG120" s="4"/>
      <c r="SJH120" s="4"/>
      <c r="SJI120" s="4"/>
      <c r="SJJ120" s="4"/>
      <c r="SJK120" s="4"/>
      <c r="SJL120" s="4"/>
      <c r="SJM120" s="4"/>
      <c r="SJN120" s="4"/>
      <c r="SJO120" s="4"/>
      <c r="SJP120" s="4"/>
      <c r="SJQ120" s="4"/>
      <c r="SJR120" s="4"/>
      <c r="SJS120" s="4"/>
      <c r="SJT120" s="4"/>
      <c r="SJU120" s="4"/>
      <c r="SJV120" s="4"/>
      <c r="SJW120" s="4"/>
      <c r="SJX120" s="4"/>
      <c r="SJY120" s="4"/>
      <c r="SJZ120" s="4"/>
      <c r="SKA120" s="4"/>
      <c r="SKB120" s="4"/>
      <c r="SKC120" s="4"/>
      <c r="SKD120" s="4"/>
      <c r="SKE120" s="4"/>
      <c r="SKF120" s="4"/>
      <c r="SKG120" s="4"/>
      <c r="SKH120" s="4"/>
      <c r="SKI120" s="4"/>
      <c r="SKJ120" s="4"/>
      <c r="SKK120" s="4"/>
      <c r="SKL120" s="4"/>
      <c r="SKM120" s="4"/>
      <c r="SKN120" s="4"/>
      <c r="SKO120" s="4"/>
      <c r="SKP120" s="4"/>
      <c r="SKQ120" s="4"/>
      <c r="SKR120" s="4"/>
      <c r="SKS120" s="4"/>
      <c r="SKT120" s="4"/>
      <c r="SKU120" s="4"/>
      <c r="SKV120" s="4"/>
      <c r="SKW120" s="4"/>
      <c r="SKX120" s="4"/>
      <c r="SKY120" s="4"/>
      <c r="SKZ120" s="4"/>
      <c r="SLA120" s="4"/>
      <c r="SLB120" s="4"/>
      <c r="SLC120" s="4"/>
      <c r="SLD120" s="4"/>
      <c r="SLE120" s="4"/>
      <c r="SLF120" s="4"/>
      <c r="SLG120" s="4"/>
      <c r="SLH120" s="4"/>
      <c r="SLI120" s="4"/>
      <c r="SLJ120" s="4"/>
      <c r="SLK120" s="4"/>
      <c r="SLL120" s="4"/>
      <c r="SLM120" s="4"/>
      <c r="SLN120" s="4"/>
      <c r="SLO120" s="4"/>
      <c r="SLP120" s="4"/>
      <c r="SLQ120" s="4"/>
      <c r="SLR120" s="4"/>
      <c r="SLS120" s="4"/>
      <c r="SLT120" s="4"/>
      <c r="SLU120" s="4"/>
      <c r="SLV120" s="4"/>
      <c r="SLW120" s="4"/>
      <c r="SLX120" s="4"/>
      <c r="SLY120" s="4"/>
      <c r="SLZ120" s="4"/>
      <c r="SMA120" s="4"/>
      <c r="SMB120" s="4"/>
      <c r="SMC120" s="4"/>
      <c r="SMD120" s="4"/>
      <c r="SME120" s="4"/>
      <c r="SMF120" s="4"/>
      <c r="SMG120" s="4"/>
      <c r="SMH120" s="4"/>
      <c r="SMI120" s="4"/>
      <c r="SMJ120" s="4"/>
      <c r="SMK120" s="4"/>
      <c r="SML120" s="4"/>
      <c r="SMM120" s="4"/>
      <c r="SMN120" s="4"/>
      <c r="SMO120" s="4"/>
      <c r="SMP120" s="4"/>
      <c r="SMQ120" s="4"/>
      <c r="SMR120" s="4"/>
      <c r="SMS120" s="4"/>
      <c r="SMT120" s="4"/>
      <c r="SMU120" s="4"/>
      <c r="SMV120" s="4"/>
      <c r="SMW120" s="4"/>
      <c r="SMX120" s="4"/>
      <c r="SMY120" s="4"/>
      <c r="SMZ120" s="4"/>
      <c r="SNA120" s="4"/>
      <c r="SNB120" s="4"/>
      <c r="SNC120" s="4"/>
      <c r="SND120" s="4"/>
      <c r="SNE120" s="4"/>
      <c r="SNF120" s="4"/>
      <c r="SNG120" s="4"/>
      <c r="SNH120" s="4"/>
      <c r="SNI120" s="4"/>
      <c r="SNJ120" s="4"/>
      <c r="SNK120" s="4"/>
      <c r="SNL120" s="4"/>
      <c r="SNM120" s="4"/>
      <c r="SNN120" s="4"/>
      <c r="SNO120" s="4"/>
      <c r="SNP120" s="4"/>
      <c r="SNQ120" s="4"/>
      <c r="SNR120" s="4"/>
      <c r="SNS120" s="4"/>
      <c r="SNT120" s="4"/>
      <c r="SNU120" s="4"/>
      <c r="SNV120" s="4"/>
      <c r="SNW120" s="4"/>
      <c r="SNX120" s="4"/>
      <c r="SNY120" s="4"/>
      <c r="SNZ120" s="4"/>
      <c r="SOA120" s="4"/>
      <c r="SOB120" s="4"/>
      <c r="SOC120" s="4"/>
      <c r="SOD120" s="4"/>
      <c r="SOE120" s="4"/>
      <c r="SOF120" s="4"/>
      <c r="SOG120" s="4"/>
      <c r="SOH120" s="4"/>
      <c r="SOI120" s="4"/>
      <c r="SOJ120" s="4"/>
      <c r="SOK120" s="4"/>
      <c r="SOL120" s="4"/>
      <c r="SOM120" s="4"/>
      <c r="SON120" s="4"/>
      <c r="SOO120" s="4"/>
      <c r="SOP120" s="4"/>
      <c r="SOQ120" s="4"/>
      <c r="SOR120" s="4"/>
      <c r="SOS120" s="4"/>
      <c r="SOT120" s="4"/>
      <c r="SOU120" s="4"/>
      <c r="SOV120" s="4"/>
      <c r="SOW120" s="4"/>
      <c r="SOX120" s="4"/>
      <c r="SOY120" s="4"/>
      <c r="SOZ120" s="4"/>
      <c r="SPA120" s="4"/>
      <c r="SPB120" s="4"/>
      <c r="SPC120" s="4"/>
      <c r="SPD120" s="4"/>
      <c r="SPE120" s="4"/>
      <c r="SPF120" s="4"/>
      <c r="SPG120" s="4"/>
      <c r="SPH120" s="4"/>
      <c r="SPI120" s="4"/>
      <c r="SPJ120" s="4"/>
      <c r="SPK120" s="4"/>
      <c r="SPL120" s="4"/>
      <c r="SPM120" s="4"/>
      <c r="SPN120" s="4"/>
      <c r="SPO120" s="4"/>
      <c r="SPP120" s="4"/>
      <c r="SPQ120" s="4"/>
      <c r="SPR120" s="4"/>
      <c r="SPS120" s="4"/>
      <c r="SPT120" s="4"/>
      <c r="SPU120" s="4"/>
      <c r="SPV120" s="4"/>
      <c r="SPW120" s="4"/>
      <c r="SPX120" s="4"/>
      <c r="SPY120" s="4"/>
      <c r="SPZ120" s="4"/>
      <c r="SQA120" s="4"/>
      <c r="SQB120" s="4"/>
      <c r="SQC120" s="4"/>
      <c r="SQD120" s="4"/>
      <c r="SQE120" s="4"/>
      <c r="SQF120" s="4"/>
      <c r="SQG120" s="4"/>
      <c r="SQH120" s="4"/>
      <c r="SQI120" s="4"/>
      <c r="SQJ120" s="4"/>
      <c r="SQK120" s="4"/>
      <c r="SQL120" s="4"/>
      <c r="SQM120" s="4"/>
      <c r="SQN120" s="4"/>
      <c r="SQO120" s="4"/>
      <c r="SQP120" s="4"/>
      <c r="SQQ120" s="4"/>
      <c r="SQR120" s="4"/>
      <c r="SQS120" s="4"/>
      <c r="SQT120" s="4"/>
      <c r="SQU120" s="4"/>
      <c r="SQV120" s="4"/>
      <c r="SQW120" s="4"/>
      <c r="SQX120" s="4"/>
      <c r="SQY120" s="4"/>
      <c r="SQZ120" s="4"/>
      <c r="SRA120" s="4"/>
      <c r="SRB120" s="4"/>
      <c r="SRC120" s="4"/>
      <c r="SRD120" s="4"/>
      <c r="SRE120" s="4"/>
      <c r="SRF120" s="4"/>
      <c r="SRG120" s="4"/>
      <c r="SRH120" s="4"/>
      <c r="SRI120" s="4"/>
      <c r="SRJ120" s="4"/>
      <c r="SRK120" s="4"/>
      <c r="SRL120" s="4"/>
      <c r="SRM120" s="4"/>
      <c r="SRN120" s="4"/>
      <c r="SRO120" s="4"/>
      <c r="SRP120" s="4"/>
      <c r="SRQ120" s="4"/>
      <c r="SRR120" s="4"/>
      <c r="SRS120" s="4"/>
      <c r="SRT120" s="4"/>
      <c r="SRU120" s="4"/>
      <c r="SRV120" s="4"/>
      <c r="SRW120" s="4"/>
      <c r="SRX120" s="4"/>
      <c r="SRY120" s="4"/>
      <c r="SRZ120" s="4"/>
      <c r="SSA120" s="4"/>
      <c r="SSB120" s="4"/>
      <c r="SSC120" s="4"/>
      <c r="SSD120" s="4"/>
      <c r="SSE120" s="4"/>
      <c r="SSF120" s="4"/>
      <c r="SSG120" s="4"/>
      <c r="SSH120" s="4"/>
      <c r="SSI120" s="4"/>
      <c r="SSJ120" s="4"/>
      <c r="SSK120" s="4"/>
      <c r="SSL120" s="4"/>
      <c r="SSM120" s="4"/>
      <c r="SSN120" s="4"/>
      <c r="SSO120" s="4"/>
      <c r="SSP120" s="4"/>
      <c r="SSQ120" s="4"/>
      <c r="SSR120" s="4"/>
      <c r="SSS120" s="4"/>
      <c r="SST120" s="4"/>
      <c r="SSU120" s="4"/>
      <c r="SSV120" s="4"/>
      <c r="SSW120" s="4"/>
      <c r="SSX120" s="4"/>
      <c r="SSY120" s="4"/>
      <c r="SSZ120" s="4"/>
      <c r="STA120" s="4"/>
      <c r="STB120" s="4"/>
      <c r="STC120" s="4"/>
      <c r="STD120" s="4"/>
      <c r="STE120" s="4"/>
      <c r="STF120" s="4"/>
      <c r="STG120" s="4"/>
      <c r="STH120" s="4"/>
      <c r="STI120" s="4"/>
      <c r="STJ120" s="4"/>
      <c r="STK120" s="4"/>
      <c r="STL120" s="4"/>
      <c r="STM120" s="4"/>
      <c r="STN120" s="4"/>
      <c r="STO120" s="4"/>
      <c r="STP120" s="4"/>
      <c r="STQ120" s="4"/>
      <c r="STR120" s="4"/>
      <c r="STS120" s="4"/>
      <c r="STT120" s="4"/>
      <c r="STU120" s="4"/>
      <c r="STV120" s="4"/>
      <c r="STW120" s="4"/>
      <c r="STX120" s="4"/>
      <c r="STY120" s="4"/>
      <c r="STZ120" s="4"/>
      <c r="SUA120" s="4"/>
      <c r="SUB120" s="4"/>
      <c r="SUC120" s="4"/>
      <c r="SUD120" s="4"/>
      <c r="SUE120" s="4"/>
      <c r="SUF120" s="4"/>
      <c r="SUG120" s="4"/>
      <c r="SUH120" s="4"/>
      <c r="SUI120" s="4"/>
      <c r="SUJ120" s="4"/>
      <c r="SUK120" s="4"/>
      <c r="SUL120" s="4"/>
      <c r="SUM120" s="4"/>
      <c r="SUN120" s="4"/>
      <c r="SUO120" s="4"/>
      <c r="SUP120" s="4"/>
      <c r="SUQ120" s="4"/>
      <c r="SUR120" s="4"/>
      <c r="SUS120" s="4"/>
      <c r="SUT120" s="4"/>
      <c r="SUU120" s="4"/>
      <c r="SUV120" s="4"/>
      <c r="SUW120" s="4"/>
      <c r="SUX120" s="4"/>
      <c r="SUY120" s="4"/>
      <c r="SUZ120" s="4"/>
      <c r="SVA120" s="4"/>
      <c r="SVB120" s="4"/>
      <c r="SVC120" s="4"/>
      <c r="SVD120" s="4"/>
      <c r="SVE120" s="4"/>
      <c r="SVF120" s="4"/>
      <c r="SVG120" s="4"/>
      <c r="SVH120" s="4"/>
      <c r="SVI120" s="4"/>
      <c r="SVJ120" s="4"/>
      <c r="SVK120" s="4"/>
      <c r="SVL120" s="4"/>
      <c r="SVM120" s="4"/>
      <c r="SVN120" s="4"/>
      <c r="SVO120" s="4"/>
      <c r="SVP120" s="4"/>
      <c r="SVQ120" s="4"/>
      <c r="SVR120" s="4"/>
      <c r="SVS120" s="4"/>
      <c r="SVT120" s="4"/>
      <c r="SVU120" s="4"/>
      <c r="SVV120" s="4"/>
      <c r="SVW120" s="4"/>
      <c r="SVX120" s="4"/>
      <c r="SVY120" s="4"/>
      <c r="SVZ120" s="4"/>
      <c r="SWA120" s="4"/>
      <c r="SWB120" s="4"/>
      <c r="SWC120" s="4"/>
      <c r="SWD120" s="4"/>
      <c r="SWE120" s="4"/>
      <c r="SWF120" s="4"/>
      <c r="SWG120" s="4"/>
      <c r="SWH120" s="4"/>
      <c r="SWI120" s="4"/>
      <c r="SWJ120" s="4"/>
      <c r="SWK120" s="4"/>
      <c r="SWL120" s="4"/>
      <c r="SWM120" s="4"/>
      <c r="SWN120" s="4"/>
      <c r="SWO120" s="4"/>
      <c r="SWP120" s="4"/>
      <c r="SWQ120" s="4"/>
      <c r="SWR120" s="4"/>
      <c r="SWS120" s="4"/>
      <c r="SWT120" s="4"/>
      <c r="SWU120" s="4"/>
      <c r="SWV120" s="4"/>
      <c r="SWW120" s="4"/>
      <c r="SWX120" s="4"/>
      <c r="SWY120" s="4"/>
      <c r="SWZ120" s="4"/>
      <c r="SXA120" s="4"/>
      <c r="SXB120" s="4"/>
      <c r="SXC120" s="4"/>
      <c r="SXD120" s="4"/>
      <c r="SXE120" s="4"/>
      <c r="SXF120" s="4"/>
      <c r="SXG120" s="4"/>
      <c r="SXH120" s="4"/>
      <c r="SXI120" s="4"/>
      <c r="SXJ120" s="4"/>
      <c r="SXK120" s="4"/>
      <c r="SXL120" s="4"/>
      <c r="SXM120" s="4"/>
      <c r="SXN120" s="4"/>
      <c r="SXO120" s="4"/>
      <c r="SXP120" s="4"/>
      <c r="SXQ120" s="4"/>
      <c r="SXR120" s="4"/>
      <c r="SXS120" s="4"/>
      <c r="SXT120" s="4"/>
      <c r="SXU120" s="4"/>
      <c r="SXV120" s="4"/>
      <c r="SXW120" s="4"/>
      <c r="SXX120" s="4"/>
      <c r="SXY120" s="4"/>
      <c r="SXZ120" s="4"/>
      <c r="SYA120" s="4"/>
      <c r="SYB120" s="4"/>
      <c r="SYC120" s="4"/>
      <c r="SYD120" s="4"/>
      <c r="SYE120" s="4"/>
      <c r="SYF120" s="4"/>
      <c r="SYG120" s="4"/>
      <c r="SYH120" s="4"/>
      <c r="SYI120" s="4"/>
      <c r="SYJ120" s="4"/>
      <c r="SYK120" s="4"/>
      <c r="SYL120" s="4"/>
      <c r="SYM120" s="4"/>
      <c r="SYN120" s="4"/>
      <c r="SYO120" s="4"/>
      <c r="SYP120" s="4"/>
      <c r="SYQ120" s="4"/>
      <c r="SYR120" s="4"/>
      <c r="SYS120" s="4"/>
      <c r="SYT120" s="4"/>
      <c r="SYU120" s="4"/>
      <c r="SYV120" s="4"/>
      <c r="SYW120" s="4"/>
      <c r="SYX120" s="4"/>
      <c r="SYY120" s="4"/>
      <c r="SYZ120" s="4"/>
      <c r="SZA120" s="4"/>
      <c r="SZB120" s="4"/>
      <c r="SZC120" s="4"/>
      <c r="SZD120" s="4"/>
      <c r="SZE120" s="4"/>
      <c r="SZF120" s="4"/>
      <c r="SZG120" s="4"/>
      <c r="SZH120" s="4"/>
      <c r="SZI120" s="4"/>
      <c r="SZJ120" s="4"/>
      <c r="SZK120" s="4"/>
      <c r="SZL120" s="4"/>
      <c r="SZM120" s="4"/>
      <c r="SZN120" s="4"/>
      <c r="SZO120" s="4"/>
      <c r="SZP120" s="4"/>
      <c r="SZQ120" s="4"/>
      <c r="SZR120" s="4"/>
      <c r="SZS120" s="4"/>
      <c r="SZT120" s="4"/>
      <c r="SZU120" s="4"/>
      <c r="SZV120" s="4"/>
      <c r="SZW120" s="4"/>
      <c r="SZX120" s="4"/>
      <c r="SZY120" s="4"/>
      <c r="SZZ120" s="4"/>
      <c r="TAA120" s="4"/>
      <c r="TAB120" s="4"/>
      <c r="TAC120" s="4"/>
      <c r="TAD120" s="4"/>
      <c r="TAE120" s="4"/>
      <c r="TAF120" s="4"/>
      <c r="TAG120" s="4"/>
      <c r="TAH120" s="4"/>
      <c r="TAI120" s="4"/>
      <c r="TAJ120" s="4"/>
      <c r="TAK120" s="4"/>
      <c r="TAL120" s="4"/>
      <c r="TAM120" s="4"/>
      <c r="TAN120" s="4"/>
      <c r="TAO120" s="4"/>
      <c r="TAP120" s="4"/>
      <c r="TAQ120" s="4"/>
      <c r="TAR120" s="4"/>
      <c r="TAS120" s="4"/>
      <c r="TAT120" s="4"/>
      <c r="TAU120" s="4"/>
      <c r="TAV120" s="4"/>
      <c r="TAW120" s="4"/>
      <c r="TAX120" s="4"/>
      <c r="TAY120" s="4"/>
      <c r="TAZ120" s="4"/>
      <c r="TBA120" s="4"/>
      <c r="TBB120" s="4"/>
      <c r="TBC120" s="4"/>
      <c r="TBD120" s="4"/>
      <c r="TBE120" s="4"/>
      <c r="TBF120" s="4"/>
      <c r="TBG120" s="4"/>
      <c r="TBH120" s="4"/>
      <c r="TBI120" s="4"/>
      <c r="TBJ120" s="4"/>
      <c r="TBK120" s="4"/>
      <c r="TBL120" s="4"/>
      <c r="TBM120" s="4"/>
      <c r="TBN120" s="4"/>
      <c r="TBO120" s="4"/>
      <c r="TBP120" s="4"/>
      <c r="TBQ120" s="4"/>
      <c r="TBR120" s="4"/>
      <c r="TBS120" s="4"/>
      <c r="TBT120" s="4"/>
      <c r="TBU120" s="4"/>
      <c r="TBV120" s="4"/>
      <c r="TBW120" s="4"/>
      <c r="TBX120" s="4"/>
      <c r="TBY120" s="4"/>
      <c r="TBZ120" s="4"/>
      <c r="TCA120" s="4"/>
      <c r="TCB120" s="4"/>
      <c r="TCC120" s="4"/>
      <c r="TCD120" s="4"/>
      <c r="TCE120" s="4"/>
      <c r="TCF120" s="4"/>
      <c r="TCG120" s="4"/>
      <c r="TCH120" s="4"/>
      <c r="TCI120" s="4"/>
      <c r="TCJ120" s="4"/>
      <c r="TCK120" s="4"/>
      <c r="TCL120" s="4"/>
      <c r="TCM120" s="4"/>
      <c r="TCN120" s="4"/>
      <c r="TCO120" s="4"/>
      <c r="TCP120" s="4"/>
      <c r="TCQ120" s="4"/>
      <c r="TCR120" s="4"/>
      <c r="TCS120" s="4"/>
      <c r="TCT120" s="4"/>
      <c r="TCU120" s="4"/>
      <c r="TCV120" s="4"/>
      <c r="TCW120" s="4"/>
      <c r="TCX120" s="4"/>
      <c r="TCY120" s="4"/>
      <c r="TCZ120" s="4"/>
      <c r="TDA120" s="4"/>
      <c r="TDB120" s="4"/>
      <c r="TDC120" s="4"/>
      <c r="TDD120" s="4"/>
      <c r="TDE120" s="4"/>
      <c r="TDF120" s="4"/>
      <c r="TDG120" s="4"/>
      <c r="TDH120" s="4"/>
      <c r="TDI120" s="4"/>
      <c r="TDJ120" s="4"/>
      <c r="TDK120" s="4"/>
      <c r="TDL120" s="4"/>
      <c r="TDM120" s="4"/>
      <c r="TDN120" s="4"/>
      <c r="TDO120" s="4"/>
      <c r="TDP120" s="4"/>
      <c r="TDQ120" s="4"/>
      <c r="TDR120" s="4"/>
      <c r="TDS120" s="4"/>
      <c r="TDT120" s="4"/>
      <c r="TDU120" s="4"/>
      <c r="TDV120" s="4"/>
      <c r="TDW120" s="4"/>
      <c r="TDX120" s="4"/>
      <c r="TDY120" s="4"/>
      <c r="TDZ120" s="4"/>
      <c r="TEA120" s="4"/>
      <c r="TEB120" s="4"/>
      <c r="TEC120" s="4"/>
      <c r="TED120" s="4"/>
      <c r="TEE120" s="4"/>
      <c r="TEF120" s="4"/>
      <c r="TEG120" s="4"/>
      <c r="TEH120" s="4"/>
      <c r="TEI120" s="4"/>
      <c r="TEJ120" s="4"/>
      <c r="TEK120" s="4"/>
      <c r="TEL120" s="4"/>
      <c r="TEM120" s="4"/>
      <c r="TEN120" s="4"/>
      <c r="TEO120" s="4"/>
      <c r="TEP120" s="4"/>
      <c r="TEQ120" s="4"/>
      <c r="TER120" s="4"/>
      <c r="TES120" s="4"/>
      <c r="TET120" s="4"/>
      <c r="TEU120" s="4"/>
      <c r="TEV120" s="4"/>
      <c r="TEW120" s="4"/>
      <c r="TEX120" s="4"/>
      <c r="TEY120" s="4"/>
      <c r="TEZ120" s="4"/>
      <c r="TFA120" s="4"/>
      <c r="TFB120" s="4"/>
      <c r="TFC120" s="4"/>
      <c r="TFD120" s="4"/>
      <c r="TFE120" s="4"/>
      <c r="TFF120" s="4"/>
      <c r="TFG120" s="4"/>
      <c r="TFH120" s="4"/>
      <c r="TFI120" s="4"/>
      <c r="TFJ120" s="4"/>
      <c r="TFK120" s="4"/>
      <c r="TFL120" s="4"/>
      <c r="TFM120" s="4"/>
      <c r="TFN120" s="4"/>
      <c r="TFO120" s="4"/>
      <c r="TFP120" s="4"/>
      <c r="TFQ120" s="4"/>
      <c r="TFR120" s="4"/>
      <c r="TFS120" s="4"/>
      <c r="TFT120" s="4"/>
      <c r="TFU120" s="4"/>
      <c r="TFV120" s="4"/>
      <c r="TFW120" s="4"/>
      <c r="TFX120" s="4"/>
      <c r="TFY120" s="4"/>
      <c r="TFZ120" s="4"/>
      <c r="TGA120" s="4"/>
      <c r="TGB120" s="4"/>
      <c r="TGC120" s="4"/>
      <c r="TGD120" s="4"/>
      <c r="TGE120" s="4"/>
      <c r="TGF120" s="4"/>
      <c r="TGG120" s="4"/>
      <c r="TGH120" s="4"/>
      <c r="TGI120" s="4"/>
      <c r="TGJ120" s="4"/>
      <c r="TGK120" s="4"/>
      <c r="TGL120" s="4"/>
      <c r="TGM120" s="4"/>
      <c r="TGN120" s="4"/>
      <c r="TGO120" s="4"/>
      <c r="TGP120" s="4"/>
      <c r="TGQ120" s="4"/>
      <c r="TGR120" s="4"/>
      <c r="TGS120" s="4"/>
      <c r="TGT120" s="4"/>
      <c r="TGU120" s="4"/>
      <c r="TGV120" s="4"/>
      <c r="TGW120" s="4"/>
      <c r="TGX120" s="4"/>
      <c r="TGY120" s="4"/>
      <c r="TGZ120" s="4"/>
      <c r="THA120" s="4"/>
      <c r="THB120" s="4"/>
      <c r="THC120" s="4"/>
      <c r="THD120" s="4"/>
      <c r="THE120" s="4"/>
      <c r="THF120" s="4"/>
      <c r="THG120" s="4"/>
      <c r="THH120" s="4"/>
      <c r="THI120" s="4"/>
      <c r="THJ120" s="4"/>
      <c r="THK120" s="4"/>
      <c r="THL120" s="4"/>
      <c r="THM120" s="4"/>
      <c r="THN120" s="4"/>
      <c r="THO120" s="4"/>
      <c r="THP120" s="4"/>
      <c r="THQ120" s="4"/>
      <c r="THR120" s="4"/>
      <c r="THS120" s="4"/>
      <c r="THT120" s="4"/>
      <c r="THU120" s="4"/>
      <c r="THV120" s="4"/>
      <c r="THW120" s="4"/>
      <c r="THX120" s="4"/>
      <c r="THY120" s="4"/>
      <c r="THZ120" s="4"/>
      <c r="TIA120" s="4"/>
      <c r="TIB120" s="4"/>
      <c r="TIC120" s="4"/>
      <c r="TID120" s="4"/>
      <c r="TIE120" s="4"/>
      <c r="TIF120" s="4"/>
      <c r="TIG120" s="4"/>
      <c r="TIH120" s="4"/>
      <c r="TII120" s="4"/>
      <c r="TIJ120" s="4"/>
      <c r="TIK120" s="4"/>
      <c r="TIL120" s="4"/>
      <c r="TIM120" s="4"/>
      <c r="TIN120" s="4"/>
      <c r="TIO120" s="4"/>
      <c r="TIP120" s="4"/>
      <c r="TIQ120" s="4"/>
      <c r="TIR120" s="4"/>
      <c r="TIS120" s="4"/>
      <c r="TIT120" s="4"/>
      <c r="TIU120" s="4"/>
      <c r="TIV120" s="4"/>
      <c r="TIW120" s="4"/>
      <c r="TIX120" s="4"/>
      <c r="TIY120" s="4"/>
      <c r="TIZ120" s="4"/>
      <c r="TJA120" s="4"/>
      <c r="TJB120" s="4"/>
      <c r="TJC120" s="4"/>
      <c r="TJD120" s="4"/>
      <c r="TJE120" s="4"/>
      <c r="TJF120" s="4"/>
      <c r="TJG120" s="4"/>
      <c r="TJH120" s="4"/>
      <c r="TJI120" s="4"/>
      <c r="TJJ120" s="4"/>
      <c r="TJK120" s="4"/>
      <c r="TJL120" s="4"/>
      <c r="TJM120" s="4"/>
      <c r="TJN120" s="4"/>
      <c r="TJO120" s="4"/>
      <c r="TJP120" s="4"/>
      <c r="TJQ120" s="4"/>
      <c r="TJR120" s="4"/>
      <c r="TJS120" s="4"/>
      <c r="TJT120" s="4"/>
      <c r="TJU120" s="4"/>
      <c r="TJV120" s="4"/>
      <c r="TJW120" s="4"/>
      <c r="TJX120" s="4"/>
      <c r="TJY120" s="4"/>
      <c r="TJZ120" s="4"/>
      <c r="TKA120" s="4"/>
      <c r="TKB120" s="4"/>
      <c r="TKC120" s="4"/>
      <c r="TKD120" s="4"/>
      <c r="TKE120" s="4"/>
      <c r="TKF120" s="4"/>
      <c r="TKG120" s="4"/>
      <c r="TKH120" s="4"/>
      <c r="TKI120" s="4"/>
      <c r="TKJ120" s="4"/>
      <c r="TKK120" s="4"/>
      <c r="TKL120" s="4"/>
      <c r="TKM120" s="4"/>
      <c r="TKN120" s="4"/>
      <c r="TKO120" s="4"/>
      <c r="TKP120" s="4"/>
      <c r="TKQ120" s="4"/>
      <c r="TKR120" s="4"/>
      <c r="TKS120" s="4"/>
      <c r="TKT120" s="4"/>
      <c r="TKU120" s="4"/>
      <c r="TKV120" s="4"/>
      <c r="TKW120" s="4"/>
      <c r="TKX120" s="4"/>
      <c r="TKY120" s="4"/>
      <c r="TKZ120" s="4"/>
      <c r="TLA120" s="4"/>
      <c r="TLB120" s="4"/>
      <c r="TLC120" s="4"/>
      <c r="TLD120" s="4"/>
      <c r="TLE120" s="4"/>
      <c r="TLF120" s="4"/>
      <c r="TLG120" s="4"/>
      <c r="TLH120" s="4"/>
      <c r="TLI120" s="4"/>
      <c r="TLJ120" s="4"/>
      <c r="TLK120" s="4"/>
      <c r="TLL120" s="4"/>
      <c r="TLM120" s="4"/>
      <c r="TLN120" s="4"/>
      <c r="TLO120" s="4"/>
      <c r="TLP120" s="4"/>
      <c r="TLQ120" s="4"/>
      <c r="TLR120" s="4"/>
      <c r="TLS120" s="4"/>
      <c r="TLT120" s="4"/>
      <c r="TLU120" s="4"/>
      <c r="TLV120" s="4"/>
      <c r="TLW120" s="4"/>
      <c r="TLX120" s="4"/>
      <c r="TLY120" s="4"/>
      <c r="TLZ120" s="4"/>
      <c r="TMA120" s="4"/>
      <c r="TMB120" s="4"/>
      <c r="TMC120" s="4"/>
      <c r="TMD120" s="4"/>
      <c r="TME120" s="4"/>
      <c r="TMF120" s="4"/>
      <c r="TMG120" s="4"/>
      <c r="TMH120" s="4"/>
      <c r="TMI120" s="4"/>
      <c r="TMJ120" s="4"/>
      <c r="TMK120" s="4"/>
      <c r="TML120" s="4"/>
      <c r="TMM120" s="4"/>
      <c r="TMN120" s="4"/>
      <c r="TMO120" s="4"/>
      <c r="TMP120" s="4"/>
      <c r="TMQ120" s="4"/>
      <c r="TMR120" s="4"/>
      <c r="TMS120" s="4"/>
      <c r="TMT120" s="4"/>
      <c r="TMU120" s="4"/>
      <c r="TMV120" s="4"/>
      <c r="TMW120" s="4"/>
      <c r="TMX120" s="4"/>
      <c r="TMY120" s="4"/>
      <c r="TMZ120" s="4"/>
      <c r="TNA120" s="4"/>
      <c r="TNB120" s="4"/>
      <c r="TNC120" s="4"/>
      <c r="TND120" s="4"/>
      <c r="TNE120" s="4"/>
      <c r="TNF120" s="4"/>
      <c r="TNG120" s="4"/>
      <c r="TNH120" s="4"/>
      <c r="TNI120" s="4"/>
      <c r="TNJ120" s="4"/>
      <c r="TNK120" s="4"/>
      <c r="TNL120" s="4"/>
      <c r="TNM120" s="4"/>
      <c r="TNN120" s="4"/>
      <c r="TNO120" s="4"/>
      <c r="TNP120" s="4"/>
      <c r="TNQ120" s="4"/>
      <c r="TNR120" s="4"/>
      <c r="TNS120" s="4"/>
      <c r="TNT120" s="4"/>
      <c r="TNU120" s="4"/>
      <c r="TNV120" s="4"/>
      <c r="TNW120" s="4"/>
      <c r="TNX120" s="4"/>
      <c r="TNY120" s="4"/>
      <c r="TNZ120" s="4"/>
      <c r="TOA120" s="4"/>
      <c r="TOB120" s="4"/>
      <c r="TOC120" s="4"/>
      <c r="TOD120" s="4"/>
      <c r="TOE120" s="4"/>
      <c r="TOF120" s="4"/>
      <c r="TOG120" s="4"/>
      <c r="TOH120" s="4"/>
      <c r="TOI120" s="4"/>
      <c r="TOJ120" s="4"/>
      <c r="TOK120" s="4"/>
      <c r="TOL120" s="4"/>
      <c r="TOM120" s="4"/>
      <c r="TON120" s="4"/>
      <c r="TOO120" s="4"/>
      <c r="TOP120" s="4"/>
      <c r="TOQ120" s="4"/>
      <c r="TOR120" s="4"/>
      <c r="TOS120" s="4"/>
      <c r="TOT120" s="4"/>
      <c r="TOU120" s="4"/>
      <c r="TOV120" s="4"/>
      <c r="TOW120" s="4"/>
      <c r="TOX120" s="4"/>
      <c r="TOY120" s="4"/>
      <c r="TOZ120" s="4"/>
      <c r="TPA120" s="4"/>
      <c r="TPB120" s="4"/>
      <c r="TPC120" s="4"/>
      <c r="TPD120" s="4"/>
      <c r="TPE120" s="4"/>
      <c r="TPF120" s="4"/>
      <c r="TPG120" s="4"/>
      <c r="TPH120" s="4"/>
      <c r="TPI120" s="4"/>
      <c r="TPJ120" s="4"/>
      <c r="TPK120" s="4"/>
      <c r="TPL120" s="4"/>
      <c r="TPM120" s="4"/>
      <c r="TPN120" s="4"/>
      <c r="TPO120" s="4"/>
      <c r="TPP120" s="4"/>
      <c r="TPQ120" s="4"/>
      <c r="TPR120" s="4"/>
      <c r="TPS120" s="4"/>
      <c r="TPT120" s="4"/>
      <c r="TPU120" s="4"/>
      <c r="TPV120" s="4"/>
      <c r="TPW120" s="4"/>
      <c r="TPX120" s="4"/>
      <c r="TPY120" s="4"/>
      <c r="TPZ120" s="4"/>
      <c r="TQA120" s="4"/>
      <c r="TQB120" s="4"/>
      <c r="TQC120" s="4"/>
      <c r="TQD120" s="4"/>
      <c r="TQE120" s="4"/>
      <c r="TQF120" s="4"/>
      <c r="TQG120" s="4"/>
      <c r="TQH120" s="4"/>
      <c r="TQI120" s="4"/>
      <c r="TQJ120" s="4"/>
      <c r="TQK120" s="4"/>
      <c r="TQL120" s="4"/>
      <c r="TQM120" s="4"/>
      <c r="TQN120" s="4"/>
      <c r="TQO120" s="4"/>
      <c r="TQP120" s="4"/>
      <c r="TQQ120" s="4"/>
      <c r="TQR120" s="4"/>
      <c r="TQS120" s="4"/>
      <c r="TQT120" s="4"/>
      <c r="TQU120" s="4"/>
      <c r="TQV120" s="4"/>
      <c r="TQW120" s="4"/>
      <c r="TQX120" s="4"/>
      <c r="TQY120" s="4"/>
      <c r="TQZ120" s="4"/>
      <c r="TRA120" s="4"/>
      <c r="TRB120" s="4"/>
      <c r="TRC120" s="4"/>
      <c r="TRD120" s="4"/>
      <c r="TRE120" s="4"/>
      <c r="TRF120" s="4"/>
      <c r="TRG120" s="4"/>
      <c r="TRH120" s="4"/>
      <c r="TRI120" s="4"/>
      <c r="TRJ120" s="4"/>
      <c r="TRK120" s="4"/>
      <c r="TRL120" s="4"/>
      <c r="TRM120" s="4"/>
      <c r="TRN120" s="4"/>
      <c r="TRO120" s="4"/>
      <c r="TRP120" s="4"/>
      <c r="TRQ120" s="4"/>
      <c r="TRR120" s="4"/>
      <c r="TRS120" s="4"/>
      <c r="TRT120" s="4"/>
      <c r="TRU120" s="4"/>
      <c r="TRV120" s="4"/>
      <c r="TRW120" s="4"/>
      <c r="TRX120" s="4"/>
      <c r="TRY120" s="4"/>
      <c r="TRZ120" s="4"/>
      <c r="TSA120" s="4"/>
      <c r="TSB120" s="4"/>
      <c r="TSC120" s="4"/>
      <c r="TSD120" s="4"/>
      <c r="TSE120" s="4"/>
      <c r="TSF120" s="4"/>
      <c r="TSG120" s="4"/>
      <c r="TSH120" s="4"/>
      <c r="TSI120" s="4"/>
      <c r="TSJ120" s="4"/>
      <c r="TSK120" s="4"/>
      <c r="TSL120" s="4"/>
      <c r="TSM120" s="4"/>
      <c r="TSN120" s="4"/>
      <c r="TSO120" s="4"/>
      <c r="TSP120" s="4"/>
      <c r="TSQ120" s="4"/>
      <c r="TSR120" s="4"/>
      <c r="TSS120" s="4"/>
      <c r="TST120" s="4"/>
      <c r="TSU120" s="4"/>
      <c r="TSV120" s="4"/>
      <c r="TSW120" s="4"/>
      <c r="TSX120" s="4"/>
      <c r="TSY120" s="4"/>
      <c r="TSZ120" s="4"/>
      <c r="TTA120" s="4"/>
      <c r="TTB120" s="4"/>
      <c r="TTC120" s="4"/>
      <c r="TTD120" s="4"/>
      <c r="TTE120" s="4"/>
      <c r="TTF120" s="4"/>
      <c r="TTG120" s="4"/>
      <c r="TTH120" s="4"/>
      <c r="TTI120" s="4"/>
      <c r="TTJ120" s="4"/>
      <c r="TTK120" s="4"/>
      <c r="TTL120" s="4"/>
      <c r="TTM120" s="4"/>
      <c r="TTN120" s="4"/>
      <c r="TTO120" s="4"/>
      <c r="TTP120" s="4"/>
      <c r="TTQ120" s="4"/>
      <c r="TTR120" s="4"/>
      <c r="TTS120" s="4"/>
      <c r="TTT120" s="4"/>
      <c r="TTU120" s="4"/>
      <c r="TTV120" s="4"/>
      <c r="TTW120" s="4"/>
      <c r="TTX120" s="4"/>
      <c r="TTY120" s="4"/>
      <c r="TTZ120" s="4"/>
      <c r="TUA120" s="4"/>
      <c r="TUB120" s="4"/>
      <c r="TUC120" s="4"/>
      <c r="TUD120" s="4"/>
      <c r="TUE120" s="4"/>
      <c r="TUF120" s="4"/>
      <c r="TUG120" s="4"/>
      <c r="TUH120" s="4"/>
      <c r="TUI120" s="4"/>
      <c r="TUJ120" s="4"/>
      <c r="TUK120" s="4"/>
      <c r="TUL120" s="4"/>
      <c r="TUM120" s="4"/>
      <c r="TUN120" s="4"/>
      <c r="TUO120" s="4"/>
      <c r="TUP120" s="4"/>
      <c r="TUQ120" s="4"/>
      <c r="TUR120" s="4"/>
      <c r="TUS120" s="4"/>
      <c r="TUT120" s="4"/>
      <c r="TUU120" s="4"/>
      <c r="TUV120" s="4"/>
      <c r="TUW120" s="4"/>
      <c r="TUX120" s="4"/>
      <c r="TUY120" s="4"/>
      <c r="TUZ120" s="4"/>
      <c r="TVA120" s="4"/>
      <c r="TVB120" s="4"/>
      <c r="TVC120" s="4"/>
      <c r="TVD120" s="4"/>
      <c r="TVE120" s="4"/>
      <c r="TVF120" s="4"/>
      <c r="TVG120" s="4"/>
      <c r="TVH120" s="4"/>
      <c r="TVI120" s="4"/>
      <c r="TVJ120" s="4"/>
      <c r="TVK120" s="4"/>
      <c r="TVL120" s="4"/>
      <c r="TVM120" s="4"/>
      <c r="TVN120" s="4"/>
      <c r="TVO120" s="4"/>
      <c r="TVP120" s="4"/>
      <c r="TVQ120" s="4"/>
      <c r="TVR120" s="4"/>
      <c r="TVS120" s="4"/>
      <c r="TVT120" s="4"/>
      <c r="TVU120" s="4"/>
      <c r="TVV120" s="4"/>
      <c r="TVW120" s="4"/>
      <c r="TVX120" s="4"/>
      <c r="TVY120" s="4"/>
      <c r="TVZ120" s="4"/>
      <c r="TWA120" s="4"/>
      <c r="TWB120" s="4"/>
      <c r="TWC120" s="4"/>
      <c r="TWD120" s="4"/>
      <c r="TWE120" s="4"/>
      <c r="TWF120" s="4"/>
      <c r="TWG120" s="4"/>
      <c r="TWH120" s="4"/>
      <c r="TWI120" s="4"/>
      <c r="TWJ120" s="4"/>
      <c r="TWK120" s="4"/>
      <c r="TWL120" s="4"/>
      <c r="TWM120" s="4"/>
      <c r="TWN120" s="4"/>
      <c r="TWO120" s="4"/>
      <c r="TWP120" s="4"/>
      <c r="TWQ120" s="4"/>
      <c r="TWR120" s="4"/>
      <c r="TWS120" s="4"/>
      <c r="TWT120" s="4"/>
      <c r="TWU120" s="4"/>
      <c r="TWV120" s="4"/>
      <c r="TWW120" s="4"/>
      <c r="TWX120" s="4"/>
      <c r="TWY120" s="4"/>
      <c r="TWZ120" s="4"/>
      <c r="TXA120" s="4"/>
      <c r="TXB120" s="4"/>
      <c r="TXC120" s="4"/>
      <c r="TXD120" s="4"/>
      <c r="TXE120" s="4"/>
      <c r="TXF120" s="4"/>
      <c r="TXG120" s="4"/>
      <c r="TXH120" s="4"/>
      <c r="TXI120" s="4"/>
      <c r="TXJ120" s="4"/>
      <c r="TXK120" s="4"/>
      <c r="TXL120" s="4"/>
      <c r="TXM120" s="4"/>
      <c r="TXN120" s="4"/>
      <c r="TXO120" s="4"/>
      <c r="TXP120" s="4"/>
      <c r="TXQ120" s="4"/>
      <c r="TXR120" s="4"/>
      <c r="TXS120" s="4"/>
      <c r="TXT120" s="4"/>
      <c r="TXU120" s="4"/>
      <c r="TXV120" s="4"/>
      <c r="TXW120" s="4"/>
      <c r="TXX120" s="4"/>
      <c r="TXY120" s="4"/>
      <c r="TXZ120" s="4"/>
      <c r="TYA120" s="4"/>
      <c r="TYB120" s="4"/>
      <c r="TYC120" s="4"/>
      <c r="TYD120" s="4"/>
      <c r="TYE120" s="4"/>
      <c r="TYF120" s="4"/>
      <c r="TYG120" s="4"/>
      <c r="TYH120" s="4"/>
      <c r="TYI120" s="4"/>
      <c r="TYJ120" s="4"/>
      <c r="TYK120" s="4"/>
      <c r="TYL120" s="4"/>
      <c r="TYM120" s="4"/>
      <c r="TYN120" s="4"/>
      <c r="TYO120" s="4"/>
      <c r="TYP120" s="4"/>
      <c r="TYQ120" s="4"/>
      <c r="TYR120" s="4"/>
      <c r="TYS120" s="4"/>
      <c r="TYT120" s="4"/>
      <c r="TYU120" s="4"/>
      <c r="TYV120" s="4"/>
      <c r="TYW120" s="4"/>
      <c r="TYX120" s="4"/>
      <c r="TYY120" s="4"/>
      <c r="TYZ120" s="4"/>
      <c r="TZA120" s="4"/>
      <c r="TZB120" s="4"/>
      <c r="TZC120" s="4"/>
      <c r="TZD120" s="4"/>
      <c r="TZE120" s="4"/>
      <c r="TZF120" s="4"/>
      <c r="TZG120" s="4"/>
      <c r="TZH120" s="4"/>
      <c r="TZI120" s="4"/>
      <c r="TZJ120" s="4"/>
      <c r="TZK120" s="4"/>
      <c r="TZL120" s="4"/>
      <c r="TZM120" s="4"/>
      <c r="TZN120" s="4"/>
      <c r="TZO120" s="4"/>
      <c r="TZP120" s="4"/>
      <c r="TZQ120" s="4"/>
      <c r="TZR120" s="4"/>
      <c r="TZS120" s="4"/>
      <c r="TZT120" s="4"/>
      <c r="TZU120" s="4"/>
      <c r="TZV120" s="4"/>
      <c r="TZW120" s="4"/>
      <c r="TZX120" s="4"/>
      <c r="TZY120" s="4"/>
      <c r="TZZ120" s="4"/>
      <c r="UAA120" s="4"/>
      <c r="UAB120" s="4"/>
      <c r="UAC120" s="4"/>
      <c r="UAD120" s="4"/>
      <c r="UAE120" s="4"/>
      <c r="UAF120" s="4"/>
      <c r="UAG120" s="4"/>
      <c r="UAH120" s="4"/>
      <c r="UAI120" s="4"/>
      <c r="UAJ120" s="4"/>
      <c r="UAK120" s="4"/>
      <c r="UAL120" s="4"/>
      <c r="UAM120" s="4"/>
      <c r="UAN120" s="4"/>
      <c r="UAO120" s="4"/>
      <c r="UAP120" s="4"/>
      <c r="UAQ120" s="4"/>
      <c r="UAR120" s="4"/>
      <c r="UAS120" s="4"/>
      <c r="UAT120" s="4"/>
      <c r="UAU120" s="4"/>
      <c r="UAV120" s="4"/>
      <c r="UAW120" s="4"/>
      <c r="UAX120" s="4"/>
      <c r="UAY120" s="4"/>
      <c r="UAZ120" s="4"/>
      <c r="UBA120" s="4"/>
      <c r="UBB120" s="4"/>
      <c r="UBC120" s="4"/>
      <c r="UBD120" s="4"/>
      <c r="UBE120" s="4"/>
      <c r="UBF120" s="4"/>
      <c r="UBG120" s="4"/>
      <c r="UBH120" s="4"/>
      <c r="UBI120" s="4"/>
      <c r="UBJ120" s="4"/>
      <c r="UBK120" s="4"/>
      <c r="UBL120" s="4"/>
      <c r="UBM120" s="4"/>
      <c r="UBN120" s="4"/>
      <c r="UBO120" s="4"/>
      <c r="UBP120" s="4"/>
      <c r="UBQ120" s="4"/>
      <c r="UBR120" s="4"/>
      <c r="UBS120" s="4"/>
      <c r="UBT120" s="4"/>
      <c r="UBU120" s="4"/>
      <c r="UBV120" s="4"/>
      <c r="UBW120" s="4"/>
      <c r="UBX120" s="4"/>
      <c r="UBY120" s="4"/>
      <c r="UBZ120" s="4"/>
      <c r="UCA120" s="4"/>
      <c r="UCB120" s="4"/>
      <c r="UCC120" s="4"/>
      <c r="UCD120" s="4"/>
      <c r="UCE120" s="4"/>
      <c r="UCF120" s="4"/>
      <c r="UCG120" s="4"/>
      <c r="UCH120" s="4"/>
      <c r="UCI120" s="4"/>
      <c r="UCJ120" s="4"/>
      <c r="UCK120" s="4"/>
      <c r="UCL120" s="4"/>
      <c r="UCM120" s="4"/>
      <c r="UCN120" s="4"/>
      <c r="UCO120" s="4"/>
      <c r="UCP120" s="4"/>
      <c r="UCQ120" s="4"/>
      <c r="UCR120" s="4"/>
      <c r="UCS120" s="4"/>
      <c r="UCT120" s="4"/>
      <c r="UCU120" s="4"/>
      <c r="UCV120" s="4"/>
      <c r="UCW120" s="4"/>
      <c r="UCX120" s="4"/>
      <c r="UCY120" s="4"/>
      <c r="UCZ120" s="4"/>
      <c r="UDA120" s="4"/>
      <c r="UDB120" s="4"/>
      <c r="UDC120" s="4"/>
      <c r="UDD120" s="4"/>
      <c r="UDE120" s="4"/>
      <c r="UDF120" s="4"/>
      <c r="UDG120" s="4"/>
      <c r="UDH120" s="4"/>
      <c r="UDI120" s="4"/>
      <c r="UDJ120" s="4"/>
      <c r="UDK120" s="4"/>
      <c r="UDL120" s="4"/>
      <c r="UDM120" s="4"/>
      <c r="UDN120" s="4"/>
      <c r="UDO120" s="4"/>
      <c r="UDP120" s="4"/>
      <c r="UDQ120" s="4"/>
      <c r="UDR120" s="4"/>
      <c r="UDS120" s="4"/>
      <c r="UDT120" s="4"/>
      <c r="UDU120" s="4"/>
      <c r="UDV120" s="4"/>
      <c r="UDW120" s="4"/>
      <c r="UDX120" s="4"/>
      <c r="UDY120" s="4"/>
      <c r="UDZ120" s="4"/>
      <c r="UEA120" s="4"/>
      <c r="UEB120" s="4"/>
      <c r="UEC120" s="4"/>
      <c r="UED120" s="4"/>
      <c r="UEE120" s="4"/>
      <c r="UEF120" s="4"/>
      <c r="UEG120" s="4"/>
      <c r="UEH120" s="4"/>
      <c r="UEI120" s="4"/>
      <c r="UEJ120" s="4"/>
      <c r="UEK120" s="4"/>
      <c r="UEL120" s="4"/>
      <c r="UEM120" s="4"/>
      <c r="UEN120" s="4"/>
      <c r="UEO120" s="4"/>
      <c r="UEP120" s="4"/>
      <c r="UEQ120" s="4"/>
      <c r="UER120" s="4"/>
      <c r="UES120" s="4"/>
      <c r="UET120" s="4"/>
      <c r="UEU120" s="4"/>
      <c r="UEV120" s="4"/>
      <c r="UEW120" s="4"/>
      <c r="UEX120" s="4"/>
      <c r="UEY120" s="4"/>
      <c r="UEZ120" s="4"/>
      <c r="UFA120" s="4"/>
      <c r="UFB120" s="4"/>
      <c r="UFC120" s="4"/>
      <c r="UFD120" s="4"/>
      <c r="UFE120" s="4"/>
      <c r="UFF120" s="4"/>
      <c r="UFG120" s="4"/>
      <c r="UFH120" s="4"/>
      <c r="UFI120" s="4"/>
      <c r="UFJ120" s="4"/>
      <c r="UFK120" s="4"/>
      <c r="UFL120" s="4"/>
      <c r="UFM120" s="4"/>
      <c r="UFN120" s="4"/>
      <c r="UFO120" s="4"/>
      <c r="UFP120" s="4"/>
      <c r="UFQ120" s="4"/>
      <c r="UFR120" s="4"/>
      <c r="UFS120" s="4"/>
      <c r="UFT120" s="4"/>
      <c r="UFU120" s="4"/>
      <c r="UFV120" s="4"/>
      <c r="UFW120" s="4"/>
      <c r="UFX120" s="4"/>
      <c r="UFY120" s="4"/>
      <c r="UFZ120" s="4"/>
      <c r="UGA120" s="4"/>
      <c r="UGB120" s="4"/>
      <c r="UGC120" s="4"/>
      <c r="UGD120" s="4"/>
      <c r="UGE120" s="4"/>
      <c r="UGF120" s="4"/>
      <c r="UGG120" s="4"/>
      <c r="UGH120" s="4"/>
      <c r="UGI120" s="4"/>
      <c r="UGJ120" s="4"/>
      <c r="UGK120" s="4"/>
      <c r="UGL120" s="4"/>
      <c r="UGM120" s="4"/>
      <c r="UGN120" s="4"/>
      <c r="UGO120" s="4"/>
      <c r="UGP120" s="4"/>
      <c r="UGQ120" s="4"/>
      <c r="UGR120" s="4"/>
      <c r="UGS120" s="4"/>
      <c r="UGT120" s="4"/>
      <c r="UGU120" s="4"/>
      <c r="UGV120" s="4"/>
      <c r="UGW120" s="4"/>
      <c r="UGX120" s="4"/>
      <c r="UGY120" s="4"/>
      <c r="UGZ120" s="4"/>
      <c r="UHA120" s="4"/>
      <c r="UHB120" s="4"/>
      <c r="UHC120" s="4"/>
      <c r="UHD120" s="4"/>
      <c r="UHE120" s="4"/>
      <c r="UHF120" s="4"/>
      <c r="UHG120" s="4"/>
      <c r="UHH120" s="4"/>
      <c r="UHI120" s="4"/>
      <c r="UHJ120" s="4"/>
      <c r="UHK120" s="4"/>
      <c r="UHL120" s="4"/>
      <c r="UHM120" s="4"/>
      <c r="UHN120" s="4"/>
      <c r="UHO120" s="4"/>
      <c r="UHP120" s="4"/>
      <c r="UHQ120" s="4"/>
      <c r="UHR120" s="4"/>
      <c r="UHS120" s="4"/>
      <c r="UHT120" s="4"/>
      <c r="UHU120" s="4"/>
      <c r="UHV120" s="4"/>
      <c r="UHW120" s="4"/>
      <c r="UHX120" s="4"/>
      <c r="UHY120" s="4"/>
      <c r="UHZ120" s="4"/>
      <c r="UIA120" s="4"/>
      <c r="UIB120" s="4"/>
      <c r="UIC120" s="4"/>
      <c r="UID120" s="4"/>
      <c r="UIE120" s="4"/>
      <c r="UIF120" s="4"/>
      <c r="UIG120" s="4"/>
      <c r="UIH120" s="4"/>
      <c r="UII120" s="4"/>
      <c r="UIJ120" s="4"/>
      <c r="UIK120" s="4"/>
      <c r="UIL120" s="4"/>
      <c r="UIM120" s="4"/>
      <c r="UIN120" s="4"/>
      <c r="UIO120" s="4"/>
      <c r="UIP120" s="4"/>
      <c r="UIQ120" s="4"/>
      <c r="UIR120" s="4"/>
      <c r="UIS120" s="4"/>
      <c r="UIT120" s="4"/>
      <c r="UIU120" s="4"/>
      <c r="UIV120" s="4"/>
      <c r="UIW120" s="4"/>
      <c r="UIX120" s="4"/>
      <c r="UIY120" s="4"/>
      <c r="UIZ120" s="4"/>
      <c r="UJA120" s="4"/>
      <c r="UJB120" s="4"/>
      <c r="UJC120" s="4"/>
      <c r="UJD120" s="4"/>
      <c r="UJE120" s="4"/>
      <c r="UJF120" s="4"/>
      <c r="UJG120" s="4"/>
      <c r="UJH120" s="4"/>
      <c r="UJI120" s="4"/>
      <c r="UJJ120" s="4"/>
      <c r="UJK120" s="4"/>
      <c r="UJL120" s="4"/>
      <c r="UJM120" s="4"/>
      <c r="UJN120" s="4"/>
      <c r="UJO120" s="4"/>
      <c r="UJP120" s="4"/>
      <c r="UJQ120" s="4"/>
      <c r="UJR120" s="4"/>
      <c r="UJS120" s="4"/>
      <c r="UJT120" s="4"/>
      <c r="UJU120" s="4"/>
      <c r="UJV120" s="4"/>
      <c r="UJW120" s="4"/>
      <c r="UJX120" s="4"/>
      <c r="UJY120" s="4"/>
      <c r="UJZ120" s="4"/>
      <c r="UKA120" s="4"/>
      <c r="UKB120" s="4"/>
      <c r="UKC120" s="4"/>
      <c r="UKD120" s="4"/>
      <c r="UKE120" s="4"/>
      <c r="UKF120" s="4"/>
      <c r="UKG120" s="4"/>
      <c r="UKH120" s="4"/>
      <c r="UKI120" s="4"/>
      <c r="UKJ120" s="4"/>
      <c r="UKK120" s="4"/>
      <c r="UKL120" s="4"/>
      <c r="UKM120" s="4"/>
      <c r="UKN120" s="4"/>
      <c r="UKO120" s="4"/>
      <c r="UKP120" s="4"/>
      <c r="UKQ120" s="4"/>
      <c r="UKR120" s="4"/>
      <c r="UKS120" s="4"/>
      <c r="UKT120" s="4"/>
      <c r="UKU120" s="4"/>
      <c r="UKV120" s="4"/>
      <c r="UKW120" s="4"/>
      <c r="UKX120" s="4"/>
      <c r="UKY120" s="4"/>
      <c r="UKZ120" s="4"/>
      <c r="ULA120" s="4"/>
      <c r="ULB120" s="4"/>
      <c r="ULC120" s="4"/>
      <c r="ULD120" s="4"/>
      <c r="ULE120" s="4"/>
      <c r="ULF120" s="4"/>
      <c r="ULG120" s="4"/>
      <c r="ULH120" s="4"/>
      <c r="ULI120" s="4"/>
      <c r="ULJ120" s="4"/>
      <c r="ULK120" s="4"/>
      <c r="ULL120" s="4"/>
      <c r="ULM120" s="4"/>
      <c r="ULN120" s="4"/>
      <c r="ULO120" s="4"/>
      <c r="ULP120" s="4"/>
      <c r="ULQ120" s="4"/>
      <c r="ULR120" s="4"/>
      <c r="ULS120" s="4"/>
      <c r="ULT120" s="4"/>
      <c r="ULU120" s="4"/>
      <c r="ULV120" s="4"/>
      <c r="ULW120" s="4"/>
      <c r="ULX120" s="4"/>
      <c r="ULY120" s="4"/>
      <c r="ULZ120" s="4"/>
      <c r="UMA120" s="4"/>
      <c r="UMB120" s="4"/>
      <c r="UMC120" s="4"/>
      <c r="UMD120" s="4"/>
      <c r="UME120" s="4"/>
      <c r="UMF120" s="4"/>
      <c r="UMG120" s="4"/>
      <c r="UMH120" s="4"/>
      <c r="UMI120" s="4"/>
      <c r="UMJ120" s="4"/>
      <c r="UMK120" s="4"/>
      <c r="UML120" s="4"/>
      <c r="UMM120" s="4"/>
      <c r="UMN120" s="4"/>
      <c r="UMO120" s="4"/>
      <c r="UMP120" s="4"/>
      <c r="UMQ120" s="4"/>
      <c r="UMR120" s="4"/>
      <c r="UMS120" s="4"/>
      <c r="UMT120" s="4"/>
      <c r="UMU120" s="4"/>
      <c r="UMV120" s="4"/>
      <c r="UMW120" s="4"/>
      <c r="UMX120" s="4"/>
      <c r="UMY120" s="4"/>
      <c r="UMZ120" s="4"/>
      <c r="UNA120" s="4"/>
      <c r="UNB120" s="4"/>
      <c r="UNC120" s="4"/>
      <c r="UND120" s="4"/>
      <c r="UNE120" s="4"/>
      <c r="UNF120" s="4"/>
      <c r="UNG120" s="4"/>
      <c r="UNH120" s="4"/>
      <c r="UNI120" s="4"/>
      <c r="UNJ120" s="4"/>
      <c r="UNK120" s="4"/>
      <c r="UNL120" s="4"/>
      <c r="UNM120" s="4"/>
      <c r="UNN120" s="4"/>
      <c r="UNO120" s="4"/>
      <c r="UNP120" s="4"/>
      <c r="UNQ120" s="4"/>
      <c r="UNR120" s="4"/>
      <c r="UNS120" s="4"/>
      <c r="UNT120" s="4"/>
      <c r="UNU120" s="4"/>
      <c r="UNV120" s="4"/>
      <c r="UNW120" s="4"/>
      <c r="UNX120" s="4"/>
      <c r="UNY120" s="4"/>
      <c r="UNZ120" s="4"/>
      <c r="UOA120" s="4"/>
      <c r="UOB120" s="4"/>
      <c r="UOC120" s="4"/>
      <c r="UOD120" s="4"/>
      <c r="UOE120" s="4"/>
      <c r="UOF120" s="4"/>
      <c r="UOG120" s="4"/>
      <c r="UOH120" s="4"/>
      <c r="UOI120" s="4"/>
      <c r="UOJ120" s="4"/>
      <c r="UOK120" s="4"/>
      <c r="UOL120" s="4"/>
      <c r="UOM120" s="4"/>
      <c r="UON120" s="4"/>
      <c r="UOO120" s="4"/>
      <c r="UOP120" s="4"/>
      <c r="UOQ120" s="4"/>
      <c r="UOR120" s="4"/>
      <c r="UOS120" s="4"/>
      <c r="UOT120" s="4"/>
      <c r="UOU120" s="4"/>
      <c r="UOV120" s="4"/>
      <c r="UOW120" s="4"/>
      <c r="UOX120" s="4"/>
      <c r="UOY120" s="4"/>
      <c r="UOZ120" s="4"/>
      <c r="UPA120" s="4"/>
      <c r="UPB120" s="4"/>
      <c r="UPC120" s="4"/>
      <c r="UPD120" s="4"/>
      <c r="UPE120" s="4"/>
      <c r="UPF120" s="4"/>
      <c r="UPG120" s="4"/>
      <c r="UPH120" s="4"/>
      <c r="UPI120" s="4"/>
      <c r="UPJ120" s="4"/>
      <c r="UPK120" s="4"/>
      <c r="UPL120" s="4"/>
      <c r="UPM120" s="4"/>
      <c r="UPN120" s="4"/>
      <c r="UPO120" s="4"/>
      <c r="UPP120" s="4"/>
      <c r="UPQ120" s="4"/>
      <c r="UPR120" s="4"/>
      <c r="UPS120" s="4"/>
      <c r="UPT120" s="4"/>
      <c r="UPU120" s="4"/>
      <c r="UPV120" s="4"/>
      <c r="UPW120" s="4"/>
      <c r="UPX120" s="4"/>
      <c r="UPY120" s="4"/>
      <c r="UPZ120" s="4"/>
      <c r="UQA120" s="4"/>
      <c r="UQB120" s="4"/>
      <c r="UQC120" s="4"/>
      <c r="UQD120" s="4"/>
      <c r="UQE120" s="4"/>
      <c r="UQF120" s="4"/>
      <c r="UQG120" s="4"/>
      <c r="UQH120" s="4"/>
      <c r="UQI120" s="4"/>
      <c r="UQJ120" s="4"/>
      <c r="UQK120" s="4"/>
      <c r="UQL120" s="4"/>
      <c r="UQM120" s="4"/>
      <c r="UQN120" s="4"/>
      <c r="UQO120" s="4"/>
      <c r="UQP120" s="4"/>
      <c r="UQQ120" s="4"/>
      <c r="UQR120" s="4"/>
      <c r="UQS120" s="4"/>
      <c r="UQT120" s="4"/>
      <c r="UQU120" s="4"/>
      <c r="UQV120" s="4"/>
      <c r="UQW120" s="4"/>
      <c r="UQX120" s="4"/>
      <c r="UQY120" s="4"/>
      <c r="UQZ120" s="4"/>
      <c r="URA120" s="4"/>
      <c r="URB120" s="4"/>
      <c r="URC120" s="4"/>
      <c r="URD120" s="4"/>
      <c r="URE120" s="4"/>
      <c r="URF120" s="4"/>
      <c r="URG120" s="4"/>
      <c r="URH120" s="4"/>
      <c r="URI120" s="4"/>
      <c r="URJ120" s="4"/>
      <c r="URK120" s="4"/>
      <c r="URL120" s="4"/>
      <c r="URM120" s="4"/>
      <c r="URN120" s="4"/>
      <c r="URO120" s="4"/>
      <c r="URP120" s="4"/>
      <c r="URQ120" s="4"/>
      <c r="URR120" s="4"/>
      <c r="URS120" s="4"/>
      <c r="URT120" s="4"/>
      <c r="URU120" s="4"/>
      <c r="URV120" s="4"/>
      <c r="URW120" s="4"/>
      <c r="URX120" s="4"/>
      <c r="URY120" s="4"/>
      <c r="URZ120" s="4"/>
      <c r="USA120" s="4"/>
      <c r="USB120" s="4"/>
      <c r="USC120" s="4"/>
      <c r="USD120" s="4"/>
      <c r="USE120" s="4"/>
      <c r="USF120" s="4"/>
      <c r="USG120" s="4"/>
      <c r="USH120" s="4"/>
      <c r="USI120" s="4"/>
      <c r="USJ120" s="4"/>
      <c r="USK120" s="4"/>
      <c r="USL120" s="4"/>
      <c r="USM120" s="4"/>
      <c r="USN120" s="4"/>
      <c r="USO120" s="4"/>
      <c r="USP120" s="4"/>
      <c r="USQ120" s="4"/>
      <c r="USR120" s="4"/>
      <c r="USS120" s="4"/>
      <c r="UST120" s="4"/>
      <c r="USU120" s="4"/>
      <c r="USV120" s="4"/>
      <c r="USW120" s="4"/>
      <c r="USX120" s="4"/>
      <c r="USY120" s="4"/>
      <c r="USZ120" s="4"/>
      <c r="UTA120" s="4"/>
      <c r="UTB120" s="4"/>
      <c r="UTC120" s="4"/>
      <c r="UTD120" s="4"/>
      <c r="UTE120" s="4"/>
      <c r="UTF120" s="4"/>
      <c r="UTG120" s="4"/>
      <c r="UTH120" s="4"/>
      <c r="UTI120" s="4"/>
      <c r="UTJ120" s="4"/>
      <c r="UTK120" s="4"/>
      <c r="UTL120" s="4"/>
      <c r="UTM120" s="4"/>
      <c r="UTN120" s="4"/>
      <c r="UTO120" s="4"/>
      <c r="UTP120" s="4"/>
      <c r="UTQ120" s="4"/>
      <c r="UTR120" s="4"/>
      <c r="UTS120" s="4"/>
      <c r="UTT120" s="4"/>
      <c r="UTU120" s="4"/>
      <c r="UTV120" s="4"/>
      <c r="UTW120" s="4"/>
      <c r="UTX120" s="4"/>
      <c r="UTY120" s="4"/>
      <c r="UTZ120" s="4"/>
      <c r="UUA120" s="4"/>
      <c r="UUB120" s="4"/>
      <c r="UUC120" s="4"/>
      <c r="UUD120" s="4"/>
      <c r="UUE120" s="4"/>
      <c r="UUF120" s="4"/>
      <c r="UUG120" s="4"/>
      <c r="UUH120" s="4"/>
      <c r="UUI120" s="4"/>
      <c r="UUJ120" s="4"/>
      <c r="UUK120" s="4"/>
      <c r="UUL120" s="4"/>
      <c r="UUM120" s="4"/>
      <c r="UUN120" s="4"/>
      <c r="UUO120" s="4"/>
      <c r="UUP120" s="4"/>
      <c r="UUQ120" s="4"/>
      <c r="UUR120" s="4"/>
      <c r="UUS120" s="4"/>
      <c r="UUT120" s="4"/>
      <c r="UUU120" s="4"/>
      <c r="UUV120" s="4"/>
      <c r="UUW120" s="4"/>
      <c r="UUX120" s="4"/>
      <c r="UUY120" s="4"/>
      <c r="UUZ120" s="4"/>
      <c r="UVA120" s="4"/>
      <c r="UVB120" s="4"/>
      <c r="UVC120" s="4"/>
      <c r="UVD120" s="4"/>
      <c r="UVE120" s="4"/>
      <c r="UVF120" s="4"/>
      <c r="UVG120" s="4"/>
      <c r="UVH120" s="4"/>
      <c r="UVI120" s="4"/>
      <c r="UVJ120" s="4"/>
      <c r="UVK120" s="4"/>
      <c r="UVL120" s="4"/>
      <c r="UVM120" s="4"/>
      <c r="UVN120" s="4"/>
      <c r="UVO120" s="4"/>
      <c r="UVP120" s="4"/>
      <c r="UVQ120" s="4"/>
      <c r="UVR120" s="4"/>
      <c r="UVS120" s="4"/>
      <c r="UVT120" s="4"/>
      <c r="UVU120" s="4"/>
      <c r="UVV120" s="4"/>
      <c r="UVW120" s="4"/>
      <c r="UVX120" s="4"/>
      <c r="UVY120" s="4"/>
      <c r="UVZ120" s="4"/>
      <c r="UWA120" s="4"/>
      <c r="UWB120" s="4"/>
      <c r="UWC120" s="4"/>
      <c r="UWD120" s="4"/>
      <c r="UWE120" s="4"/>
      <c r="UWF120" s="4"/>
      <c r="UWG120" s="4"/>
      <c r="UWH120" s="4"/>
      <c r="UWI120" s="4"/>
      <c r="UWJ120" s="4"/>
      <c r="UWK120" s="4"/>
      <c r="UWL120" s="4"/>
      <c r="UWM120" s="4"/>
      <c r="UWN120" s="4"/>
      <c r="UWO120" s="4"/>
      <c r="UWP120" s="4"/>
      <c r="UWQ120" s="4"/>
      <c r="UWR120" s="4"/>
      <c r="UWS120" s="4"/>
      <c r="UWT120" s="4"/>
      <c r="UWU120" s="4"/>
      <c r="UWV120" s="4"/>
      <c r="UWW120" s="4"/>
      <c r="UWX120" s="4"/>
      <c r="UWY120" s="4"/>
      <c r="UWZ120" s="4"/>
      <c r="UXA120" s="4"/>
      <c r="UXB120" s="4"/>
      <c r="UXC120" s="4"/>
      <c r="UXD120" s="4"/>
      <c r="UXE120" s="4"/>
      <c r="UXF120" s="4"/>
      <c r="UXG120" s="4"/>
      <c r="UXH120" s="4"/>
      <c r="UXI120" s="4"/>
      <c r="UXJ120" s="4"/>
      <c r="UXK120" s="4"/>
      <c r="UXL120" s="4"/>
      <c r="UXM120" s="4"/>
      <c r="UXN120" s="4"/>
      <c r="UXO120" s="4"/>
      <c r="UXP120" s="4"/>
      <c r="UXQ120" s="4"/>
      <c r="UXR120" s="4"/>
      <c r="UXS120" s="4"/>
      <c r="UXT120" s="4"/>
      <c r="UXU120" s="4"/>
      <c r="UXV120" s="4"/>
      <c r="UXW120" s="4"/>
      <c r="UXX120" s="4"/>
      <c r="UXY120" s="4"/>
      <c r="UXZ120" s="4"/>
      <c r="UYA120" s="4"/>
      <c r="UYB120" s="4"/>
      <c r="UYC120" s="4"/>
      <c r="UYD120" s="4"/>
      <c r="UYE120" s="4"/>
      <c r="UYF120" s="4"/>
      <c r="UYG120" s="4"/>
      <c r="UYH120" s="4"/>
      <c r="UYI120" s="4"/>
      <c r="UYJ120" s="4"/>
      <c r="UYK120" s="4"/>
      <c r="UYL120" s="4"/>
      <c r="UYM120" s="4"/>
      <c r="UYN120" s="4"/>
      <c r="UYO120" s="4"/>
      <c r="UYP120" s="4"/>
      <c r="UYQ120" s="4"/>
      <c r="UYR120" s="4"/>
      <c r="UYS120" s="4"/>
      <c r="UYT120" s="4"/>
      <c r="UYU120" s="4"/>
      <c r="UYV120" s="4"/>
      <c r="UYW120" s="4"/>
      <c r="UYX120" s="4"/>
      <c r="UYY120" s="4"/>
      <c r="UYZ120" s="4"/>
      <c r="UZA120" s="4"/>
      <c r="UZB120" s="4"/>
      <c r="UZC120" s="4"/>
      <c r="UZD120" s="4"/>
      <c r="UZE120" s="4"/>
      <c r="UZF120" s="4"/>
      <c r="UZG120" s="4"/>
      <c r="UZH120" s="4"/>
      <c r="UZI120" s="4"/>
      <c r="UZJ120" s="4"/>
      <c r="UZK120" s="4"/>
      <c r="UZL120" s="4"/>
      <c r="UZM120" s="4"/>
      <c r="UZN120" s="4"/>
      <c r="UZO120" s="4"/>
      <c r="UZP120" s="4"/>
      <c r="UZQ120" s="4"/>
      <c r="UZR120" s="4"/>
      <c r="UZS120" s="4"/>
      <c r="UZT120" s="4"/>
      <c r="UZU120" s="4"/>
      <c r="UZV120" s="4"/>
      <c r="UZW120" s="4"/>
      <c r="UZX120" s="4"/>
      <c r="UZY120" s="4"/>
      <c r="UZZ120" s="4"/>
      <c r="VAA120" s="4"/>
      <c r="VAB120" s="4"/>
      <c r="VAC120" s="4"/>
      <c r="VAD120" s="4"/>
      <c r="VAE120" s="4"/>
      <c r="VAF120" s="4"/>
      <c r="VAG120" s="4"/>
      <c r="VAH120" s="4"/>
      <c r="VAI120" s="4"/>
      <c r="VAJ120" s="4"/>
      <c r="VAK120" s="4"/>
      <c r="VAL120" s="4"/>
      <c r="VAM120" s="4"/>
      <c r="VAN120" s="4"/>
      <c r="VAO120" s="4"/>
      <c r="VAP120" s="4"/>
      <c r="VAQ120" s="4"/>
      <c r="VAR120" s="4"/>
      <c r="VAS120" s="4"/>
      <c r="VAT120" s="4"/>
      <c r="VAU120" s="4"/>
      <c r="VAV120" s="4"/>
      <c r="VAW120" s="4"/>
      <c r="VAX120" s="4"/>
      <c r="VAY120" s="4"/>
      <c r="VAZ120" s="4"/>
      <c r="VBA120" s="4"/>
      <c r="VBB120" s="4"/>
      <c r="VBC120" s="4"/>
      <c r="VBD120" s="4"/>
      <c r="VBE120" s="4"/>
      <c r="VBF120" s="4"/>
      <c r="VBG120" s="4"/>
      <c r="VBH120" s="4"/>
      <c r="VBI120" s="4"/>
      <c r="VBJ120" s="4"/>
      <c r="VBK120" s="4"/>
      <c r="VBL120" s="4"/>
      <c r="VBM120" s="4"/>
      <c r="VBN120" s="4"/>
      <c r="VBO120" s="4"/>
      <c r="VBP120" s="4"/>
      <c r="VBQ120" s="4"/>
      <c r="VBR120" s="4"/>
      <c r="VBS120" s="4"/>
      <c r="VBT120" s="4"/>
      <c r="VBU120" s="4"/>
      <c r="VBV120" s="4"/>
      <c r="VBW120" s="4"/>
      <c r="VBX120" s="4"/>
      <c r="VBY120" s="4"/>
      <c r="VBZ120" s="4"/>
      <c r="VCA120" s="4"/>
      <c r="VCB120" s="4"/>
      <c r="VCC120" s="4"/>
      <c r="VCD120" s="4"/>
      <c r="VCE120" s="4"/>
      <c r="VCF120" s="4"/>
      <c r="VCG120" s="4"/>
      <c r="VCH120" s="4"/>
      <c r="VCI120" s="4"/>
      <c r="VCJ120" s="4"/>
      <c r="VCK120" s="4"/>
      <c r="VCL120" s="4"/>
      <c r="VCM120" s="4"/>
      <c r="VCN120" s="4"/>
      <c r="VCO120" s="4"/>
      <c r="VCP120" s="4"/>
      <c r="VCQ120" s="4"/>
      <c r="VCR120" s="4"/>
      <c r="VCS120" s="4"/>
      <c r="VCT120" s="4"/>
      <c r="VCU120" s="4"/>
      <c r="VCV120" s="4"/>
      <c r="VCW120" s="4"/>
      <c r="VCX120" s="4"/>
      <c r="VCY120" s="4"/>
      <c r="VCZ120" s="4"/>
      <c r="VDA120" s="4"/>
      <c r="VDB120" s="4"/>
      <c r="VDC120" s="4"/>
      <c r="VDD120" s="4"/>
      <c r="VDE120" s="4"/>
      <c r="VDF120" s="4"/>
      <c r="VDG120" s="4"/>
      <c r="VDH120" s="4"/>
      <c r="VDI120" s="4"/>
      <c r="VDJ120" s="4"/>
      <c r="VDK120" s="4"/>
      <c r="VDL120" s="4"/>
      <c r="VDM120" s="4"/>
      <c r="VDN120" s="4"/>
      <c r="VDO120" s="4"/>
      <c r="VDP120" s="4"/>
      <c r="VDQ120" s="4"/>
      <c r="VDR120" s="4"/>
      <c r="VDS120" s="4"/>
      <c r="VDT120" s="4"/>
      <c r="VDU120" s="4"/>
      <c r="VDV120" s="4"/>
      <c r="VDW120" s="4"/>
      <c r="VDX120" s="4"/>
      <c r="VDY120" s="4"/>
      <c r="VDZ120" s="4"/>
      <c r="VEA120" s="4"/>
      <c r="VEB120" s="4"/>
      <c r="VEC120" s="4"/>
      <c r="VED120" s="4"/>
      <c r="VEE120" s="4"/>
      <c r="VEF120" s="4"/>
      <c r="VEG120" s="4"/>
      <c r="VEH120" s="4"/>
      <c r="VEI120" s="4"/>
      <c r="VEJ120" s="4"/>
      <c r="VEK120" s="4"/>
      <c r="VEL120" s="4"/>
      <c r="VEM120" s="4"/>
      <c r="VEN120" s="4"/>
      <c r="VEO120" s="4"/>
      <c r="VEP120" s="4"/>
      <c r="VEQ120" s="4"/>
      <c r="VER120" s="4"/>
      <c r="VES120" s="4"/>
      <c r="VET120" s="4"/>
      <c r="VEU120" s="4"/>
      <c r="VEV120" s="4"/>
      <c r="VEW120" s="4"/>
      <c r="VEX120" s="4"/>
      <c r="VEY120" s="4"/>
      <c r="VEZ120" s="4"/>
      <c r="VFA120" s="4"/>
      <c r="VFB120" s="4"/>
      <c r="VFC120" s="4"/>
      <c r="VFD120" s="4"/>
      <c r="VFE120" s="4"/>
      <c r="VFF120" s="4"/>
      <c r="VFG120" s="4"/>
      <c r="VFH120" s="4"/>
      <c r="VFI120" s="4"/>
      <c r="VFJ120" s="4"/>
      <c r="VFK120" s="4"/>
      <c r="VFL120" s="4"/>
      <c r="VFM120" s="4"/>
      <c r="VFN120" s="4"/>
      <c r="VFO120" s="4"/>
      <c r="VFP120" s="4"/>
      <c r="VFQ120" s="4"/>
      <c r="VFR120" s="4"/>
      <c r="VFS120" s="4"/>
      <c r="VFT120" s="4"/>
      <c r="VFU120" s="4"/>
      <c r="VFV120" s="4"/>
      <c r="VFW120" s="4"/>
      <c r="VFX120" s="4"/>
      <c r="VFY120" s="4"/>
      <c r="VFZ120" s="4"/>
      <c r="VGA120" s="4"/>
      <c r="VGB120" s="4"/>
      <c r="VGC120" s="4"/>
      <c r="VGD120" s="4"/>
      <c r="VGE120" s="4"/>
      <c r="VGF120" s="4"/>
      <c r="VGG120" s="4"/>
      <c r="VGH120" s="4"/>
      <c r="VGI120" s="4"/>
      <c r="VGJ120" s="4"/>
      <c r="VGK120" s="4"/>
      <c r="VGL120" s="4"/>
      <c r="VGM120" s="4"/>
      <c r="VGN120" s="4"/>
      <c r="VGO120" s="4"/>
      <c r="VGP120" s="4"/>
      <c r="VGQ120" s="4"/>
      <c r="VGR120" s="4"/>
      <c r="VGS120" s="4"/>
      <c r="VGT120" s="4"/>
      <c r="VGU120" s="4"/>
      <c r="VGV120" s="4"/>
      <c r="VGW120" s="4"/>
      <c r="VGX120" s="4"/>
      <c r="VGY120" s="4"/>
      <c r="VGZ120" s="4"/>
      <c r="VHA120" s="4"/>
      <c r="VHB120" s="4"/>
      <c r="VHC120" s="4"/>
      <c r="VHD120" s="4"/>
      <c r="VHE120" s="4"/>
      <c r="VHF120" s="4"/>
      <c r="VHG120" s="4"/>
      <c r="VHH120" s="4"/>
      <c r="VHI120" s="4"/>
      <c r="VHJ120" s="4"/>
      <c r="VHK120" s="4"/>
      <c r="VHL120" s="4"/>
      <c r="VHM120" s="4"/>
      <c r="VHN120" s="4"/>
      <c r="VHO120" s="4"/>
      <c r="VHP120" s="4"/>
      <c r="VHQ120" s="4"/>
      <c r="VHR120" s="4"/>
      <c r="VHS120" s="4"/>
      <c r="VHT120" s="4"/>
      <c r="VHU120" s="4"/>
      <c r="VHV120" s="4"/>
      <c r="VHW120" s="4"/>
      <c r="VHX120" s="4"/>
      <c r="VHY120" s="4"/>
      <c r="VHZ120" s="4"/>
      <c r="VIA120" s="4"/>
      <c r="VIB120" s="4"/>
      <c r="VIC120" s="4"/>
      <c r="VID120" s="4"/>
      <c r="VIE120" s="4"/>
      <c r="VIF120" s="4"/>
      <c r="VIG120" s="4"/>
      <c r="VIH120" s="4"/>
      <c r="VII120" s="4"/>
      <c r="VIJ120" s="4"/>
      <c r="VIK120" s="4"/>
      <c r="VIL120" s="4"/>
      <c r="VIM120" s="4"/>
      <c r="VIN120" s="4"/>
      <c r="VIO120" s="4"/>
      <c r="VIP120" s="4"/>
      <c r="VIQ120" s="4"/>
      <c r="VIR120" s="4"/>
      <c r="VIS120" s="4"/>
      <c r="VIT120" s="4"/>
      <c r="VIU120" s="4"/>
      <c r="VIV120" s="4"/>
      <c r="VIW120" s="4"/>
      <c r="VIX120" s="4"/>
      <c r="VIY120" s="4"/>
      <c r="VIZ120" s="4"/>
      <c r="VJA120" s="4"/>
      <c r="VJB120" s="4"/>
      <c r="VJC120" s="4"/>
      <c r="VJD120" s="4"/>
      <c r="VJE120" s="4"/>
      <c r="VJF120" s="4"/>
      <c r="VJG120" s="4"/>
      <c r="VJH120" s="4"/>
      <c r="VJI120" s="4"/>
      <c r="VJJ120" s="4"/>
      <c r="VJK120" s="4"/>
      <c r="VJL120" s="4"/>
      <c r="VJM120" s="4"/>
      <c r="VJN120" s="4"/>
      <c r="VJO120" s="4"/>
      <c r="VJP120" s="4"/>
      <c r="VJQ120" s="4"/>
      <c r="VJR120" s="4"/>
      <c r="VJS120" s="4"/>
      <c r="VJT120" s="4"/>
      <c r="VJU120" s="4"/>
      <c r="VJV120" s="4"/>
      <c r="VJW120" s="4"/>
      <c r="VJX120" s="4"/>
      <c r="VJY120" s="4"/>
      <c r="VJZ120" s="4"/>
      <c r="VKA120" s="4"/>
      <c r="VKB120" s="4"/>
      <c r="VKC120" s="4"/>
      <c r="VKD120" s="4"/>
      <c r="VKE120" s="4"/>
      <c r="VKF120" s="4"/>
      <c r="VKG120" s="4"/>
      <c r="VKH120" s="4"/>
      <c r="VKI120" s="4"/>
      <c r="VKJ120" s="4"/>
      <c r="VKK120" s="4"/>
      <c r="VKL120" s="4"/>
      <c r="VKM120" s="4"/>
      <c r="VKN120" s="4"/>
      <c r="VKO120" s="4"/>
      <c r="VKP120" s="4"/>
      <c r="VKQ120" s="4"/>
      <c r="VKR120" s="4"/>
      <c r="VKS120" s="4"/>
      <c r="VKT120" s="4"/>
      <c r="VKU120" s="4"/>
      <c r="VKV120" s="4"/>
      <c r="VKW120" s="4"/>
      <c r="VKX120" s="4"/>
      <c r="VKY120" s="4"/>
      <c r="VKZ120" s="4"/>
      <c r="VLA120" s="4"/>
      <c r="VLB120" s="4"/>
      <c r="VLC120" s="4"/>
      <c r="VLD120" s="4"/>
      <c r="VLE120" s="4"/>
      <c r="VLF120" s="4"/>
      <c r="VLG120" s="4"/>
      <c r="VLH120" s="4"/>
      <c r="VLI120" s="4"/>
      <c r="VLJ120" s="4"/>
      <c r="VLK120" s="4"/>
      <c r="VLL120" s="4"/>
      <c r="VLM120" s="4"/>
      <c r="VLN120" s="4"/>
      <c r="VLO120" s="4"/>
      <c r="VLP120" s="4"/>
      <c r="VLQ120" s="4"/>
      <c r="VLR120" s="4"/>
      <c r="VLS120" s="4"/>
      <c r="VLT120" s="4"/>
      <c r="VLU120" s="4"/>
      <c r="VLV120" s="4"/>
      <c r="VLW120" s="4"/>
      <c r="VLX120" s="4"/>
      <c r="VLY120" s="4"/>
      <c r="VLZ120" s="4"/>
      <c r="VMA120" s="4"/>
      <c r="VMB120" s="4"/>
      <c r="VMC120" s="4"/>
      <c r="VMD120" s="4"/>
      <c r="VME120" s="4"/>
      <c r="VMF120" s="4"/>
      <c r="VMG120" s="4"/>
      <c r="VMH120" s="4"/>
      <c r="VMI120" s="4"/>
      <c r="VMJ120" s="4"/>
      <c r="VMK120" s="4"/>
      <c r="VML120" s="4"/>
      <c r="VMM120" s="4"/>
      <c r="VMN120" s="4"/>
      <c r="VMO120" s="4"/>
      <c r="VMP120" s="4"/>
      <c r="VMQ120" s="4"/>
      <c r="VMR120" s="4"/>
      <c r="VMS120" s="4"/>
      <c r="VMT120" s="4"/>
      <c r="VMU120" s="4"/>
      <c r="VMV120" s="4"/>
      <c r="VMW120" s="4"/>
      <c r="VMX120" s="4"/>
      <c r="VMY120" s="4"/>
      <c r="VMZ120" s="4"/>
      <c r="VNA120" s="4"/>
      <c r="VNB120" s="4"/>
      <c r="VNC120" s="4"/>
      <c r="VND120" s="4"/>
      <c r="VNE120" s="4"/>
      <c r="VNF120" s="4"/>
      <c r="VNG120" s="4"/>
      <c r="VNH120" s="4"/>
      <c r="VNI120" s="4"/>
      <c r="VNJ120" s="4"/>
      <c r="VNK120" s="4"/>
      <c r="VNL120" s="4"/>
      <c r="VNM120" s="4"/>
      <c r="VNN120" s="4"/>
      <c r="VNO120" s="4"/>
      <c r="VNP120" s="4"/>
      <c r="VNQ120" s="4"/>
      <c r="VNR120" s="4"/>
      <c r="VNS120" s="4"/>
      <c r="VNT120" s="4"/>
      <c r="VNU120" s="4"/>
      <c r="VNV120" s="4"/>
      <c r="VNW120" s="4"/>
      <c r="VNX120" s="4"/>
      <c r="VNY120" s="4"/>
      <c r="VNZ120" s="4"/>
      <c r="VOA120" s="4"/>
      <c r="VOB120" s="4"/>
      <c r="VOC120" s="4"/>
      <c r="VOD120" s="4"/>
      <c r="VOE120" s="4"/>
      <c r="VOF120" s="4"/>
      <c r="VOG120" s="4"/>
      <c r="VOH120" s="4"/>
      <c r="VOI120" s="4"/>
      <c r="VOJ120" s="4"/>
      <c r="VOK120" s="4"/>
      <c r="VOL120" s="4"/>
      <c r="VOM120" s="4"/>
      <c r="VON120" s="4"/>
      <c r="VOO120" s="4"/>
      <c r="VOP120" s="4"/>
      <c r="VOQ120" s="4"/>
      <c r="VOR120" s="4"/>
      <c r="VOS120" s="4"/>
      <c r="VOT120" s="4"/>
      <c r="VOU120" s="4"/>
      <c r="VOV120" s="4"/>
      <c r="VOW120" s="4"/>
      <c r="VOX120" s="4"/>
      <c r="VOY120" s="4"/>
      <c r="VOZ120" s="4"/>
      <c r="VPA120" s="4"/>
      <c r="VPB120" s="4"/>
      <c r="VPC120" s="4"/>
      <c r="VPD120" s="4"/>
      <c r="VPE120" s="4"/>
      <c r="VPF120" s="4"/>
      <c r="VPG120" s="4"/>
      <c r="VPH120" s="4"/>
      <c r="VPI120" s="4"/>
      <c r="VPJ120" s="4"/>
      <c r="VPK120" s="4"/>
      <c r="VPL120" s="4"/>
      <c r="VPM120" s="4"/>
      <c r="VPN120" s="4"/>
      <c r="VPO120" s="4"/>
      <c r="VPP120" s="4"/>
      <c r="VPQ120" s="4"/>
      <c r="VPR120" s="4"/>
      <c r="VPS120" s="4"/>
      <c r="VPT120" s="4"/>
      <c r="VPU120" s="4"/>
      <c r="VPV120" s="4"/>
      <c r="VPW120" s="4"/>
      <c r="VPX120" s="4"/>
      <c r="VPY120" s="4"/>
      <c r="VPZ120" s="4"/>
      <c r="VQA120" s="4"/>
      <c r="VQB120" s="4"/>
      <c r="VQC120" s="4"/>
      <c r="VQD120" s="4"/>
      <c r="VQE120" s="4"/>
      <c r="VQF120" s="4"/>
      <c r="VQG120" s="4"/>
      <c r="VQH120" s="4"/>
      <c r="VQI120" s="4"/>
      <c r="VQJ120" s="4"/>
      <c r="VQK120" s="4"/>
      <c r="VQL120" s="4"/>
      <c r="VQM120" s="4"/>
      <c r="VQN120" s="4"/>
      <c r="VQO120" s="4"/>
      <c r="VQP120" s="4"/>
      <c r="VQQ120" s="4"/>
      <c r="VQR120" s="4"/>
      <c r="VQS120" s="4"/>
      <c r="VQT120" s="4"/>
      <c r="VQU120" s="4"/>
      <c r="VQV120" s="4"/>
      <c r="VQW120" s="4"/>
      <c r="VQX120" s="4"/>
      <c r="VQY120" s="4"/>
      <c r="VQZ120" s="4"/>
      <c r="VRA120" s="4"/>
      <c r="VRB120" s="4"/>
      <c r="VRC120" s="4"/>
      <c r="VRD120" s="4"/>
      <c r="VRE120" s="4"/>
      <c r="VRF120" s="4"/>
      <c r="VRG120" s="4"/>
      <c r="VRH120" s="4"/>
      <c r="VRI120" s="4"/>
      <c r="VRJ120" s="4"/>
      <c r="VRK120" s="4"/>
      <c r="VRL120" s="4"/>
      <c r="VRM120" s="4"/>
      <c r="VRN120" s="4"/>
      <c r="VRO120" s="4"/>
      <c r="VRP120" s="4"/>
      <c r="VRQ120" s="4"/>
      <c r="VRR120" s="4"/>
      <c r="VRS120" s="4"/>
      <c r="VRT120" s="4"/>
      <c r="VRU120" s="4"/>
      <c r="VRV120" s="4"/>
      <c r="VRW120" s="4"/>
      <c r="VRX120" s="4"/>
      <c r="VRY120" s="4"/>
      <c r="VRZ120" s="4"/>
      <c r="VSA120" s="4"/>
      <c r="VSB120" s="4"/>
      <c r="VSC120" s="4"/>
      <c r="VSD120" s="4"/>
      <c r="VSE120" s="4"/>
      <c r="VSF120" s="4"/>
      <c r="VSG120" s="4"/>
      <c r="VSH120" s="4"/>
      <c r="VSI120" s="4"/>
      <c r="VSJ120" s="4"/>
      <c r="VSK120" s="4"/>
      <c r="VSL120" s="4"/>
      <c r="VSM120" s="4"/>
      <c r="VSN120" s="4"/>
      <c r="VSO120" s="4"/>
      <c r="VSP120" s="4"/>
      <c r="VSQ120" s="4"/>
      <c r="VSR120" s="4"/>
      <c r="VSS120" s="4"/>
      <c r="VST120" s="4"/>
      <c r="VSU120" s="4"/>
      <c r="VSV120" s="4"/>
      <c r="VSW120" s="4"/>
      <c r="VSX120" s="4"/>
      <c r="VSY120" s="4"/>
      <c r="VSZ120" s="4"/>
      <c r="VTA120" s="4"/>
      <c r="VTB120" s="4"/>
      <c r="VTC120" s="4"/>
      <c r="VTD120" s="4"/>
      <c r="VTE120" s="4"/>
      <c r="VTF120" s="4"/>
      <c r="VTG120" s="4"/>
      <c r="VTH120" s="4"/>
      <c r="VTI120" s="4"/>
      <c r="VTJ120" s="4"/>
      <c r="VTK120" s="4"/>
      <c r="VTL120" s="4"/>
      <c r="VTM120" s="4"/>
      <c r="VTN120" s="4"/>
      <c r="VTO120" s="4"/>
      <c r="VTP120" s="4"/>
      <c r="VTQ120" s="4"/>
      <c r="VTR120" s="4"/>
      <c r="VTS120" s="4"/>
      <c r="VTT120" s="4"/>
      <c r="VTU120" s="4"/>
      <c r="VTV120" s="4"/>
      <c r="VTW120" s="4"/>
      <c r="VTX120" s="4"/>
      <c r="VTY120" s="4"/>
      <c r="VTZ120" s="4"/>
      <c r="VUA120" s="4"/>
      <c r="VUB120" s="4"/>
      <c r="VUC120" s="4"/>
      <c r="VUD120" s="4"/>
      <c r="VUE120" s="4"/>
      <c r="VUF120" s="4"/>
      <c r="VUG120" s="4"/>
      <c r="VUH120" s="4"/>
      <c r="VUI120" s="4"/>
      <c r="VUJ120" s="4"/>
      <c r="VUK120" s="4"/>
      <c r="VUL120" s="4"/>
      <c r="VUM120" s="4"/>
      <c r="VUN120" s="4"/>
      <c r="VUO120" s="4"/>
      <c r="VUP120" s="4"/>
      <c r="VUQ120" s="4"/>
      <c r="VUR120" s="4"/>
      <c r="VUS120" s="4"/>
      <c r="VUT120" s="4"/>
      <c r="VUU120" s="4"/>
      <c r="VUV120" s="4"/>
      <c r="VUW120" s="4"/>
      <c r="VUX120" s="4"/>
      <c r="VUY120" s="4"/>
      <c r="VUZ120" s="4"/>
      <c r="VVA120" s="4"/>
      <c r="VVB120" s="4"/>
      <c r="VVC120" s="4"/>
      <c r="VVD120" s="4"/>
      <c r="VVE120" s="4"/>
      <c r="VVF120" s="4"/>
      <c r="VVG120" s="4"/>
      <c r="VVH120" s="4"/>
      <c r="VVI120" s="4"/>
      <c r="VVJ120" s="4"/>
      <c r="VVK120" s="4"/>
      <c r="VVL120" s="4"/>
      <c r="VVM120" s="4"/>
      <c r="VVN120" s="4"/>
      <c r="VVO120" s="4"/>
      <c r="VVP120" s="4"/>
      <c r="VVQ120" s="4"/>
      <c r="VVR120" s="4"/>
      <c r="VVS120" s="4"/>
      <c r="VVT120" s="4"/>
      <c r="VVU120" s="4"/>
      <c r="VVV120" s="4"/>
      <c r="VVW120" s="4"/>
      <c r="VVX120" s="4"/>
      <c r="VVY120" s="4"/>
      <c r="VVZ120" s="4"/>
      <c r="VWA120" s="4"/>
      <c r="VWB120" s="4"/>
      <c r="VWC120" s="4"/>
      <c r="VWD120" s="4"/>
      <c r="VWE120" s="4"/>
      <c r="VWF120" s="4"/>
      <c r="VWG120" s="4"/>
      <c r="VWH120" s="4"/>
      <c r="VWI120" s="4"/>
      <c r="VWJ120" s="4"/>
      <c r="VWK120" s="4"/>
      <c r="VWL120" s="4"/>
      <c r="VWM120" s="4"/>
      <c r="VWN120" s="4"/>
      <c r="VWO120" s="4"/>
      <c r="VWP120" s="4"/>
      <c r="VWQ120" s="4"/>
      <c r="VWR120" s="4"/>
      <c r="VWS120" s="4"/>
      <c r="VWT120" s="4"/>
      <c r="VWU120" s="4"/>
      <c r="VWV120" s="4"/>
      <c r="VWW120" s="4"/>
      <c r="VWX120" s="4"/>
      <c r="VWY120" s="4"/>
      <c r="VWZ120" s="4"/>
      <c r="VXA120" s="4"/>
      <c r="VXB120" s="4"/>
      <c r="VXC120" s="4"/>
      <c r="VXD120" s="4"/>
      <c r="VXE120" s="4"/>
      <c r="VXF120" s="4"/>
      <c r="VXG120" s="4"/>
      <c r="VXH120" s="4"/>
      <c r="VXI120" s="4"/>
      <c r="VXJ120" s="4"/>
      <c r="VXK120" s="4"/>
      <c r="VXL120" s="4"/>
      <c r="VXM120" s="4"/>
      <c r="VXN120" s="4"/>
      <c r="VXO120" s="4"/>
      <c r="VXP120" s="4"/>
      <c r="VXQ120" s="4"/>
      <c r="VXR120" s="4"/>
      <c r="VXS120" s="4"/>
      <c r="VXT120" s="4"/>
      <c r="VXU120" s="4"/>
      <c r="VXV120" s="4"/>
      <c r="VXW120" s="4"/>
      <c r="VXX120" s="4"/>
      <c r="VXY120" s="4"/>
      <c r="VXZ120" s="4"/>
      <c r="VYA120" s="4"/>
      <c r="VYB120" s="4"/>
      <c r="VYC120" s="4"/>
      <c r="VYD120" s="4"/>
      <c r="VYE120" s="4"/>
      <c r="VYF120" s="4"/>
      <c r="VYG120" s="4"/>
      <c r="VYH120" s="4"/>
      <c r="VYI120" s="4"/>
      <c r="VYJ120" s="4"/>
      <c r="VYK120" s="4"/>
      <c r="VYL120" s="4"/>
      <c r="VYM120" s="4"/>
      <c r="VYN120" s="4"/>
      <c r="VYO120" s="4"/>
      <c r="VYP120" s="4"/>
      <c r="VYQ120" s="4"/>
      <c r="VYR120" s="4"/>
      <c r="VYS120" s="4"/>
      <c r="VYT120" s="4"/>
      <c r="VYU120" s="4"/>
      <c r="VYV120" s="4"/>
      <c r="VYW120" s="4"/>
      <c r="VYX120" s="4"/>
      <c r="VYY120" s="4"/>
      <c r="VYZ120" s="4"/>
      <c r="VZA120" s="4"/>
      <c r="VZB120" s="4"/>
      <c r="VZC120" s="4"/>
      <c r="VZD120" s="4"/>
      <c r="VZE120" s="4"/>
      <c r="VZF120" s="4"/>
      <c r="VZG120" s="4"/>
      <c r="VZH120" s="4"/>
      <c r="VZI120" s="4"/>
      <c r="VZJ120" s="4"/>
      <c r="VZK120" s="4"/>
      <c r="VZL120" s="4"/>
      <c r="VZM120" s="4"/>
      <c r="VZN120" s="4"/>
      <c r="VZO120" s="4"/>
      <c r="VZP120" s="4"/>
      <c r="VZQ120" s="4"/>
      <c r="VZR120" s="4"/>
      <c r="VZS120" s="4"/>
      <c r="VZT120" s="4"/>
      <c r="VZU120" s="4"/>
      <c r="VZV120" s="4"/>
      <c r="VZW120" s="4"/>
      <c r="VZX120" s="4"/>
      <c r="VZY120" s="4"/>
      <c r="VZZ120" s="4"/>
      <c r="WAA120" s="4"/>
      <c r="WAB120" s="4"/>
      <c r="WAC120" s="4"/>
      <c r="WAD120" s="4"/>
      <c r="WAE120" s="4"/>
      <c r="WAF120" s="4"/>
      <c r="WAG120" s="4"/>
      <c r="WAH120" s="4"/>
      <c r="WAI120" s="4"/>
      <c r="WAJ120" s="4"/>
      <c r="WAK120" s="4"/>
      <c r="WAL120" s="4"/>
      <c r="WAM120" s="4"/>
      <c r="WAN120" s="4"/>
      <c r="WAO120" s="4"/>
      <c r="WAP120" s="4"/>
      <c r="WAQ120" s="4"/>
      <c r="WAR120" s="4"/>
      <c r="WAS120" s="4"/>
      <c r="WAT120" s="4"/>
      <c r="WAU120" s="4"/>
      <c r="WAV120" s="4"/>
      <c r="WAW120" s="4"/>
      <c r="WAX120" s="4"/>
      <c r="WAY120" s="4"/>
      <c r="WAZ120" s="4"/>
      <c r="WBA120" s="4"/>
      <c r="WBB120" s="4"/>
      <c r="WBC120" s="4"/>
      <c r="WBD120" s="4"/>
      <c r="WBE120" s="4"/>
      <c r="WBF120" s="4"/>
      <c r="WBG120" s="4"/>
      <c r="WBH120" s="4"/>
      <c r="WBI120" s="4"/>
      <c r="WBJ120" s="4"/>
      <c r="WBK120" s="4"/>
      <c r="WBL120" s="4"/>
      <c r="WBM120" s="4"/>
      <c r="WBN120" s="4"/>
      <c r="WBO120" s="4"/>
      <c r="WBP120" s="4"/>
      <c r="WBQ120" s="4"/>
      <c r="WBR120" s="4"/>
      <c r="WBS120" s="4"/>
      <c r="WBT120" s="4"/>
      <c r="WBU120" s="4"/>
      <c r="WBV120" s="4"/>
      <c r="WBW120" s="4"/>
      <c r="WBX120" s="4"/>
      <c r="WBY120" s="4"/>
      <c r="WBZ120" s="4"/>
      <c r="WCA120" s="4"/>
      <c r="WCB120" s="4"/>
      <c r="WCC120" s="4"/>
      <c r="WCD120" s="4"/>
      <c r="WCE120" s="4"/>
      <c r="WCF120" s="4"/>
      <c r="WCG120" s="4"/>
      <c r="WCH120" s="4"/>
      <c r="WCI120" s="4"/>
      <c r="WCJ120" s="4"/>
      <c r="WCK120" s="4"/>
      <c r="WCL120" s="4"/>
      <c r="WCM120" s="4"/>
      <c r="WCN120" s="4"/>
      <c r="WCO120" s="4"/>
      <c r="WCP120" s="4"/>
      <c r="WCQ120" s="4"/>
      <c r="WCR120" s="4"/>
      <c r="WCS120" s="4"/>
      <c r="WCT120" s="4"/>
      <c r="WCU120" s="4"/>
      <c r="WCV120" s="4"/>
      <c r="WCW120" s="4"/>
      <c r="WCX120" s="4"/>
      <c r="WCY120" s="4"/>
      <c r="WCZ120" s="4"/>
      <c r="WDA120" s="4"/>
      <c r="WDB120" s="4"/>
      <c r="WDC120" s="4"/>
      <c r="WDD120" s="4"/>
      <c r="WDE120" s="4"/>
      <c r="WDF120" s="4"/>
      <c r="WDG120" s="4"/>
      <c r="WDH120" s="4"/>
      <c r="WDI120" s="4"/>
      <c r="WDJ120" s="4"/>
      <c r="WDK120" s="4"/>
      <c r="WDL120" s="4"/>
      <c r="WDM120" s="4"/>
      <c r="WDN120" s="4"/>
      <c r="WDO120" s="4"/>
      <c r="WDP120" s="4"/>
      <c r="WDQ120" s="4"/>
      <c r="WDR120" s="4"/>
      <c r="WDS120" s="4"/>
      <c r="WDT120" s="4"/>
      <c r="WDU120" s="4"/>
      <c r="WDV120" s="4"/>
      <c r="WDW120" s="4"/>
      <c r="WDX120" s="4"/>
      <c r="WDY120" s="4"/>
      <c r="WDZ120" s="4"/>
      <c r="WEA120" s="4"/>
      <c r="WEB120" s="4"/>
      <c r="WEC120" s="4"/>
      <c r="WED120" s="4"/>
      <c r="WEE120" s="4"/>
      <c r="WEF120" s="4"/>
      <c r="WEG120" s="4"/>
      <c r="WEH120" s="4"/>
      <c r="WEI120" s="4"/>
      <c r="WEJ120" s="4"/>
      <c r="WEK120" s="4"/>
      <c r="WEL120" s="4"/>
      <c r="WEM120" s="4"/>
      <c r="WEN120" s="4"/>
      <c r="WEO120" s="4"/>
      <c r="WEP120" s="4"/>
      <c r="WEQ120" s="4"/>
      <c r="WER120" s="4"/>
      <c r="WES120" s="4"/>
      <c r="WET120" s="4"/>
      <c r="WEU120" s="4"/>
      <c r="WEV120" s="4"/>
      <c r="WEW120" s="4"/>
      <c r="WEX120" s="4"/>
      <c r="WEY120" s="4"/>
      <c r="WEZ120" s="4"/>
      <c r="WFA120" s="4"/>
      <c r="WFB120" s="4"/>
      <c r="WFC120" s="4"/>
      <c r="WFD120" s="4"/>
      <c r="WFE120" s="4"/>
      <c r="WFF120" s="4"/>
      <c r="WFG120" s="4"/>
      <c r="WFH120" s="4"/>
      <c r="WFI120" s="4"/>
      <c r="WFJ120" s="4"/>
      <c r="WFK120" s="4"/>
      <c r="WFL120" s="4"/>
      <c r="WFM120" s="4"/>
      <c r="WFN120" s="4"/>
      <c r="WFO120" s="4"/>
      <c r="WFP120" s="4"/>
      <c r="WFQ120" s="4"/>
      <c r="WFR120" s="4"/>
      <c r="WFS120" s="4"/>
      <c r="WFT120" s="4"/>
      <c r="WFU120" s="4"/>
      <c r="WFV120" s="4"/>
      <c r="WFW120" s="4"/>
      <c r="WFX120" s="4"/>
      <c r="WFY120" s="4"/>
      <c r="WFZ120" s="4"/>
      <c r="WGA120" s="4"/>
      <c r="WGB120" s="4"/>
      <c r="WGC120" s="4"/>
      <c r="WGD120" s="4"/>
      <c r="WGE120" s="4"/>
      <c r="WGF120" s="4"/>
      <c r="WGG120" s="4"/>
      <c r="WGH120" s="4"/>
      <c r="WGI120" s="4"/>
      <c r="WGJ120" s="4"/>
      <c r="WGK120" s="4"/>
      <c r="WGL120" s="4"/>
      <c r="WGM120" s="4"/>
      <c r="WGN120" s="4"/>
      <c r="WGO120" s="4"/>
      <c r="WGP120" s="4"/>
      <c r="WGQ120" s="4"/>
      <c r="WGR120" s="4"/>
      <c r="WGS120" s="4"/>
      <c r="WGT120" s="4"/>
      <c r="WGU120" s="4"/>
      <c r="WGV120" s="4"/>
      <c r="WGW120" s="4"/>
      <c r="WGX120" s="4"/>
      <c r="WGY120" s="4"/>
      <c r="WGZ120" s="4"/>
      <c r="WHA120" s="4"/>
      <c r="WHB120" s="4"/>
      <c r="WHC120" s="4"/>
      <c r="WHD120" s="4"/>
      <c r="WHE120" s="4"/>
      <c r="WHF120" s="4"/>
      <c r="WHG120" s="4"/>
      <c r="WHH120" s="4"/>
      <c r="WHI120" s="4"/>
      <c r="WHJ120" s="4"/>
      <c r="WHK120" s="4"/>
      <c r="WHL120" s="4"/>
      <c r="WHM120" s="4"/>
      <c r="WHN120" s="4"/>
      <c r="WHO120" s="4"/>
      <c r="WHP120" s="4"/>
      <c r="WHQ120" s="4"/>
      <c r="WHR120" s="4"/>
      <c r="WHS120" s="4"/>
      <c r="WHT120" s="4"/>
      <c r="WHU120" s="4"/>
      <c r="WHV120" s="4"/>
      <c r="WHW120" s="4"/>
      <c r="WHX120" s="4"/>
      <c r="WHY120" s="4"/>
      <c r="WHZ120" s="4"/>
      <c r="WIA120" s="4"/>
      <c r="WIB120" s="4"/>
      <c r="WIC120" s="4"/>
      <c r="WID120" s="4"/>
      <c r="WIE120" s="4"/>
      <c r="WIF120" s="4"/>
      <c r="WIG120" s="4"/>
      <c r="WIH120" s="4"/>
      <c r="WII120" s="4"/>
      <c r="WIJ120" s="4"/>
      <c r="WIK120" s="4"/>
      <c r="WIL120" s="4"/>
      <c r="WIM120" s="4"/>
      <c r="WIN120" s="4"/>
      <c r="WIO120" s="4"/>
      <c r="WIP120" s="4"/>
      <c r="WIQ120" s="4"/>
      <c r="WIR120" s="4"/>
      <c r="WIS120" s="4"/>
      <c r="WIT120" s="4"/>
      <c r="WIU120" s="4"/>
      <c r="WIV120" s="4"/>
      <c r="WIW120" s="4"/>
      <c r="WIX120" s="4"/>
      <c r="WIY120" s="4"/>
      <c r="WIZ120" s="4"/>
      <c r="WJA120" s="4"/>
      <c r="WJB120" s="4"/>
      <c r="WJC120" s="4"/>
      <c r="WJD120" s="4"/>
      <c r="WJE120" s="4"/>
      <c r="WJF120" s="4"/>
      <c r="WJG120" s="4"/>
      <c r="WJH120" s="4"/>
      <c r="WJI120" s="4"/>
      <c r="WJJ120" s="4"/>
      <c r="WJK120" s="4"/>
      <c r="WJL120" s="4"/>
      <c r="WJM120" s="4"/>
      <c r="WJN120" s="4"/>
      <c r="WJO120" s="4"/>
      <c r="WJP120" s="4"/>
      <c r="WJQ120" s="4"/>
      <c r="WJR120" s="4"/>
      <c r="WJS120" s="4"/>
      <c r="WJT120" s="4"/>
      <c r="WJU120" s="4"/>
      <c r="WJV120" s="4"/>
      <c r="WJW120" s="4"/>
      <c r="WJX120" s="4"/>
      <c r="WJY120" s="4"/>
      <c r="WJZ120" s="4"/>
      <c r="WKA120" s="4"/>
      <c r="WKB120" s="4"/>
      <c r="WKC120" s="4"/>
      <c r="WKD120" s="4"/>
      <c r="WKE120" s="4"/>
      <c r="WKF120" s="4"/>
      <c r="WKG120" s="4"/>
      <c r="WKH120" s="4"/>
      <c r="WKI120" s="4"/>
      <c r="WKJ120" s="4"/>
      <c r="WKK120" s="4"/>
      <c r="WKL120" s="4"/>
      <c r="WKM120" s="4"/>
      <c r="WKN120" s="4"/>
      <c r="WKO120" s="4"/>
      <c r="WKP120" s="4"/>
      <c r="WKQ120" s="4"/>
      <c r="WKR120" s="4"/>
      <c r="WKS120" s="4"/>
      <c r="WKT120" s="4"/>
      <c r="WKU120" s="4"/>
      <c r="WKV120" s="4"/>
      <c r="WKW120" s="4"/>
      <c r="WKX120" s="4"/>
      <c r="WKY120" s="4"/>
      <c r="WKZ120" s="4"/>
      <c r="WLA120" s="4"/>
      <c r="WLB120" s="4"/>
      <c r="WLC120" s="4"/>
      <c r="WLD120" s="4"/>
      <c r="WLE120" s="4"/>
      <c r="WLF120" s="4"/>
      <c r="WLG120" s="4"/>
      <c r="WLH120" s="4"/>
      <c r="WLI120" s="4"/>
      <c r="WLJ120" s="4"/>
      <c r="WLK120" s="4"/>
      <c r="WLL120" s="4"/>
      <c r="WLM120" s="4"/>
      <c r="WLN120" s="4"/>
      <c r="WLO120" s="4"/>
      <c r="WLP120" s="4"/>
      <c r="WLQ120" s="4"/>
      <c r="WLR120" s="4"/>
      <c r="WLS120" s="4"/>
      <c r="WLT120" s="4"/>
      <c r="WLU120" s="4"/>
      <c r="WLV120" s="4"/>
      <c r="WLW120" s="4"/>
      <c r="WLX120" s="4"/>
      <c r="WLY120" s="4"/>
      <c r="WLZ120" s="4"/>
      <c r="WMA120" s="4"/>
      <c r="WMB120" s="4"/>
      <c r="WMC120" s="4"/>
      <c r="WMD120" s="4"/>
      <c r="WME120" s="4"/>
      <c r="WMF120" s="4"/>
      <c r="WMG120" s="4"/>
      <c r="WMH120" s="4"/>
      <c r="WMI120" s="4"/>
      <c r="WMJ120" s="4"/>
      <c r="WMK120" s="4"/>
      <c r="WML120" s="4"/>
      <c r="WMM120" s="4"/>
      <c r="WMN120" s="4"/>
      <c r="WMO120" s="4"/>
      <c r="WMP120" s="4"/>
      <c r="WMQ120" s="4"/>
      <c r="WMR120" s="4"/>
      <c r="WMS120" s="4"/>
      <c r="WMT120" s="4"/>
      <c r="WMU120" s="4"/>
      <c r="WMV120" s="4"/>
      <c r="WMW120" s="4"/>
      <c r="WMX120" s="4"/>
      <c r="WMY120" s="4"/>
      <c r="WMZ120" s="4"/>
      <c r="WNA120" s="4"/>
      <c r="WNB120" s="4"/>
      <c r="WNC120" s="4"/>
      <c r="WND120" s="4"/>
      <c r="WNE120" s="4"/>
      <c r="WNF120" s="4"/>
      <c r="WNG120" s="4"/>
      <c r="WNH120" s="4"/>
      <c r="WNI120" s="4"/>
      <c r="WNJ120" s="4"/>
      <c r="WNK120" s="4"/>
      <c r="WNL120" s="4"/>
      <c r="WNM120" s="4"/>
      <c r="WNN120" s="4"/>
      <c r="WNO120" s="4"/>
      <c r="WNP120" s="4"/>
      <c r="WNQ120" s="4"/>
      <c r="WNR120" s="4"/>
      <c r="WNS120" s="4"/>
      <c r="WNT120" s="4"/>
      <c r="WNU120" s="4"/>
      <c r="WNV120" s="4"/>
      <c r="WNW120" s="4"/>
      <c r="WNX120" s="4"/>
      <c r="WNY120" s="4"/>
      <c r="WNZ120" s="4"/>
      <c r="WOA120" s="4"/>
      <c r="WOB120" s="4"/>
      <c r="WOC120" s="4"/>
      <c r="WOD120" s="4"/>
      <c r="WOE120" s="4"/>
      <c r="WOF120" s="4"/>
      <c r="WOG120" s="4"/>
      <c r="WOH120" s="4"/>
      <c r="WOI120" s="4"/>
      <c r="WOJ120" s="4"/>
      <c r="WOK120" s="4"/>
      <c r="WOL120" s="4"/>
      <c r="WOM120" s="4"/>
      <c r="WON120" s="4"/>
      <c r="WOO120" s="4"/>
      <c r="WOP120" s="4"/>
      <c r="WOQ120" s="4"/>
      <c r="WOR120" s="4"/>
      <c r="WOS120" s="4"/>
      <c r="WOT120" s="4"/>
      <c r="WOU120" s="4"/>
      <c r="WOV120" s="4"/>
      <c r="WOW120" s="4"/>
      <c r="WOX120" s="4"/>
      <c r="WOY120" s="4"/>
      <c r="WOZ120" s="4"/>
      <c r="WPA120" s="4"/>
      <c r="WPB120" s="4"/>
      <c r="WPC120" s="4"/>
      <c r="WPD120" s="4"/>
      <c r="WPE120" s="4"/>
      <c r="WPF120" s="4"/>
      <c r="WPG120" s="4"/>
      <c r="WPH120" s="4"/>
      <c r="WPI120" s="4"/>
      <c r="WPJ120" s="4"/>
      <c r="WPK120" s="4"/>
      <c r="WPL120" s="4"/>
      <c r="WPM120" s="4"/>
      <c r="WPN120" s="4"/>
      <c r="WPO120" s="4"/>
      <c r="WPP120" s="4"/>
      <c r="WPQ120" s="4"/>
      <c r="WPR120" s="4"/>
      <c r="WPS120" s="4"/>
      <c r="WPT120" s="4"/>
      <c r="WPU120" s="4"/>
      <c r="WPV120" s="4"/>
      <c r="WPW120" s="4"/>
      <c r="WPX120" s="4"/>
      <c r="WPY120" s="4"/>
      <c r="WPZ120" s="4"/>
      <c r="WQA120" s="4"/>
      <c r="WQB120" s="4"/>
      <c r="WQC120" s="4"/>
      <c r="WQD120" s="4"/>
      <c r="WQE120" s="4"/>
      <c r="WQF120" s="4"/>
      <c r="WQG120" s="4"/>
      <c r="WQH120" s="4"/>
      <c r="WQI120" s="4"/>
      <c r="WQJ120" s="4"/>
      <c r="WQK120" s="4"/>
      <c r="WQL120" s="4"/>
      <c r="WQM120" s="4"/>
      <c r="WQN120" s="4"/>
      <c r="WQO120" s="4"/>
      <c r="WQP120" s="4"/>
      <c r="WQQ120" s="4"/>
      <c r="WQR120" s="4"/>
      <c r="WQS120" s="4"/>
      <c r="WQT120" s="4"/>
      <c r="WQU120" s="4"/>
      <c r="WQV120" s="4"/>
      <c r="WQW120" s="4"/>
      <c r="WQX120" s="4"/>
      <c r="WQY120" s="4"/>
      <c r="WQZ120" s="4"/>
      <c r="WRA120" s="4"/>
      <c r="WRB120" s="4"/>
      <c r="WRC120" s="4"/>
      <c r="WRD120" s="4"/>
      <c r="WRE120" s="4"/>
      <c r="WRF120" s="4"/>
      <c r="WRG120" s="4"/>
      <c r="WRH120" s="4"/>
      <c r="WRI120" s="4"/>
      <c r="WRJ120" s="4"/>
      <c r="WRK120" s="4"/>
      <c r="WRL120" s="4"/>
      <c r="WRM120" s="4"/>
      <c r="WRN120" s="4"/>
      <c r="WRO120" s="4"/>
      <c r="WRP120" s="4"/>
      <c r="WRQ120" s="4"/>
      <c r="WRR120" s="4"/>
      <c r="WRS120" s="4"/>
      <c r="WRT120" s="4"/>
      <c r="WRU120" s="4"/>
      <c r="WRV120" s="4"/>
      <c r="WRW120" s="4"/>
      <c r="WRX120" s="4"/>
      <c r="WRY120" s="4"/>
      <c r="WRZ120" s="4"/>
      <c r="WSA120" s="4"/>
      <c r="WSB120" s="4"/>
      <c r="WSC120" s="4"/>
      <c r="WSD120" s="4"/>
      <c r="WSE120" s="4"/>
      <c r="WSF120" s="4"/>
      <c r="WSG120" s="4"/>
      <c r="WSH120" s="4"/>
      <c r="WSI120" s="4"/>
      <c r="WSJ120" s="4"/>
      <c r="WSK120" s="4"/>
      <c r="WSL120" s="4"/>
      <c r="WSM120" s="4"/>
      <c r="WSN120" s="4"/>
      <c r="WSO120" s="4"/>
      <c r="WSP120" s="4"/>
      <c r="WSQ120" s="4"/>
      <c r="WSR120" s="4"/>
      <c r="WSS120" s="4"/>
      <c r="WST120" s="4"/>
      <c r="WSU120" s="4"/>
      <c r="WSV120" s="4"/>
      <c r="WSW120" s="4"/>
      <c r="WSX120" s="4"/>
      <c r="WSY120" s="4"/>
      <c r="WSZ120" s="4"/>
      <c r="WTA120" s="4"/>
      <c r="WTB120" s="4"/>
      <c r="WTC120" s="4"/>
      <c r="WTD120" s="4"/>
      <c r="WTE120" s="4"/>
      <c r="WTF120" s="4"/>
      <c r="WTG120" s="4"/>
      <c r="WTH120" s="4"/>
      <c r="WTI120" s="4"/>
      <c r="WTJ120" s="4"/>
      <c r="WTK120" s="4"/>
      <c r="WTL120" s="4"/>
      <c r="WTM120" s="4"/>
      <c r="WTN120" s="4"/>
      <c r="WTO120" s="4"/>
      <c r="WTP120" s="4"/>
      <c r="WTQ120" s="4"/>
      <c r="WTR120" s="4"/>
      <c r="WTS120" s="4"/>
      <c r="WTT120" s="4"/>
      <c r="WTU120" s="4"/>
      <c r="WTV120" s="4"/>
      <c r="WTW120" s="4"/>
      <c r="WTX120" s="4"/>
      <c r="WTY120" s="4"/>
      <c r="WTZ120" s="4"/>
      <c r="WUA120" s="4"/>
      <c r="WUB120" s="4"/>
      <c r="WUC120" s="4"/>
      <c r="WUD120" s="4"/>
      <c r="WUE120" s="4"/>
      <c r="WUF120" s="4"/>
      <c r="WUG120" s="4"/>
      <c r="WUH120" s="4"/>
      <c r="WUI120" s="4"/>
      <c r="WUJ120" s="4"/>
      <c r="WUK120" s="4"/>
      <c r="WUL120" s="4"/>
      <c r="WUM120" s="4"/>
      <c r="WUN120" s="4"/>
      <c r="WUO120" s="4"/>
      <c r="WUP120" s="4"/>
      <c r="WUQ120" s="4"/>
      <c r="WUR120" s="4"/>
      <c r="WUS120" s="4"/>
      <c r="WUT120" s="4"/>
      <c r="WUU120" s="4"/>
      <c r="WUV120" s="4"/>
      <c r="WUW120" s="4"/>
      <c r="WUX120" s="4"/>
      <c r="WUY120" s="4"/>
      <c r="WUZ120" s="4"/>
      <c r="WVA120" s="4"/>
      <c r="WVB120" s="4"/>
      <c r="WVC120" s="4"/>
      <c r="WVD120" s="4"/>
      <c r="WVE120" s="4"/>
      <c r="WVF120" s="4"/>
      <c r="WVG120" s="4"/>
      <c r="WVH120" s="4"/>
      <c r="WVI120" s="4"/>
      <c r="WVJ120" s="4"/>
      <c r="WVK120" s="4"/>
      <c r="WVL120" s="4"/>
      <c r="WVM120" s="4"/>
      <c r="WVN120" s="4"/>
      <c r="WVO120" s="4"/>
      <c r="WVP120" s="4"/>
      <c r="WVQ120" s="4"/>
      <c r="WVR120" s="4"/>
      <c r="WVS120" s="4"/>
      <c r="WVT120" s="4"/>
      <c r="WVU120" s="4"/>
      <c r="WVV120" s="4"/>
      <c r="WVW120" s="4"/>
      <c r="WVX120" s="4"/>
      <c r="WVY120" s="4"/>
      <c r="WVZ120" s="4"/>
      <c r="WWA120" s="4"/>
      <c r="WWB120" s="4"/>
      <c r="WWC120" s="4"/>
      <c r="WWD120" s="4"/>
      <c r="WWE120" s="4"/>
      <c r="WWF120" s="4"/>
      <c r="WWG120" s="4"/>
      <c r="WWH120" s="4"/>
      <c r="WWI120" s="4"/>
      <c r="WWJ120" s="4"/>
      <c r="WWK120" s="4"/>
      <c r="WWL120" s="4"/>
      <c r="WWM120" s="4"/>
      <c r="WWN120" s="4"/>
      <c r="WWO120" s="4"/>
      <c r="WWP120" s="4"/>
      <c r="WWQ120" s="4"/>
      <c r="WWR120" s="4"/>
      <c r="WWS120" s="4"/>
      <c r="WWT120" s="4"/>
      <c r="WWU120" s="4"/>
      <c r="WWV120" s="4"/>
      <c r="WWW120" s="4"/>
      <c r="WWX120" s="4"/>
      <c r="WWY120" s="4"/>
      <c r="WWZ120" s="4"/>
      <c r="WXA120" s="4"/>
      <c r="WXB120" s="4"/>
      <c r="WXC120" s="4"/>
      <c r="WXD120" s="4"/>
      <c r="WXE120" s="4"/>
      <c r="WXF120" s="4"/>
      <c r="WXG120" s="4"/>
      <c r="WXH120" s="4"/>
      <c r="WXI120" s="4"/>
      <c r="WXJ120" s="4"/>
      <c r="WXK120" s="4"/>
      <c r="WXL120" s="4"/>
      <c r="WXM120" s="4"/>
      <c r="WXN120" s="4"/>
      <c r="WXO120" s="4"/>
      <c r="WXP120" s="4"/>
      <c r="WXQ120" s="4"/>
      <c r="WXR120" s="4"/>
      <c r="WXS120" s="4"/>
      <c r="WXT120" s="4"/>
      <c r="WXU120" s="4"/>
      <c r="WXV120" s="4"/>
      <c r="WXW120" s="4"/>
      <c r="WXX120" s="4"/>
      <c r="WXY120" s="4"/>
      <c r="WXZ120" s="4"/>
      <c r="WYA120" s="4"/>
      <c r="WYB120" s="4"/>
      <c r="WYC120" s="4"/>
      <c r="WYD120" s="4"/>
      <c r="WYE120" s="4"/>
      <c r="WYF120" s="4"/>
      <c r="WYG120" s="4"/>
      <c r="WYH120" s="4"/>
      <c r="WYI120" s="4"/>
      <c r="WYJ120" s="4"/>
      <c r="WYK120" s="4"/>
      <c r="WYL120" s="4"/>
      <c r="WYM120" s="4"/>
      <c r="WYN120" s="4"/>
      <c r="WYO120" s="4"/>
      <c r="WYP120" s="4"/>
      <c r="WYQ120" s="4"/>
      <c r="WYR120" s="4"/>
      <c r="WYS120" s="4"/>
      <c r="WYT120" s="4"/>
      <c r="WYU120" s="4"/>
      <c r="WYV120" s="4"/>
      <c r="WYW120" s="4"/>
      <c r="WYX120" s="4"/>
      <c r="WYY120" s="4"/>
      <c r="WYZ120" s="4"/>
      <c r="WZA120" s="4"/>
      <c r="WZB120" s="4"/>
      <c r="WZC120" s="4"/>
      <c r="WZD120" s="4"/>
      <c r="WZE120" s="4"/>
      <c r="WZF120" s="4"/>
      <c r="WZG120" s="4"/>
      <c r="WZH120" s="4"/>
      <c r="WZI120" s="4"/>
      <c r="WZJ120" s="4"/>
      <c r="WZK120" s="4"/>
      <c r="WZL120" s="4"/>
      <c r="WZM120" s="4"/>
      <c r="WZN120" s="4"/>
      <c r="WZO120" s="4"/>
      <c r="WZP120" s="4"/>
      <c r="WZQ120" s="4"/>
      <c r="WZR120" s="4"/>
      <c r="WZS120" s="4"/>
      <c r="WZT120" s="4"/>
      <c r="WZU120" s="4"/>
      <c r="WZV120" s="4"/>
      <c r="WZW120" s="4"/>
      <c r="WZX120" s="4"/>
      <c r="WZY120" s="4"/>
      <c r="WZZ120" s="4"/>
      <c r="XAA120" s="4"/>
      <c r="XAB120" s="4"/>
      <c r="XAC120" s="4"/>
      <c r="XAD120" s="4"/>
      <c r="XAE120" s="4"/>
      <c r="XAF120" s="4"/>
      <c r="XAG120" s="4"/>
      <c r="XAH120" s="4"/>
      <c r="XAI120" s="4"/>
      <c r="XAJ120" s="4"/>
      <c r="XAK120" s="4"/>
      <c r="XAL120" s="4"/>
      <c r="XAM120" s="4"/>
      <c r="XAN120" s="4"/>
      <c r="XAO120" s="4"/>
      <c r="XAP120" s="4"/>
      <c r="XAQ120" s="4"/>
      <c r="XAR120" s="4"/>
      <c r="XAS120" s="4"/>
      <c r="XAT120" s="4"/>
      <c r="XAU120" s="4"/>
      <c r="XAV120" s="4"/>
      <c r="XAW120" s="4"/>
      <c r="XAX120" s="4"/>
      <c r="XAY120" s="4"/>
      <c r="XAZ120" s="4"/>
      <c r="XBA120" s="4"/>
      <c r="XBB120" s="4"/>
      <c r="XBC120" s="4"/>
      <c r="XBD120" s="4"/>
      <c r="XBE120" s="4"/>
      <c r="XBF120" s="4"/>
      <c r="XBG120" s="4"/>
      <c r="XBH120" s="4"/>
      <c r="XBI120" s="4"/>
      <c r="XBJ120" s="4"/>
      <c r="XBK120" s="4"/>
      <c r="XBL120" s="4"/>
      <c r="XBM120" s="4"/>
      <c r="XBN120" s="4"/>
      <c r="XBO120" s="4"/>
      <c r="XBP120" s="4"/>
      <c r="XBQ120" s="4"/>
      <c r="XBR120" s="4"/>
      <c r="XBS120" s="4"/>
      <c r="XBT120" s="4"/>
      <c r="XBU120" s="4"/>
      <c r="XBV120" s="4"/>
      <c r="XBW120" s="4"/>
      <c r="XBX120" s="4"/>
      <c r="XBY120" s="4"/>
      <c r="XBZ120" s="4"/>
      <c r="XCA120" s="4"/>
      <c r="XCB120" s="4"/>
      <c r="XCC120" s="4"/>
      <c r="XCD120" s="4"/>
      <c r="XCE120" s="4"/>
      <c r="XCF120" s="4"/>
      <c r="XCG120" s="4"/>
      <c r="XCH120" s="4"/>
      <c r="XCI120" s="4"/>
      <c r="XCJ120" s="4"/>
      <c r="XCK120" s="4"/>
      <c r="XCL120" s="4"/>
      <c r="XCM120" s="4"/>
      <c r="XCN120" s="4"/>
      <c r="XCO120" s="4"/>
      <c r="XCP120" s="4"/>
      <c r="XCQ120" s="4"/>
      <c r="XCR120" s="4"/>
      <c r="XCS120" s="4"/>
      <c r="XCT120" s="4"/>
      <c r="XCU120" s="4"/>
      <c r="XCV120" s="4"/>
      <c r="XCW120" s="4"/>
      <c r="XCX120" s="4"/>
      <c r="XCY120" s="4"/>
      <c r="XCZ120" s="4"/>
      <c r="XDA120" s="4"/>
      <c r="XDB120" s="4"/>
      <c r="XDC120" s="4"/>
      <c r="XDD120" s="4"/>
      <c r="XDE120" s="4"/>
      <c r="XDF120" s="4"/>
      <c r="XDG120" s="4"/>
      <c r="XDH120" s="4"/>
      <c r="XDI120" s="4"/>
      <c r="XDJ120" s="4"/>
      <c r="XDK120" s="4"/>
      <c r="XDL120" s="4"/>
      <c r="XDM120" s="4"/>
      <c r="XDN120" s="4"/>
      <c r="XDO120" s="4"/>
      <c r="XDP120" s="4"/>
      <c r="XDQ120" s="4"/>
      <c r="XDR120" s="4"/>
      <c r="XDS120" s="4"/>
      <c r="XDT120" s="4"/>
      <c r="XDU120" s="4"/>
      <c r="XDV120" s="4"/>
      <c r="XDW120" s="4"/>
      <c r="XDX120" s="4"/>
      <c r="XDY120" s="4"/>
      <c r="XDZ120" s="4"/>
      <c r="XEA120" s="4"/>
      <c r="XEB120" s="4"/>
      <c r="XEC120" s="4"/>
      <c r="XED120" s="4"/>
      <c r="XEE120" s="4"/>
      <c r="XEF120" s="4"/>
      <c r="XEG120" s="4"/>
      <c r="XEH120" s="4"/>
      <c r="XEI120" s="4"/>
      <c r="XEJ120" s="4"/>
      <c r="XEK120" s="4"/>
      <c r="XEL120" s="4"/>
      <c r="XEM120" s="4"/>
      <c r="XEN120" s="4"/>
      <c r="XEO120" s="4"/>
      <c r="XEP120" s="4"/>
      <c r="XEQ120" s="4"/>
      <c r="XER120" s="4"/>
      <c r="XES120" s="4"/>
      <c r="XET120" s="4"/>
      <c r="XEU120" s="4"/>
      <c r="XEV120" s="4"/>
      <c r="XEW120" s="4"/>
      <c r="XEX120" s="4"/>
      <c r="XEY120" s="4"/>
      <c r="XEZ120" s="4"/>
      <c r="XFA120" s="4"/>
      <c r="XFB120" s="4"/>
    </row>
    <row r="121" spans="1:16382">
      <c r="A121" s="2">
        <v>340</v>
      </c>
      <c r="B121" s="2">
        <v>25</v>
      </c>
      <c r="C121" s="1">
        <v>22</v>
      </c>
      <c r="D121" s="2">
        <v>2000</v>
      </c>
    </row>
    <row r="122" spans="1:16382">
      <c r="A122" s="2">
        <v>340</v>
      </c>
      <c r="B122" s="2">
        <f>16.5+21</f>
        <v>37.5</v>
      </c>
      <c r="C122" s="1">
        <f>13+16</f>
        <v>29</v>
      </c>
      <c r="D122" s="2">
        <v>0</v>
      </c>
    </row>
    <row r="123" spans="1:16382">
      <c r="A123" s="2">
        <v>290</v>
      </c>
      <c r="B123" s="2">
        <f>2+0.5</f>
        <v>2.5</v>
      </c>
      <c r="C123" s="1">
        <v>2</v>
      </c>
      <c r="D123" s="2">
        <v>0</v>
      </c>
    </row>
    <row r="124" spans="1:16382">
      <c r="A124" s="2">
        <v>340</v>
      </c>
      <c r="B124" s="2">
        <f>15.5+16.5</f>
        <v>32</v>
      </c>
      <c r="C124" s="1">
        <f>11+14</f>
        <v>25</v>
      </c>
      <c r="D124" s="2">
        <v>2500</v>
      </c>
    </row>
    <row r="125" spans="1:16382">
      <c r="A125" s="2">
        <v>330</v>
      </c>
      <c r="B125" s="2">
        <f>15.5+8.5</f>
        <v>24</v>
      </c>
      <c r="C125" s="1">
        <f>6+9</f>
        <v>15</v>
      </c>
      <c r="D125" s="2">
        <f>10300+2000+130</f>
        <v>12430</v>
      </c>
    </row>
    <row r="126" spans="1:16382">
      <c r="A126" s="2">
        <v>330</v>
      </c>
      <c r="B126" s="2">
        <f>1.5</f>
        <v>1.5</v>
      </c>
      <c r="C126" s="1">
        <v>2</v>
      </c>
      <c r="D126" s="2">
        <v>5000</v>
      </c>
    </row>
    <row r="127" spans="1:16382" ht="16.5" customHeight="1">
      <c r="A127" s="2">
        <v>330</v>
      </c>
      <c r="B127" s="2">
        <f>41+26</f>
        <v>67</v>
      </c>
      <c r="C127" s="1">
        <v>0</v>
      </c>
      <c r="D127" s="2">
        <v>12500</v>
      </c>
    </row>
    <row r="128" spans="1:16382">
      <c r="A128" s="2">
        <v>340</v>
      </c>
      <c r="B128" s="2">
        <f>14.5+21</f>
        <v>35.5</v>
      </c>
      <c r="C128" s="1">
        <f>13+15</f>
        <v>28</v>
      </c>
      <c r="D128" s="2">
        <v>20000</v>
      </c>
    </row>
    <row r="129" spans="1:4">
      <c r="A129" s="11">
        <v>330</v>
      </c>
      <c r="B129" s="11">
        <v>28</v>
      </c>
      <c r="C129" s="12">
        <v>50</v>
      </c>
      <c r="D129" s="11">
        <v>1500</v>
      </c>
    </row>
    <row r="130" spans="1:4">
      <c r="A130" s="2">
        <v>360</v>
      </c>
      <c r="B130" s="2">
        <f>15+20.5</f>
        <v>35.5</v>
      </c>
      <c r="C130" s="1">
        <f>13+17</f>
        <v>30</v>
      </c>
      <c r="D130" s="2">
        <v>4000</v>
      </c>
    </row>
    <row r="131" spans="1:4">
      <c r="A131" s="2">
        <v>290</v>
      </c>
      <c r="B131" s="2">
        <v>2.5</v>
      </c>
      <c r="C131" s="1">
        <v>2</v>
      </c>
      <c r="D131" s="2">
        <v>0</v>
      </c>
    </row>
    <row r="132" spans="1:4">
      <c r="A132" s="2">
        <v>330</v>
      </c>
      <c r="B132" s="2">
        <f>14+14</f>
        <v>28</v>
      </c>
      <c r="C132" s="1">
        <f>23+26</f>
        <v>49</v>
      </c>
      <c r="D132" s="2">
        <v>6500</v>
      </c>
    </row>
    <row r="133" spans="1:4">
      <c r="A133" s="2">
        <v>330</v>
      </c>
      <c r="B133" s="2">
        <f>15.5+16</f>
        <v>31.5</v>
      </c>
      <c r="C133" s="1">
        <f>29+24</f>
        <v>53</v>
      </c>
      <c r="D133" s="2">
        <v>3000</v>
      </c>
    </row>
    <row r="134" spans="1:4" hidden="1">
      <c r="A134" s="2">
        <v>290</v>
      </c>
      <c r="B134" s="2">
        <f>19+18.5</f>
        <v>37.5</v>
      </c>
      <c r="C134" s="1">
        <f>16+22</f>
        <v>38</v>
      </c>
      <c r="D134" s="2">
        <v>0</v>
      </c>
    </row>
    <row r="135" spans="1:4" hidden="1">
      <c r="A135" s="11">
        <v>350</v>
      </c>
      <c r="B135" s="11">
        <v>34.5</v>
      </c>
      <c r="C135" s="12">
        <v>20</v>
      </c>
      <c r="D135" s="11">
        <v>4000</v>
      </c>
    </row>
    <row r="136" spans="1:4" hidden="1">
      <c r="A136" s="11">
        <v>290</v>
      </c>
      <c r="B136" s="11"/>
      <c r="C136" s="12"/>
      <c r="D136" s="11"/>
    </row>
    <row r="137" spans="1:4" hidden="1">
      <c r="A137" s="11">
        <v>330</v>
      </c>
      <c r="B137" s="11">
        <f>14.5+3.5</f>
        <v>18</v>
      </c>
      <c r="C137" s="12">
        <f>7+4</f>
        <v>11</v>
      </c>
      <c r="D137" s="11">
        <v>2000</v>
      </c>
    </row>
    <row r="138" spans="1:4">
      <c r="A138" s="11">
        <v>290</v>
      </c>
      <c r="B138" s="11">
        <f>2</f>
        <v>2</v>
      </c>
      <c r="C138" s="12">
        <v>2</v>
      </c>
      <c r="D138" s="11">
        <v>6000</v>
      </c>
    </row>
    <row r="139" spans="1:4">
      <c r="A139" s="11">
        <v>330</v>
      </c>
      <c r="B139" s="11">
        <f>15+14</f>
        <v>29</v>
      </c>
      <c r="C139" s="12">
        <f>39+36</f>
        <v>75</v>
      </c>
      <c r="D139" s="11">
        <v>8000</v>
      </c>
    </row>
    <row r="140" spans="1:4">
      <c r="A140" s="11">
        <v>330</v>
      </c>
      <c r="B140" s="11">
        <f>14+13</f>
        <v>27</v>
      </c>
      <c r="C140" s="12">
        <f>21+27</f>
        <v>48</v>
      </c>
      <c r="D140" s="11">
        <v>3000</v>
      </c>
    </row>
    <row r="141" spans="1:4">
      <c r="A141" s="11">
        <v>330</v>
      </c>
      <c r="B141" s="11">
        <v>26.5</v>
      </c>
      <c r="C141" s="12">
        <v>74</v>
      </c>
      <c r="D141" s="11">
        <v>5260</v>
      </c>
    </row>
    <row r="142" spans="1:4">
      <c r="A142" s="11">
        <v>290</v>
      </c>
      <c r="B142" s="11">
        <v>26.5</v>
      </c>
      <c r="C142" s="12">
        <v>74</v>
      </c>
      <c r="D142" s="11">
        <v>3000</v>
      </c>
    </row>
    <row r="143" spans="1:4">
      <c r="A143" s="11">
        <v>330</v>
      </c>
      <c r="B143" s="11">
        <v>16</v>
      </c>
      <c r="C143" s="12">
        <v>24</v>
      </c>
      <c r="D143" s="11">
        <v>1500</v>
      </c>
    </row>
    <row r="144" spans="1:4">
      <c r="A144" s="2">
        <v>650</v>
      </c>
      <c r="B144" s="2">
        <v>30</v>
      </c>
      <c r="C144" s="1">
        <v>70</v>
      </c>
      <c r="D144" s="2">
        <v>0</v>
      </c>
    </row>
    <row r="145" spans="1:4">
      <c r="A145" s="2">
        <v>290</v>
      </c>
      <c r="B145" s="2">
        <v>42.5</v>
      </c>
      <c r="C145" s="1">
        <v>33</v>
      </c>
      <c r="D145" s="2">
        <v>0</v>
      </c>
    </row>
    <row r="146" spans="1:4">
      <c r="A146" s="2">
        <v>400</v>
      </c>
      <c r="B146" s="2">
        <v>6.5</v>
      </c>
      <c r="C146" s="1">
        <v>1</v>
      </c>
      <c r="D146" s="2">
        <v>0</v>
      </c>
    </row>
    <row r="147" spans="1:4">
      <c r="A147" s="2">
        <v>290</v>
      </c>
      <c r="B147" s="2">
        <v>40</v>
      </c>
      <c r="C147" s="1">
        <v>36</v>
      </c>
      <c r="D147" s="2">
        <v>2000</v>
      </c>
    </row>
    <row r="148" spans="1:4">
      <c r="A148" s="2">
        <v>400</v>
      </c>
      <c r="B148" s="2">
        <v>38</v>
      </c>
      <c r="C148" s="1">
        <v>49</v>
      </c>
      <c r="D148" s="2">
        <v>11000</v>
      </c>
    </row>
    <row r="149" spans="1:4">
      <c r="A149" s="2">
        <v>290</v>
      </c>
      <c r="B149" s="2">
        <v>40</v>
      </c>
      <c r="C149" s="1">
        <v>40</v>
      </c>
      <c r="D149" s="2">
        <v>2000</v>
      </c>
    </row>
    <row r="150" spans="1:4">
      <c r="A150" s="2">
        <v>340</v>
      </c>
      <c r="B150" s="2">
        <v>25.5</v>
      </c>
      <c r="C150" s="1">
        <v>24</v>
      </c>
      <c r="D150" s="2">
        <v>6000</v>
      </c>
    </row>
    <row r="151" spans="1:4">
      <c r="A151" s="2">
        <v>345</v>
      </c>
      <c r="B151" s="2">
        <v>36.5</v>
      </c>
      <c r="C151" s="1">
        <v>36</v>
      </c>
      <c r="D151" s="2">
        <v>2000</v>
      </c>
    </row>
    <row r="152" spans="1:4">
      <c r="A152" s="2">
        <v>290</v>
      </c>
      <c r="B152" s="2">
        <v>43</v>
      </c>
      <c r="C152" s="1">
        <v>31</v>
      </c>
      <c r="D152" s="2">
        <v>3000</v>
      </c>
    </row>
    <row r="153" spans="1:4">
      <c r="A153" s="2">
        <v>340</v>
      </c>
      <c r="B153" s="2">
        <v>40.5</v>
      </c>
      <c r="C153" s="1">
        <v>44</v>
      </c>
      <c r="D153" s="2">
        <v>3195</v>
      </c>
    </row>
    <row r="154" spans="1:4">
      <c r="A154" s="2">
        <v>340</v>
      </c>
      <c r="B154" s="2">
        <v>35.5</v>
      </c>
      <c r="C154" s="1">
        <v>31</v>
      </c>
      <c r="D154" s="2">
        <v>195</v>
      </c>
    </row>
    <row r="155" spans="1:4" ht="16.5" customHeight="1">
      <c r="A155" s="2">
        <v>360</v>
      </c>
      <c r="B155" s="2">
        <v>39</v>
      </c>
      <c r="C155" s="1">
        <v>50</v>
      </c>
      <c r="D155" s="2">
        <v>130</v>
      </c>
    </row>
    <row r="156" spans="1:4">
      <c r="A156" s="2">
        <v>300</v>
      </c>
      <c r="B156" s="2">
        <v>0</v>
      </c>
      <c r="C156" s="1">
        <v>0</v>
      </c>
      <c r="D156" s="2">
        <v>7130</v>
      </c>
    </row>
    <row r="157" spans="1:4">
      <c r="A157" s="2">
        <v>345</v>
      </c>
      <c r="B157" s="2">
        <f>22.5+14.5</f>
        <v>37</v>
      </c>
      <c r="C157" s="1">
        <f>24+10</f>
        <v>34</v>
      </c>
      <c r="D157" s="2">
        <v>1000</v>
      </c>
    </row>
    <row r="158" spans="1:4">
      <c r="A158" s="2">
        <v>290</v>
      </c>
      <c r="B158" s="2">
        <f>24+14.5</f>
        <v>38.5</v>
      </c>
      <c r="C158" s="1">
        <f>18+8</f>
        <v>26</v>
      </c>
      <c r="D158" s="2">
        <v>2500</v>
      </c>
    </row>
    <row r="159" spans="1:4">
      <c r="A159" s="2">
        <v>340</v>
      </c>
      <c r="B159" s="2">
        <f>19.5+14.5</f>
        <v>34</v>
      </c>
      <c r="C159" s="1">
        <f>13+10</f>
        <v>23</v>
      </c>
      <c r="D159" s="2">
        <v>6200</v>
      </c>
    </row>
    <row r="160" spans="1:4">
      <c r="A160" s="2">
        <v>340</v>
      </c>
      <c r="B160" s="2">
        <f>19.5+17</f>
        <v>36.5</v>
      </c>
      <c r="C160" s="1">
        <f>19+26</f>
        <v>45</v>
      </c>
      <c r="D160" s="2">
        <v>7000</v>
      </c>
    </row>
    <row r="161" spans="1:4">
      <c r="A161" s="2">
        <v>370</v>
      </c>
      <c r="B161" s="2">
        <f>16+15.5</f>
        <v>31.5</v>
      </c>
      <c r="C161" s="1">
        <f>21+14</f>
        <v>35</v>
      </c>
      <c r="D161" s="2">
        <v>400</v>
      </c>
    </row>
    <row r="162" spans="1:4" ht="15.75" customHeight="1">
      <c r="A162" s="13">
        <v>320</v>
      </c>
      <c r="B162" s="13">
        <f>24.5+19</f>
        <v>43.5</v>
      </c>
      <c r="C162" s="14">
        <f>21+14</f>
        <v>35</v>
      </c>
      <c r="D162" s="13">
        <v>0</v>
      </c>
    </row>
    <row r="163" spans="1:4" ht="16.5" customHeight="1">
      <c r="A163" s="2">
        <v>330</v>
      </c>
      <c r="B163" s="2">
        <f>18.5+13.5</f>
        <v>32</v>
      </c>
      <c r="C163" s="1">
        <f>17+15</f>
        <v>32</v>
      </c>
      <c r="D163" s="2">
        <v>2000</v>
      </c>
    </row>
    <row r="164" spans="1:4" ht="16.5" customHeight="1">
      <c r="A164" s="2">
        <v>340</v>
      </c>
      <c r="B164" s="2">
        <f>15+14</f>
        <v>29</v>
      </c>
      <c r="C164" s="1">
        <f>19+14</f>
        <v>33</v>
      </c>
      <c r="D164" s="2">
        <v>4400</v>
      </c>
    </row>
    <row r="165" spans="1:4">
      <c r="A165" s="2">
        <v>360</v>
      </c>
      <c r="B165" s="2">
        <v>0.5</v>
      </c>
      <c r="C165" s="1">
        <v>0</v>
      </c>
      <c r="D165" s="2">
        <v>2200</v>
      </c>
    </row>
    <row r="166" spans="1:4">
      <c r="A166" s="2">
        <v>290</v>
      </c>
      <c r="B166" s="2">
        <v>0</v>
      </c>
      <c r="C166" s="1">
        <v>0</v>
      </c>
      <c r="D166" s="2">
        <v>5000</v>
      </c>
    </row>
    <row r="167" spans="1:4" hidden="1">
      <c r="A167" s="2">
        <v>360</v>
      </c>
      <c r="B167" s="2">
        <f>22+15</f>
        <v>37</v>
      </c>
      <c r="C167" s="1">
        <f>14+23</f>
        <v>37</v>
      </c>
      <c r="D167" s="9">
        <v>4200</v>
      </c>
    </row>
    <row r="168" spans="1:4" hidden="1">
      <c r="A168" s="2">
        <v>340</v>
      </c>
      <c r="B168" s="1">
        <f>22.5+14.5</f>
        <v>37</v>
      </c>
      <c r="C168" s="1">
        <f>20+15</f>
        <v>35</v>
      </c>
      <c r="D168" s="1">
        <v>2000</v>
      </c>
    </row>
    <row r="169" spans="1:4" hidden="1">
      <c r="A169" s="2">
        <v>290</v>
      </c>
      <c r="B169" s="2">
        <f>25.5+14.5</f>
        <v>40</v>
      </c>
      <c r="C169" s="1">
        <f>20+16</f>
        <v>36</v>
      </c>
      <c r="D169" s="2">
        <v>1000</v>
      </c>
    </row>
    <row r="170" spans="1:4" ht="16.5" customHeight="1">
      <c r="A170" s="2">
        <v>340</v>
      </c>
      <c r="B170" s="2">
        <f>21.5+14.5</f>
        <v>36</v>
      </c>
      <c r="C170" s="1">
        <f>8+16</f>
        <v>24</v>
      </c>
      <c r="D170" s="2">
        <v>560</v>
      </c>
    </row>
    <row r="171" spans="1:4">
      <c r="A171" s="2">
        <v>290</v>
      </c>
      <c r="B171" s="2">
        <f>23.5+15</f>
        <v>38.5</v>
      </c>
      <c r="C171" s="1">
        <f>17+8</f>
        <v>25</v>
      </c>
      <c r="D171" s="2">
        <v>3000</v>
      </c>
    </row>
    <row r="172" spans="1:4">
      <c r="A172" s="11">
        <v>360</v>
      </c>
      <c r="B172" s="11">
        <f>25+19</f>
        <v>44</v>
      </c>
      <c r="C172" s="12">
        <f>22+16.5</f>
        <v>38.5</v>
      </c>
      <c r="D172" s="11">
        <v>5160</v>
      </c>
    </row>
    <row r="173" spans="1:4">
      <c r="A173" s="11">
        <v>310</v>
      </c>
      <c r="B173" s="11">
        <f>21+15.5</f>
        <v>36.5</v>
      </c>
      <c r="C173" s="12">
        <f>10+8</f>
        <v>18</v>
      </c>
      <c r="D173" s="11">
        <v>1000</v>
      </c>
    </row>
    <row r="174" spans="1:4">
      <c r="A174" s="2">
        <v>360</v>
      </c>
      <c r="B174" s="2">
        <f>16.5+10.5</f>
        <v>27</v>
      </c>
      <c r="C174" s="1">
        <f>14.5+6</f>
        <v>20.5</v>
      </c>
      <c r="D174" s="2">
        <v>0</v>
      </c>
    </row>
    <row r="175" spans="1:4">
      <c r="A175" s="2">
        <v>310</v>
      </c>
      <c r="B175" s="2">
        <v>0</v>
      </c>
      <c r="C175" s="1">
        <v>0</v>
      </c>
      <c r="D175" s="2">
        <v>0</v>
      </c>
    </row>
    <row r="176" spans="1:4">
      <c r="A176" s="2">
        <v>370</v>
      </c>
      <c r="B176" s="2">
        <f>14+22</f>
        <v>36</v>
      </c>
      <c r="C176" s="1">
        <f>9+11</f>
        <v>20</v>
      </c>
      <c r="D176" s="2">
        <v>6000</v>
      </c>
    </row>
    <row r="177" spans="1:4">
      <c r="A177" s="2">
        <v>340</v>
      </c>
      <c r="B177" s="2">
        <f>22+14</f>
        <v>36</v>
      </c>
      <c r="C177" s="1">
        <f>16+9</f>
        <v>25</v>
      </c>
      <c r="D177" s="2">
        <v>5200</v>
      </c>
    </row>
    <row r="178" spans="1:4" hidden="1">
      <c r="A178" s="2">
        <v>360</v>
      </c>
      <c r="B178" s="2">
        <f>23.5+19</f>
        <v>42.5</v>
      </c>
      <c r="C178" s="1">
        <f>20+24.5</f>
        <v>44.5</v>
      </c>
      <c r="D178" s="2">
        <f>4200+160</f>
        <v>4360</v>
      </c>
    </row>
    <row r="179" spans="1:4">
      <c r="A179" s="2">
        <v>340</v>
      </c>
      <c r="B179" s="2">
        <f>21.5+15.5</f>
        <v>37</v>
      </c>
      <c r="C179" s="1">
        <f>16+16</f>
        <v>32</v>
      </c>
      <c r="D179" s="2">
        <v>6000</v>
      </c>
    </row>
    <row r="180" spans="1:4">
      <c r="A180" s="2">
        <v>360</v>
      </c>
      <c r="B180" s="2">
        <f>23.5+17</f>
        <v>40.5</v>
      </c>
      <c r="C180" s="1">
        <f>15+12</f>
        <v>27</v>
      </c>
      <c r="D180" s="2">
        <v>3400</v>
      </c>
    </row>
    <row r="181" spans="1:4">
      <c r="A181" s="11">
        <v>290</v>
      </c>
      <c r="B181" s="11">
        <f>25+11.5</f>
        <v>36.5</v>
      </c>
      <c r="C181" s="12">
        <f>14+9</f>
        <v>23</v>
      </c>
      <c r="D181" s="11">
        <v>3000</v>
      </c>
    </row>
    <row r="182" spans="1:4">
      <c r="A182" s="2">
        <v>340</v>
      </c>
      <c r="B182" s="2">
        <v>25</v>
      </c>
      <c r="C182" s="1">
        <v>22</v>
      </c>
      <c r="D182" s="2">
        <v>2000</v>
      </c>
    </row>
    <row r="183" spans="1:4">
      <c r="A183" s="2">
        <v>340</v>
      </c>
      <c r="B183" s="2">
        <f>23.5+19</f>
        <v>42.5</v>
      </c>
      <c r="C183" s="1">
        <f>21+20</f>
        <v>41</v>
      </c>
      <c r="D183" s="2">
        <v>3000</v>
      </c>
    </row>
    <row r="184" spans="1:4">
      <c r="A184" s="2">
        <v>340</v>
      </c>
      <c r="B184" s="2">
        <f>24+19.5</f>
        <v>43.5</v>
      </c>
      <c r="C184" s="1">
        <f>20+27</f>
        <v>47</v>
      </c>
      <c r="D184" s="2">
        <v>3300</v>
      </c>
    </row>
    <row r="185" spans="1:4">
      <c r="A185" s="2">
        <v>330</v>
      </c>
      <c r="B185" s="2">
        <v>2.5</v>
      </c>
      <c r="C185" s="1">
        <v>1</v>
      </c>
      <c r="D185" s="2">
        <v>7000</v>
      </c>
    </row>
    <row r="186" spans="1:4">
      <c r="A186" s="2">
        <v>330</v>
      </c>
      <c r="B186" s="2">
        <v>0</v>
      </c>
      <c r="C186" s="1">
        <v>0</v>
      </c>
      <c r="D186" s="2">
        <v>2000</v>
      </c>
    </row>
    <row r="187" spans="1:4">
      <c r="A187" s="2">
        <v>330</v>
      </c>
      <c r="B187" s="2">
        <v>1</v>
      </c>
      <c r="C187" s="1">
        <v>0</v>
      </c>
      <c r="D187" s="2">
        <v>7000</v>
      </c>
    </row>
    <row r="188" spans="1:4">
      <c r="A188" s="2">
        <v>340</v>
      </c>
      <c r="B188" s="2">
        <f>17+17</f>
        <v>34</v>
      </c>
      <c r="C188" s="1">
        <f>16+15</f>
        <v>31</v>
      </c>
      <c r="D188" s="2">
        <v>7700</v>
      </c>
    </row>
    <row r="189" spans="1:4">
      <c r="A189" s="2">
        <v>350</v>
      </c>
      <c r="B189" s="2">
        <f>19.5+15.5</f>
        <v>35</v>
      </c>
      <c r="C189" s="1">
        <f>11+19</f>
        <v>30</v>
      </c>
      <c r="D189" s="2">
        <v>6130</v>
      </c>
    </row>
    <row r="190" spans="1:4" hidden="1">
      <c r="A190" s="2">
        <v>360</v>
      </c>
      <c r="B190" s="2">
        <f>19+15.5</f>
        <v>34.5</v>
      </c>
      <c r="C190" s="1">
        <f>13+20</f>
        <v>33</v>
      </c>
      <c r="D190" s="2">
        <v>5000</v>
      </c>
    </row>
    <row r="191" spans="1:4" hidden="1">
      <c r="A191" s="2">
        <v>360</v>
      </c>
      <c r="B191" s="2">
        <f>20.5+17</f>
        <v>37.5</v>
      </c>
      <c r="C191" s="1">
        <f>20+13</f>
        <v>33</v>
      </c>
      <c r="D191" s="2">
        <f>260+300+1000+2000+160+2000</f>
        <v>5720</v>
      </c>
    </row>
    <row r="192" spans="1:4">
      <c r="A192" s="2">
        <v>330</v>
      </c>
      <c r="B192" s="2">
        <f>16+13</f>
        <v>29</v>
      </c>
      <c r="C192" s="1">
        <f>17+18</f>
        <v>35</v>
      </c>
      <c r="D192" s="2">
        <v>2500</v>
      </c>
    </row>
    <row r="193" spans="1:4">
      <c r="A193" s="2">
        <v>330</v>
      </c>
      <c r="B193" s="2">
        <f>18+13</f>
        <v>31</v>
      </c>
      <c r="C193" s="1">
        <f>21+22</f>
        <v>43</v>
      </c>
      <c r="D193" s="2">
        <v>2000</v>
      </c>
    </row>
    <row r="194" spans="1:4">
      <c r="A194" s="2">
        <v>290</v>
      </c>
      <c r="B194" s="2">
        <f>15+14.5</f>
        <v>29.5</v>
      </c>
      <c r="C194" s="1">
        <f>15+5</f>
        <v>20</v>
      </c>
      <c r="D194" s="2">
        <v>0</v>
      </c>
    </row>
    <row r="195" spans="1:4">
      <c r="A195" s="11">
        <v>350</v>
      </c>
      <c r="B195" s="11">
        <f>2</f>
        <v>2</v>
      </c>
      <c r="C195" s="12">
        <v>2</v>
      </c>
      <c r="D195" s="11">
        <v>4200</v>
      </c>
    </row>
    <row r="196" spans="1:4">
      <c r="A196" s="11">
        <v>330</v>
      </c>
      <c r="B196" s="11">
        <f>20.5+12.5</f>
        <v>33</v>
      </c>
      <c r="C196" s="12">
        <f>13+8</f>
        <v>21</v>
      </c>
      <c r="D196" s="11">
        <v>14000</v>
      </c>
    </row>
    <row r="197" spans="1:4" ht="16.5" customHeight="1">
      <c r="A197" s="11">
        <v>290</v>
      </c>
      <c r="B197" s="11">
        <v>2</v>
      </c>
      <c r="C197" s="12">
        <v>0</v>
      </c>
      <c r="D197" s="11">
        <v>0</v>
      </c>
    </row>
    <row r="198" spans="1:4">
      <c r="A198" s="11">
        <v>330</v>
      </c>
      <c r="B198" s="11">
        <f>15+14</f>
        <v>29</v>
      </c>
      <c r="C198" s="12">
        <f>19+14</f>
        <v>33</v>
      </c>
      <c r="D198" s="11">
        <v>4000</v>
      </c>
    </row>
    <row r="199" spans="1:4">
      <c r="A199" s="11">
        <v>330</v>
      </c>
      <c r="B199" s="11">
        <f>15+13</f>
        <v>28</v>
      </c>
      <c r="C199" s="12">
        <f>17+20</f>
        <v>37</v>
      </c>
      <c r="D199" s="11">
        <v>6500</v>
      </c>
    </row>
    <row r="200" spans="1:4">
      <c r="A200" s="2">
        <v>650</v>
      </c>
      <c r="B200" s="2">
        <v>29.5</v>
      </c>
      <c r="C200" s="2">
        <v>39</v>
      </c>
      <c r="D200" s="2">
        <v>0</v>
      </c>
    </row>
    <row r="201" spans="1:4">
      <c r="A201" s="2">
        <v>290</v>
      </c>
      <c r="B201" s="2">
        <v>32.5</v>
      </c>
      <c r="C201" s="2">
        <v>26</v>
      </c>
      <c r="D201" s="2">
        <v>50</v>
      </c>
    </row>
    <row r="202" spans="1:4">
      <c r="A202" s="2">
        <v>400</v>
      </c>
      <c r="B202" s="2">
        <v>16</v>
      </c>
      <c r="C202" s="2">
        <v>12</v>
      </c>
      <c r="D202" s="2">
        <v>9190</v>
      </c>
    </row>
    <row r="203" spans="1:4">
      <c r="A203" s="2">
        <v>290</v>
      </c>
      <c r="B203" s="2">
        <v>30</v>
      </c>
      <c r="C203" s="2">
        <v>15</v>
      </c>
      <c r="D203" s="2">
        <v>2500</v>
      </c>
    </row>
    <row r="204" spans="1:4">
      <c r="A204" s="2">
        <v>400</v>
      </c>
      <c r="B204" s="2">
        <v>33.5</v>
      </c>
      <c r="C204" s="2">
        <v>38</v>
      </c>
      <c r="D204" s="2">
        <v>9000</v>
      </c>
    </row>
    <row r="205" spans="1:4" ht="16.5" customHeight="1">
      <c r="A205" s="2">
        <v>290</v>
      </c>
      <c r="B205" s="2">
        <v>31</v>
      </c>
      <c r="C205" s="2">
        <v>31</v>
      </c>
      <c r="D205" s="2">
        <v>6260</v>
      </c>
    </row>
    <row r="206" spans="1:4">
      <c r="A206" s="2">
        <v>340</v>
      </c>
      <c r="B206" s="2">
        <v>25</v>
      </c>
      <c r="C206" s="2">
        <v>23</v>
      </c>
      <c r="D206" s="2">
        <v>1000</v>
      </c>
    </row>
    <row r="207" spans="1:4">
      <c r="A207" s="2">
        <v>345</v>
      </c>
      <c r="B207" s="2">
        <v>27.5</v>
      </c>
      <c r="C207" s="2">
        <v>30</v>
      </c>
      <c r="D207" s="2">
        <v>5130</v>
      </c>
    </row>
    <row r="208" spans="1:4">
      <c r="A208" s="2">
        <v>290</v>
      </c>
      <c r="B208" s="2">
        <v>33.5</v>
      </c>
      <c r="C208" s="2">
        <v>30</v>
      </c>
      <c r="D208" s="2">
        <v>1300</v>
      </c>
    </row>
    <row r="209" spans="1:4">
      <c r="A209" s="2">
        <v>340</v>
      </c>
      <c r="B209" s="2">
        <v>28.5</v>
      </c>
      <c r="C209" s="2">
        <v>35</v>
      </c>
      <c r="D209" s="2">
        <v>5260</v>
      </c>
    </row>
    <row r="210" spans="1:4">
      <c r="A210" s="2">
        <v>340</v>
      </c>
      <c r="B210" s="2">
        <v>9</v>
      </c>
      <c r="C210" s="2">
        <v>17</v>
      </c>
      <c r="D210" s="2">
        <v>4595</v>
      </c>
    </row>
    <row r="211" spans="1:4">
      <c r="A211" s="2">
        <v>360</v>
      </c>
      <c r="B211" s="2">
        <v>30</v>
      </c>
      <c r="C211" s="2">
        <v>38</v>
      </c>
      <c r="D211" s="2">
        <v>260</v>
      </c>
    </row>
    <row r="212" spans="1:4">
      <c r="A212" s="2">
        <v>360</v>
      </c>
      <c r="B212" s="2">
        <v>5</v>
      </c>
      <c r="C212" s="2">
        <v>0</v>
      </c>
      <c r="D212" s="2">
        <v>5190</v>
      </c>
    </row>
    <row r="213" spans="1:4">
      <c r="A213" s="2">
        <v>300</v>
      </c>
      <c r="B213" s="2">
        <v>0</v>
      </c>
      <c r="C213" s="2">
        <v>0</v>
      </c>
      <c r="D213" s="2">
        <v>4150</v>
      </c>
    </row>
    <row r="214" spans="1:4">
      <c r="A214" s="2">
        <v>340</v>
      </c>
      <c r="B214" s="2">
        <v>25.5</v>
      </c>
      <c r="C214" s="2">
        <v>17</v>
      </c>
      <c r="D214" s="2">
        <v>0</v>
      </c>
    </row>
    <row r="215" spans="1:4">
      <c r="A215" s="2">
        <v>345</v>
      </c>
      <c r="B215" s="2">
        <v>30</v>
      </c>
      <c r="C215" s="2">
        <v>27</v>
      </c>
      <c r="D215" s="2">
        <v>2490</v>
      </c>
    </row>
    <row r="216" spans="1:4">
      <c r="A216" s="2">
        <v>290</v>
      </c>
      <c r="B216" s="2">
        <v>29.5</v>
      </c>
      <c r="C216" s="2">
        <v>9</v>
      </c>
      <c r="D216" s="2">
        <v>2450</v>
      </c>
    </row>
    <row r="217" spans="1:4">
      <c r="A217" s="2">
        <v>340</v>
      </c>
      <c r="B217" s="2">
        <v>31.5</v>
      </c>
      <c r="C217" s="2">
        <v>33</v>
      </c>
      <c r="D217" s="2">
        <v>9080</v>
      </c>
    </row>
    <row r="218" spans="1:4">
      <c r="A218" s="2">
        <v>340</v>
      </c>
      <c r="B218" s="2">
        <v>30</v>
      </c>
      <c r="C218" s="2">
        <v>31</v>
      </c>
      <c r="D218" s="2">
        <v>10225</v>
      </c>
    </row>
    <row r="219" spans="1:4">
      <c r="A219" s="2">
        <v>370</v>
      </c>
      <c r="B219" s="2">
        <v>29.5</v>
      </c>
      <c r="C219" s="2">
        <v>16</v>
      </c>
      <c r="D219" s="2">
        <v>3000</v>
      </c>
    </row>
    <row r="220" spans="1:4">
      <c r="A220" s="4">
        <v>320</v>
      </c>
      <c r="B220" s="4">
        <v>32.5</v>
      </c>
      <c r="C220" s="4">
        <v>25</v>
      </c>
      <c r="D220" s="4">
        <v>390</v>
      </c>
    </row>
    <row r="221" spans="1:4">
      <c r="A221" s="2">
        <v>330</v>
      </c>
      <c r="B221" s="2">
        <v>28</v>
      </c>
      <c r="C221" s="2">
        <v>22</v>
      </c>
      <c r="D221" s="2">
        <v>2300</v>
      </c>
    </row>
    <row r="222" spans="1:4">
      <c r="A222" s="2">
        <v>340</v>
      </c>
      <c r="B222" s="2">
        <v>27</v>
      </c>
      <c r="C222" s="2">
        <v>5</v>
      </c>
      <c r="D222" s="2">
        <v>3000</v>
      </c>
    </row>
    <row r="223" spans="1:4" ht="18" customHeight="1">
      <c r="A223" s="2">
        <v>290</v>
      </c>
      <c r="B223" s="2">
        <v>0</v>
      </c>
      <c r="C223" s="2">
        <v>0</v>
      </c>
      <c r="D223" s="2">
        <v>2000</v>
      </c>
    </row>
    <row r="224" spans="1:4">
      <c r="A224" s="2">
        <v>360</v>
      </c>
      <c r="B224" s="2">
        <v>14.5</v>
      </c>
      <c r="C224" s="2">
        <v>1</v>
      </c>
      <c r="D224" s="2">
        <v>5000</v>
      </c>
    </row>
    <row r="225" spans="1:4" ht="16.5" hidden="1" customHeight="1">
      <c r="A225" s="2">
        <v>290</v>
      </c>
      <c r="B225" s="2">
        <v>0</v>
      </c>
      <c r="C225" s="2">
        <v>0</v>
      </c>
      <c r="D225" s="2">
        <v>5630</v>
      </c>
    </row>
    <row r="226" spans="1:4" hidden="1">
      <c r="A226" s="2">
        <v>360</v>
      </c>
      <c r="B226" s="2">
        <v>30.5</v>
      </c>
      <c r="C226" s="2">
        <v>21</v>
      </c>
      <c r="D226" s="9">
        <v>4225</v>
      </c>
    </row>
    <row r="227" spans="1:4">
      <c r="A227" s="2">
        <v>340</v>
      </c>
      <c r="B227" s="1">
        <v>31</v>
      </c>
      <c r="C227" s="2">
        <v>17</v>
      </c>
      <c r="D227" s="1">
        <v>3620</v>
      </c>
    </row>
    <row r="228" spans="1:4" ht="16.5" hidden="1" customHeight="1">
      <c r="A228" s="2">
        <v>290</v>
      </c>
      <c r="B228" s="2">
        <v>31.5</v>
      </c>
      <c r="C228" s="2">
        <v>17</v>
      </c>
      <c r="D228" s="2">
        <v>4300</v>
      </c>
    </row>
    <row r="229" spans="1:4" ht="16.5" customHeight="1">
      <c r="A229" s="2">
        <v>340</v>
      </c>
      <c r="B229" s="2">
        <v>26.5</v>
      </c>
      <c r="C229" s="2">
        <v>9</v>
      </c>
      <c r="D229" s="2">
        <v>2660</v>
      </c>
    </row>
    <row r="230" spans="1:4">
      <c r="A230" s="2">
        <v>290</v>
      </c>
      <c r="B230" s="2">
        <v>28.5</v>
      </c>
      <c r="C230" s="2">
        <v>6</v>
      </c>
      <c r="D230" s="2">
        <v>2000</v>
      </c>
    </row>
    <row r="231" spans="1:4">
      <c r="A231" s="11">
        <v>360</v>
      </c>
      <c r="B231" s="11">
        <v>14</v>
      </c>
      <c r="C231" s="11">
        <v>17</v>
      </c>
      <c r="D231" s="11">
        <v>2290</v>
      </c>
    </row>
    <row r="232" spans="1:4" ht="18" customHeight="1">
      <c r="A232" s="11">
        <v>310</v>
      </c>
      <c r="B232" s="11">
        <v>10.5</v>
      </c>
      <c r="C232" s="11">
        <v>5</v>
      </c>
      <c r="D232" s="11">
        <v>8260</v>
      </c>
    </row>
    <row r="233" spans="1:4">
      <c r="A233" s="2">
        <v>360</v>
      </c>
      <c r="B233" s="2">
        <v>21.5</v>
      </c>
      <c r="C233" s="2">
        <v>18</v>
      </c>
      <c r="D233" s="2">
        <v>2290</v>
      </c>
    </row>
    <row r="234" spans="1:4" ht="2.25" hidden="1" customHeight="1">
      <c r="A234" s="2">
        <v>310</v>
      </c>
      <c r="B234" s="2">
        <v>11</v>
      </c>
      <c r="C234" s="2">
        <v>1</v>
      </c>
      <c r="D234" s="2">
        <v>5260</v>
      </c>
    </row>
    <row r="235" spans="1:4" hidden="1">
      <c r="A235" s="2">
        <v>370</v>
      </c>
      <c r="B235" s="2">
        <v>29.5</v>
      </c>
      <c r="C235" s="2">
        <v>9</v>
      </c>
      <c r="D235" s="2">
        <v>10290</v>
      </c>
    </row>
    <row r="236" spans="1:4" hidden="1">
      <c r="A236" s="2">
        <v>340</v>
      </c>
      <c r="B236" s="2">
        <v>21.5</v>
      </c>
      <c r="C236" s="2">
        <v>18</v>
      </c>
      <c r="D236" s="2">
        <v>5320</v>
      </c>
    </row>
    <row r="237" spans="1:4" hidden="1">
      <c r="A237" s="2">
        <v>340</v>
      </c>
      <c r="B237" s="2">
        <v>31.5</v>
      </c>
      <c r="C237" s="2">
        <v>19</v>
      </c>
      <c r="D237" s="2">
        <v>6290</v>
      </c>
    </row>
    <row r="238" spans="1:4" ht="18" customHeight="1">
      <c r="A238" s="2">
        <v>360</v>
      </c>
      <c r="B238" s="2">
        <v>30</v>
      </c>
      <c r="C238" s="2">
        <v>20</v>
      </c>
      <c r="D238" s="2">
        <v>6290</v>
      </c>
    </row>
    <row r="239" spans="1:4">
      <c r="A239" s="2">
        <v>290</v>
      </c>
      <c r="B239" s="2">
        <v>0</v>
      </c>
      <c r="C239" s="2">
        <v>0</v>
      </c>
      <c r="D239" s="2">
        <v>2000</v>
      </c>
    </row>
    <row r="240" spans="1:4">
      <c r="A240" s="2">
        <v>340</v>
      </c>
      <c r="B240" s="2">
        <v>31.5</v>
      </c>
      <c r="C240" s="2">
        <v>26</v>
      </c>
      <c r="D240" s="2">
        <v>7390</v>
      </c>
    </row>
    <row r="241" spans="1:4">
      <c r="A241" s="2">
        <v>290</v>
      </c>
      <c r="B241" s="2">
        <v>1.5</v>
      </c>
      <c r="C241" s="2">
        <v>0</v>
      </c>
      <c r="D241" s="2">
        <v>0</v>
      </c>
    </row>
    <row r="242" spans="1:4">
      <c r="A242" s="2">
        <v>340</v>
      </c>
      <c r="B242" s="2">
        <v>27</v>
      </c>
      <c r="C242" s="2">
        <v>7</v>
      </c>
      <c r="D242" s="2">
        <v>4000</v>
      </c>
    </row>
    <row r="243" spans="1:4">
      <c r="A243" s="2">
        <v>290</v>
      </c>
      <c r="B243" s="2">
        <v>29.5</v>
      </c>
      <c r="C243" s="2">
        <v>7</v>
      </c>
      <c r="D243" s="2">
        <v>6000</v>
      </c>
    </row>
    <row r="244" spans="1:4">
      <c r="A244" s="2">
        <v>360</v>
      </c>
      <c r="B244" s="2">
        <v>30.5</v>
      </c>
      <c r="C244" s="2">
        <v>34</v>
      </c>
      <c r="D244" s="2">
        <v>2290</v>
      </c>
    </row>
    <row r="245" spans="1:4">
      <c r="A245" s="11">
        <v>290</v>
      </c>
      <c r="B245" s="11">
        <v>30</v>
      </c>
      <c r="C245" s="11">
        <v>13</v>
      </c>
      <c r="D245" s="11">
        <v>4000</v>
      </c>
    </row>
    <row r="246" spans="1:4">
      <c r="A246" s="2">
        <v>340</v>
      </c>
      <c r="B246" s="2">
        <v>25</v>
      </c>
      <c r="C246" s="2">
        <v>22</v>
      </c>
      <c r="D246" s="2">
        <v>2000</v>
      </c>
    </row>
    <row r="247" spans="1:4">
      <c r="A247" s="2">
        <v>340</v>
      </c>
      <c r="B247" s="2">
        <v>32</v>
      </c>
      <c r="C247" s="2">
        <v>38</v>
      </c>
      <c r="D247" s="2">
        <v>4920</v>
      </c>
    </row>
    <row r="248" spans="1:4" ht="13.5" customHeight="1">
      <c r="A248" s="2">
        <v>290</v>
      </c>
      <c r="B248" s="2">
        <v>0</v>
      </c>
      <c r="C248" s="2">
        <v>0</v>
      </c>
      <c r="D248" s="2">
        <v>0</v>
      </c>
    </row>
    <row r="249" spans="1:4">
      <c r="A249" s="2">
        <v>340</v>
      </c>
      <c r="B249" s="2">
        <v>33.5</v>
      </c>
      <c r="C249" s="2">
        <v>42</v>
      </c>
      <c r="D249" s="2">
        <v>4485</v>
      </c>
    </row>
    <row r="250" spans="1:4">
      <c r="A250" s="2">
        <v>330</v>
      </c>
      <c r="B250" s="2">
        <v>9</v>
      </c>
      <c r="C250" s="2">
        <v>1</v>
      </c>
      <c r="D250" s="2">
        <v>8650</v>
      </c>
    </row>
    <row r="251" spans="1:4">
      <c r="A251" s="2">
        <v>330</v>
      </c>
      <c r="B251" s="2">
        <v>0</v>
      </c>
      <c r="C251" s="2">
        <v>0</v>
      </c>
      <c r="D251" s="2">
        <v>5600</v>
      </c>
    </row>
    <row r="252" spans="1:4">
      <c r="A252" s="2">
        <v>330</v>
      </c>
      <c r="B252" s="2">
        <v>61.5</v>
      </c>
      <c r="C252" s="2">
        <v>9</v>
      </c>
      <c r="D252" s="2">
        <v>9130</v>
      </c>
    </row>
    <row r="253" spans="1:4">
      <c r="A253" s="2">
        <v>340</v>
      </c>
      <c r="B253" s="2">
        <v>20</v>
      </c>
      <c r="C253" s="2">
        <v>15</v>
      </c>
      <c r="D253" s="2">
        <v>5320</v>
      </c>
    </row>
    <row r="254" spans="1:4">
      <c r="A254" s="2">
        <v>290</v>
      </c>
      <c r="B254" s="2">
        <v>0</v>
      </c>
      <c r="C254" s="2">
        <v>0</v>
      </c>
      <c r="D254" s="2">
        <v>0</v>
      </c>
    </row>
    <row r="255" spans="1:4" ht="16.5" customHeight="1">
      <c r="A255" s="2">
        <v>350</v>
      </c>
      <c r="B255" s="2">
        <v>32</v>
      </c>
      <c r="C255" s="2">
        <v>34</v>
      </c>
      <c r="D255" s="2">
        <v>8095</v>
      </c>
    </row>
    <row r="256" spans="1:4" ht="16.5" customHeight="1">
      <c r="A256" s="11">
        <v>290</v>
      </c>
      <c r="B256" s="11">
        <v>3</v>
      </c>
      <c r="C256" s="11">
        <v>0</v>
      </c>
      <c r="D256" s="11">
        <v>0</v>
      </c>
    </row>
    <row r="257" spans="1:4" ht="16.5" customHeight="1">
      <c r="A257" s="2">
        <v>360</v>
      </c>
      <c r="B257" s="2">
        <v>21</v>
      </c>
      <c r="C257" s="2">
        <v>21</v>
      </c>
      <c r="D257" s="2">
        <v>4225</v>
      </c>
    </row>
    <row r="258" spans="1:4">
      <c r="A258" s="11">
        <v>330</v>
      </c>
      <c r="B258" s="11">
        <v>2</v>
      </c>
      <c r="C258" s="11">
        <v>0</v>
      </c>
      <c r="D258" s="11">
        <v>3095</v>
      </c>
    </row>
    <row r="259" spans="1:4">
      <c r="A259" s="2">
        <v>360</v>
      </c>
      <c r="B259" s="2">
        <v>30</v>
      </c>
      <c r="C259" s="2">
        <v>38</v>
      </c>
      <c r="D259" s="2">
        <v>5820</v>
      </c>
    </row>
    <row r="260" spans="1:4">
      <c r="A260" s="2">
        <v>330</v>
      </c>
      <c r="B260" s="2">
        <v>29.5</v>
      </c>
      <c r="C260" s="2">
        <v>32</v>
      </c>
      <c r="D260" s="2">
        <v>7930</v>
      </c>
    </row>
    <row r="261" spans="1:4">
      <c r="A261" s="2">
        <v>330</v>
      </c>
      <c r="B261" s="2">
        <v>26</v>
      </c>
      <c r="C261" s="2">
        <v>15</v>
      </c>
      <c r="D261" s="2">
        <v>4800</v>
      </c>
    </row>
    <row r="262" spans="1:4">
      <c r="A262" s="2">
        <v>290</v>
      </c>
      <c r="B262" s="2">
        <v>14.5</v>
      </c>
      <c r="C262" s="2">
        <v>1</v>
      </c>
      <c r="D262" s="2">
        <v>0</v>
      </c>
    </row>
    <row r="263" spans="1:4" ht="14.25" customHeight="1">
      <c r="A263" s="11">
        <v>350</v>
      </c>
      <c r="B263" s="11">
        <v>44</v>
      </c>
      <c r="C263" s="11">
        <v>2</v>
      </c>
      <c r="D263" s="11">
        <v>4000</v>
      </c>
    </row>
    <row r="264" spans="1:4" hidden="1">
      <c r="A264" s="11">
        <v>290</v>
      </c>
      <c r="B264" s="11">
        <v>0</v>
      </c>
      <c r="C264" s="11">
        <v>0</v>
      </c>
      <c r="D264" s="11">
        <v>3390</v>
      </c>
    </row>
    <row r="265" spans="1:4" hidden="1">
      <c r="A265" s="11">
        <v>330</v>
      </c>
      <c r="B265" s="11">
        <v>11</v>
      </c>
      <c r="C265" s="11">
        <v>14</v>
      </c>
      <c r="D265" s="11">
        <v>5600</v>
      </c>
    </row>
    <row r="266" spans="1:4">
      <c r="A266" s="11">
        <v>290</v>
      </c>
      <c r="B266" s="11">
        <v>0</v>
      </c>
      <c r="C266" s="11">
        <v>0</v>
      </c>
      <c r="D266" s="11">
        <v>1000</v>
      </c>
    </row>
    <row r="267" spans="1:4">
      <c r="A267" s="11">
        <v>330</v>
      </c>
      <c r="B267" s="11">
        <v>5</v>
      </c>
      <c r="C267" s="11">
        <v>2</v>
      </c>
      <c r="D267" s="11">
        <v>1500</v>
      </c>
    </row>
    <row r="275" ht="13.5" customHeight="1"/>
    <row r="276" hidden="1"/>
    <row r="277" hidden="1"/>
    <row r="290" hidden="1"/>
    <row r="291" hidden="1"/>
    <row r="299" hidden="1"/>
    <row r="300" ht="16.5" hidden="1" customHeight="1"/>
    <row r="301" ht="16.5" customHeight="1"/>
    <row r="302" ht="16.5" customHeight="1"/>
    <row r="303" ht="16.5" customHeight="1"/>
    <row r="329" ht="16.5" customHeight="1"/>
    <row r="330" ht="16.5" customHeight="1"/>
    <row r="331" ht="16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Natthawat Klakpetch</dc:creator>
  <cp:lastModifiedBy>Natthawat Klakpetch</cp:lastModifiedBy>
  <dcterms:created xsi:type="dcterms:W3CDTF">2017-12-01T10:10:48Z</dcterms:created>
  <dcterms:modified xsi:type="dcterms:W3CDTF">2017-12-01T10:20:18Z</dcterms:modified>
</cp:coreProperties>
</file>