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dadProject\using\"/>
    </mc:Choice>
  </mc:AlternateContent>
  <bookViews>
    <workbookView xWindow="0" yWindow="0" windowWidth="19200" windowHeight="108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2" i="1" l="1"/>
  <c r="C72" i="1"/>
  <c r="D71" i="1"/>
  <c r="C71" i="1"/>
  <c r="D69" i="1"/>
  <c r="C69" i="1"/>
  <c r="C67" i="1"/>
  <c r="D65" i="1"/>
  <c r="C65" i="1"/>
  <c r="D66" i="1"/>
  <c r="C66" i="1"/>
  <c r="D64" i="1"/>
  <c r="C64" i="1"/>
  <c r="E62" i="1"/>
  <c r="D62" i="1"/>
  <c r="C62" i="1"/>
  <c r="D61" i="1"/>
  <c r="C61" i="1"/>
  <c r="D60" i="1"/>
  <c r="C60" i="1"/>
  <c r="D59" i="1"/>
  <c r="C59" i="1"/>
  <c r="D55" i="1"/>
  <c r="C55" i="1"/>
  <c r="D53" i="1"/>
  <c r="C53" i="1"/>
  <c r="D50" i="1"/>
  <c r="C50" i="1"/>
  <c r="D49" i="1"/>
  <c r="C49" i="1"/>
  <c r="D47" i="1"/>
  <c r="C47" i="1"/>
  <c r="E45" i="1"/>
  <c r="D45" i="1"/>
  <c r="C45" i="1"/>
  <c r="D44" i="1"/>
  <c r="C44" i="1"/>
  <c r="D43" i="1"/>
  <c r="C43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29" i="1"/>
  <c r="C29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</calcChain>
</file>

<file path=xl/sharedStrings.xml><?xml version="1.0" encoding="utf-8"?>
<sst xmlns="http://schemas.openxmlformats.org/spreadsheetml/2006/main" count="81" uniqueCount="71">
  <si>
    <t>รายชื่อ</t>
  </si>
  <si>
    <t>ค่าแรง</t>
  </si>
  <si>
    <t>ทำ</t>
  </si>
  <si>
    <t>ot</t>
  </si>
  <si>
    <t>เบิก</t>
  </si>
  <si>
    <t>นาย   นุวัต</t>
  </si>
  <si>
    <t>นาง   โพด</t>
  </si>
  <si>
    <t>นาย  อมร</t>
  </si>
  <si>
    <t>นาง  ปอ</t>
  </si>
  <si>
    <t>นาย  น้อย</t>
  </si>
  <si>
    <t>นาง  นงค์</t>
  </si>
  <si>
    <t>นาย  มกรา</t>
  </si>
  <si>
    <t>นาง พลอย</t>
  </si>
  <si>
    <t>นาย  วรรณา</t>
  </si>
  <si>
    <t>นาย  ยอด</t>
  </si>
  <si>
    <t>นาย  ปอย</t>
  </si>
  <si>
    <t>นาย อาด</t>
  </si>
  <si>
    <t>นาง  ปู</t>
  </si>
  <si>
    <t>นาย  ปูด</t>
  </si>
  <si>
    <t>นาง  แอน</t>
  </si>
  <si>
    <t>นาย   เร</t>
  </si>
  <si>
    <t>นาย  จ่อย   ราน</t>
  </si>
  <si>
    <t>นาย  แก่น</t>
  </si>
  <si>
    <t>นาง  ยอย</t>
  </si>
  <si>
    <t>นาย    เพชร</t>
  </si>
  <si>
    <t>นาย  ทร</t>
  </si>
  <si>
    <t>นาง   เฮือง</t>
  </si>
  <si>
    <t>นาย  จ่อย</t>
  </si>
  <si>
    <t>นาง  ต๋อง</t>
  </si>
  <si>
    <t>นาย สาย</t>
  </si>
  <si>
    <t>นาย  บุญเรือง</t>
  </si>
  <si>
    <t>นาง   แร่</t>
  </si>
  <si>
    <t>นาย ร่อง</t>
  </si>
  <si>
    <t>นาง  ปื้อ</t>
  </si>
  <si>
    <t>นาย  นิคม</t>
  </si>
  <si>
    <t>นาง  อัมพร</t>
  </si>
  <si>
    <t>นาย  ราน</t>
  </si>
  <si>
    <t>นาย ใหญ่</t>
  </si>
  <si>
    <t>นาย  ลักษ์</t>
  </si>
  <si>
    <t>นาย  อาทิตย์</t>
  </si>
  <si>
    <t>นาง  น้อย</t>
  </si>
  <si>
    <t>นาย   พร</t>
  </si>
  <si>
    <t>ดา</t>
  </si>
  <si>
    <t>นาย  เมียบ</t>
  </si>
  <si>
    <t>นาย โล้น</t>
  </si>
  <si>
    <t>นาย  หำน้อย</t>
  </si>
  <si>
    <t>นาย  วิน</t>
  </si>
  <si>
    <t>นาย ปี</t>
  </si>
  <si>
    <t>นาย นนท์ กำ</t>
  </si>
  <si>
    <t>นาย  ยันต์</t>
  </si>
  <si>
    <t>นาย  ปู</t>
  </si>
  <si>
    <t>นาย ซี</t>
  </si>
  <si>
    <t>นาย  ติ่ง</t>
  </si>
  <si>
    <t>นาย  นนท์</t>
  </si>
  <si>
    <t>นาง  สี</t>
  </si>
  <si>
    <t>นาง  ยาณี</t>
  </si>
  <si>
    <t>นาง   ลี</t>
  </si>
  <si>
    <t>นาง  ติ๊ก</t>
  </si>
  <si>
    <t>นาง  มอม</t>
  </si>
  <si>
    <t>นาง    หวาน</t>
  </si>
  <si>
    <t>นาย    โบ</t>
  </si>
  <si>
    <t>นาง  จิน</t>
  </si>
  <si>
    <t>นาย  สุก</t>
  </si>
  <si>
    <t>นาง  โจ</t>
  </si>
  <si>
    <t>นาย  น้อย  ทองดี</t>
  </si>
  <si>
    <t>นาง  นารี</t>
  </si>
  <si>
    <t>นาย   เมียม</t>
  </si>
  <si>
    <t>นาย  เอ</t>
  </si>
  <si>
    <t>นาย   หล้า</t>
  </si>
  <si>
    <t>นาย   ป้อม</t>
  </si>
  <si>
    <t>นาง  รอน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</si>
</sst>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charset val="222"/>
      <scheme val="minor"/>
    </font>
    <font>
      <sz val="12"/>
      <name val="Arial"/>
      <family val="2"/>
    </font>
    <font>
      <sz val="12"/>
      <color indexed="8"/>
      <name val="Tahoma"/>
      <family val="2"/>
      <charset val="222"/>
    </font>
    <font>
      <sz val="11"/>
      <color indexed="8"/>
      <name val="Tahoma"/>
      <family val="2"/>
      <charset val="222"/>
    </font>
    <font>
      <sz val="8"/>
      <name val="Tahoma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55"/>
  <sheetViews>
    <sheetView tabSelected="1" topLeftCell="A58" workbookViewId="0">
      <selection activeCell="D77" sqref="D77"/>
    </sheetView>
  </sheetViews>
  <sheetFormatPr defaultRowHeight="15"/>
  <cols>
    <col min="1" max="1" width="19.5" style="11" customWidth="1"/>
    <col min="2" max="2" width="8.6640625" style="11" customWidth="1"/>
    <col min="3" max="3" width="8" style="11" customWidth="1"/>
    <col min="4" max="4" width="6.5" style="10" customWidth="1"/>
    <col min="5" max="5" width="9.33203125" style="11"/>
  </cols>
  <sheetData>
    <row r="1" spans="1:5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>
        <v>650</v>
      </c>
      <c r="C2" s="1">
        <v>30</v>
      </c>
      <c r="D2" s="2">
        <v>70</v>
      </c>
      <c r="E2" s="1">
        <v>0</v>
      </c>
    </row>
    <row r="3" spans="1:5">
      <c r="A3" s="1" t="s">
        <v>6</v>
      </c>
      <c r="B3" s="1">
        <v>290</v>
      </c>
      <c r="C3" s="1">
        <v>42.5</v>
      </c>
      <c r="D3" s="2">
        <v>33</v>
      </c>
      <c r="E3" s="1">
        <v>0</v>
      </c>
    </row>
    <row r="4" spans="1:5">
      <c r="A4" s="1" t="s">
        <v>7</v>
      </c>
      <c r="B4" s="1">
        <v>400</v>
      </c>
      <c r="C4" s="1">
        <v>6.5</v>
      </c>
      <c r="D4" s="2">
        <v>1</v>
      </c>
      <c r="E4" s="1">
        <v>0</v>
      </c>
    </row>
    <row r="5" spans="1:5">
      <c r="A5" s="1" t="s">
        <v>8</v>
      </c>
      <c r="B5" s="1">
        <v>290</v>
      </c>
      <c r="C5" s="1">
        <v>40</v>
      </c>
      <c r="D5" s="2">
        <v>36</v>
      </c>
      <c r="E5" s="1">
        <v>2000</v>
      </c>
    </row>
    <row r="6" spans="1:5">
      <c r="A6" s="1" t="s">
        <v>9</v>
      </c>
      <c r="B6" s="1">
        <v>400</v>
      </c>
      <c r="C6" s="1">
        <v>38</v>
      </c>
      <c r="D6" s="2">
        <v>49</v>
      </c>
      <c r="E6" s="1">
        <v>11000</v>
      </c>
    </row>
    <row r="7" spans="1:5">
      <c r="A7" s="1" t="s">
        <v>10</v>
      </c>
      <c r="B7" s="1">
        <v>290</v>
      </c>
      <c r="C7" s="1">
        <v>40</v>
      </c>
      <c r="D7" s="2">
        <v>40</v>
      </c>
      <c r="E7" s="1">
        <v>2000</v>
      </c>
    </row>
    <row r="8" spans="1:5">
      <c r="A8" s="1" t="s">
        <v>53</v>
      </c>
      <c r="B8" s="1">
        <v>340</v>
      </c>
      <c r="C8" s="1">
        <v>25.5</v>
      </c>
      <c r="D8" s="2">
        <v>24</v>
      </c>
      <c r="E8" s="1">
        <v>6000</v>
      </c>
    </row>
    <row r="9" spans="1:5">
      <c r="A9" s="1" t="s">
        <v>11</v>
      </c>
      <c r="B9" s="1">
        <v>345</v>
      </c>
      <c r="C9" s="1">
        <v>36.5</v>
      </c>
      <c r="D9" s="2">
        <v>36</v>
      </c>
      <c r="E9" s="1">
        <v>2000</v>
      </c>
    </row>
    <row r="10" spans="1:5">
      <c r="A10" s="1" t="s">
        <v>12</v>
      </c>
      <c r="B10" s="1">
        <v>290</v>
      </c>
      <c r="C10" s="1">
        <v>43</v>
      </c>
      <c r="D10" s="2">
        <v>31</v>
      </c>
      <c r="E10" s="1">
        <v>3000</v>
      </c>
    </row>
    <row r="11" spans="1:5">
      <c r="A11" s="1" t="s">
        <v>13</v>
      </c>
      <c r="B11" s="1">
        <v>340</v>
      </c>
      <c r="C11" s="1">
        <v>40.5</v>
      </c>
      <c r="D11" s="2">
        <v>44</v>
      </c>
      <c r="E11" s="1">
        <v>3195</v>
      </c>
    </row>
    <row r="12" spans="1:5">
      <c r="A12" s="1" t="s">
        <v>55</v>
      </c>
      <c r="B12" s="1">
        <v>290</v>
      </c>
      <c r="C12" s="1"/>
      <c r="D12" s="2"/>
      <c r="E12" s="1">
        <v>0</v>
      </c>
    </row>
    <row r="13" spans="1:5">
      <c r="A13" s="1" t="s">
        <v>14</v>
      </c>
      <c r="B13" s="1">
        <v>340</v>
      </c>
      <c r="C13" s="1">
        <v>35.5</v>
      </c>
      <c r="D13" s="2">
        <v>31</v>
      </c>
      <c r="E13" s="1">
        <v>195</v>
      </c>
    </row>
    <row r="14" spans="1:5">
      <c r="A14" s="1" t="s">
        <v>54</v>
      </c>
      <c r="B14" s="1">
        <v>290</v>
      </c>
      <c r="C14" s="1"/>
      <c r="D14" s="2"/>
      <c r="E14" s="1">
        <v>0</v>
      </c>
    </row>
    <row r="15" spans="1:5">
      <c r="A15" s="1" t="s">
        <v>15</v>
      </c>
      <c r="B15" s="1">
        <v>360</v>
      </c>
      <c r="C15" s="1">
        <v>39</v>
      </c>
      <c r="D15" s="2">
        <v>50</v>
      </c>
      <c r="E15" s="1">
        <v>130</v>
      </c>
    </row>
    <row r="16" spans="1:5">
      <c r="A16" s="1" t="s">
        <v>56</v>
      </c>
      <c r="B16" s="1">
        <v>290</v>
      </c>
      <c r="C16" s="1"/>
      <c r="D16" s="2"/>
      <c r="E16" s="1">
        <v>0</v>
      </c>
    </row>
    <row r="17" spans="1:5">
      <c r="A17" s="1" t="s">
        <v>16</v>
      </c>
      <c r="B17" s="1">
        <v>360</v>
      </c>
      <c r="C17" s="1"/>
      <c r="D17" s="2"/>
      <c r="E17" s="1"/>
    </row>
    <row r="18" spans="1:5">
      <c r="A18" s="1" t="s">
        <v>17</v>
      </c>
      <c r="B18" s="1">
        <v>300</v>
      </c>
      <c r="C18" s="1">
        <v>0</v>
      </c>
      <c r="D18" s="2">
        <v>0</v>
      </c>
      <c r="E18" s="1">
        <v>7130</v>
      </c>
    </row>
    <row r="19" spans="1:5">
      <c r="A19" s="1" t="s">
        <v>18</v>
      </c>
      <c r="B19" s="1">
        <v>345</v>
      </c>
      <c r="C19" s="1">
        <f>22.5+14.5</f>
        <v>37</v>
      </c>
      <c r="D19" s="2">
        <f>24+10</f>
        <v>34</v>
      </c>
      <c r="E19" s="1">
        <v>1000</v>
      </c>
    </row>
    <row r="20" spans="1:5" hidden="1">
      <c r="A20" s="1" t="s">
        <v>19</v>
      </c>
      <c r="B20" s="1">
        <v>290</v>
      </c>
      <c r="C20" s="1">
        <f>24+14.5</f>
        <v>38.5</v>
      </c>
      <c r="D20" s="2">
        <f>18+8</f>
        <v>26</v>
      </c>
      <c r="E20" s="1">
        <v>2500</v>
      </c>
    </row>
    <row r="21" spans="1:5">
      <c r="A21" s="1" t="s">
        <v>20</v>
      </c>
      <c r="B21" s="1">
        <v>340</v>
      </c>
      <c r="C21" s="1">
        <f>19.5+14.5</f>
        <v>34</v>
      </c>
      <c r="D21" s="2">
        <f>13+10</f>
        <v>23</v>
      </c>
      <c r="E21" s="1">
        <v>6200</v>
      </c>
    </row>
    <row r="22" spans="1:5">
      <c r="A22" s="1" t="s">
        <v>21</v>
      </c>
      <c r="B22" s="1">
        <v>340</v>
      </c>
      <c r="C22" s="1">
        <f>19.5+17</f>
        <v>36.5</v>
      </c>
      <c r="D22" s="2">
        <f>19+26</f>
        <v>45</v>
      </c>
      <c r="E22" s="1">
        <v>7000</v>
      </c>
    </row>
    <row r="23" spans="1:5">
      <c r="A23" s="1" t="s">
        <v>22</v>
      </c>
      <c r="B23" s="1">
        <v>370</v>
      </c>
      <c r="C23" s="1">
        <f>16+15.5</f>
        <v>31.5</v>
      </c>
      <c r="D23" s="2">
        <f>21+14</f>
        <v>35</v>
      </c>
      <c r="E23" s="1">
        <v>400</v>
      </c>
    </row>
    <row r="24" spans="1:5">
      <c r="A24" s="11" t="s">
        <v>23</v>
      </c>
      <c r="B24" s="11">
        <v>320</v>
      </c>
      <c r="C24" s="11">
        <f>24.5+19</f>
        <v>43.5</v>
      </c>
      <c r="D24" s="10">
        <f>21+14</f>
        <v>35</v>
      </c>
      <c r="E24" s="11">
        <v>0</v>
      </c>
    </row>
    <row r="25" spans="1:5">
      <c r="A25" s="1" t="s">
        <v>24</v>
      </c>
      <c r="B25" s="1">
        <v>330</v>
      </c>
      <c r="C25" s="1">
        <f>18.5+13.5</f>
        <v>32</v>
      </c>
      <c r="D25" s="2">
        <f>17+15</f>
        <v>32</v>
      </c>
      <c r="E25" s="1">
        <v>2000</v>
      </c>
    </row>
    <row r="26" spans="1:5" hidden="1">
      <c r="A26" s="9"/>
      <c r="B26" s="9"/>
      <c r="C26" s="9"/>
      <c r="D26" s="8"/>
      <c r="E26" s="1"/>
    </row>
    <row r="27" spans="1:5" hidden="1"/>
    <row r="28" spans="1:5">
      <c r="A28" s="2" t="s">
        <v>0</v>
      </c>
      <c r="B28" s="1" t="s">
        <v>1</v>
      </c>
      <c r="C28" s="2" t="s">
        <v>2</v>
      </c>
      <c r="D28" s="2" t="s">
        <v>3</v>
      </c>
      <c r="E28" s="2" t="s">
        <v>4</v>
      </c>
    </row>
    <row r="29" spans="1:5">
      <c r="A29" s="1" t="s">
        <v>25</v>
      </c>
      <c r="B29" s="1">
        <v>340</v>
      </c>
      <c r="C29" s="1">
        <f>15+14</f>
        <v>29</v>
      </c>
      <c r="D29" s="2">
        <f>19+14</f>
        <v>33</v>
      </c>
      <c r="E29" s="1">
        <v>4400</v>
      </c>
    </row>
    <row r="30" spans="1:5">
      <c r="A30" s="1" t="s">
        <v>26</v>
      </c>
      <c r="B30" s="1">
        <v>290</v>
      </c>
      <c r="C30" s="1"/>
      <c r="D30" s="2"/>
      <c r="E30" s="1"/>
    </row>
    <row r="31" spans="1:5">
      <c r="A31" s="1" t="s">
        <v>27</v>
      </c>
      <c r="B31" s="1">
        <v>360</v>
      </c>
      <c r="C31" s="1">
        <v>0.5</v>
      </c>
      <c r="D31" s="2">
        <v>0</v>
      </c>
      <c r="E31" s="1">
        <v>2200</v>
      </c>
    </row>
    <row r="32" spans="1:5">
      <c r="A32" s="1" t="s">
        <v>28</v>
      </c>
      <c r="B32" s="1">
        <v>290</v>
      </c>
      <c r="C32" s="1">
        <v>0</v>
      </c>
      <c r="D32" s="2">
        <v>0</v>
      </c>
      <c r="E32" s="1">
        <v>5000</v>
      </c>
    </row>
    <row r="33" spans="1:5" hidden="1">
      <c r="A33" s="1"/>
      <c r="B33" s="1"/>
      <c r="C33" s="1"/>
      <c r="D33" s="2"/>
      <c r="E33" s="1">
        <v>258.74</v>
      </c>
    </row>
    <row r="34" spans="1:5">
      <c r="A34" s="1" t="s">
        <v>29</v>
      </c>
      <c r="B34" s="1">
        <v>360</v>
      </c>
      <c r="C34" s="1">
        <f>22+15</f>
        <v>37</v>
      </c>
      <c r="D34" s="2">
        <f>14+23</f>
        <v>37</v>
      </c>
      <c r="E34" s="3">
        <v>4200</v>
      </c>
    </row>
    <row r="35" spans="1:5">
      <c r="A35" s="5" t="s">
        <v>30</v>
      </c>
      <c r="B35" s="1">
        <v>340</v>
      </c>
      <c r="C35" s="2">
        <f>22.5+14.5</f>
        <v>37</v>
      </c>
      <c r="D35" s="2">
        <f>20+15</f>
        <v>35</v>
      </c>
      <c r="E35" s="2">
        <v>2000</v>
      </c>
    </row>
    <row r="36" spans="1:5">
      <c r="A36" s="1" t="s">
        <v>31</v>
      </c>
      <c r="B36" s="1">
        <v>290</v>
      </c>
      <c r="C36" s="1">
        <f>25.5+14.5</f>
        <v>40</v>
      </c>
      <c r="D36" s="2">
        <f>20+16</f>
        <v>36</v>
      </c>
      <c r="E36" s="1">
        <v>1000</v>
      </c>
    </row>
    <row r="37" spans="1:5">
      <c r="A37" s="1" t="s">
        <v>32</v>
      </c>
      <c r="B37" s="1">
        <v>340</v>
      </c>
      <c r="C37" s="1">
        <f>21.5+14.5</f>
        <v>36</v>
      </c>
      <c r="D37" s="2">
        <f>8+16</f>
        <v>24</v>
      </c>
      <c r="E37" s="1">
        <v>560</v>
      </c>
    </row>
    <row r="38" spans="1:5">
      <c r="A38" s="1" t="s">
        <v>33</v>
      </c>
      <c r="B38" s="1">
        <v>290</v>
      </c>
      <c r="C38" s="1">
        <f>23.5+15</f>
        <v>38.5</v>
      </c>
      <c r="D38" s="2">
        <f>17+8</f>
        <v>25</v>
      </c>
      <c r="E38" s="1">
        <v>3000</v>
      </c>
    </row>
    <row r="39" spans="1:5">
      <c r="A39" s="7" t="s">
        <v>60</v>
      </c>
      <c r="B39" s="7">
        <v>360</v>
      </c>
      <c r="C39" s="7">
        <f>25+19</f>
        <v>44</v>
      </c>
      <c r="D39" s="6">
        <f>22+16.5</f>
        <v>38.5</v>
      </c>
      <c r="E39" s="7">
        <v>5160</v>
      </c>
    </row>
    <row r="40" spans="1:5">
      <c r="A40" s="7" t="s">
        <v>59</v>
      </c>
      <c r="B40" s="7">
        <v>310</v>
      </c>
      <c r="C40" s="7">
        <f>21+15.5</f>
        <v>36.5</v>
      </c>
      <c r="D40" s="6">
        <f>10+8</f>
        <v>18</v>
      </c>
      <c r="E40" s="7">
        <v>1000</v>
      </c>
    </row>
    <row r="41" spans="1:5" ht="16.5" customHeight="1">
      <c r="A41" s="1" t="s">
        <v>34</v>
      </c>
      <c r="B41" s="1">
        <v>360</v>
      </c>
      <c r="C41" s="1">
        <f>16.5+10.5</f>
        <v>27</v>
      </c>
      <c r="D41" s="2">
        <f>14.5+6</f>
        <v>20.5</v>
      </c>
      <c r="E41" s="1">
        <v>0</v>
      </c>
    </row>
    <row r="42" spans="1:5">
      <c r="A42" s="1" t="s">
        <v>35</v>
      </c>
      <c r="B42" s="1">
        <v>310</v>
      </c>
      <c r="C42" s="1">
        <v>0</v>
      </c>
      <c r="D42" s="2">
        <v>0</v>
      </c>
      <c r="E42" s="1">
        <v>0</v>
      </c>
    </row>
    <row r="43" spans="1:5">
      <c r="A43" s="1" t="s">
        <v>36</v>
      </c>
      <c r="B43" s="1">
        <v>370</v>
      </c>
      <c r="C43" s="1">
        <f>14+22</f>
        <v>36</v>
      </c>
      <c r="D43" s="2">
        <f>9+11</f>
        <v>20</v>
      </c>
      <c r="E43" s="1">
        <v>6000</v>
      </c>
    </row>
    <row r="44" spans="1:5">
      <c r="A44" s="1" t="s">
        <v>37</v>
      </c>
      <c r="B44" s="1">
        <v>340</v>
      </c>
      <c r="C44" s="1">
        <f>22+14</f>
        <v>36</v>
      </c>
      <c r="D44" s="2">
        <f>16+9</f>
        <v>25</v>
      </c>
      <c r="E44" s="1">
        <v>5200</v>
      </c>
    </row>
    <row r="45" spans="1:5">
      <c r="A45" s="1" t="s">
        <v>38</v>
      </c>
      <c r="B45" s="1">
        <v>360</v>
      </c>
      <c r="C45" s="1">
        <f>23.5+19</f>
        <v>42.5</v>
      </c>
      <c r="D45" s="2">
        <f>20+24.5</f>
        <v>44.5</v>
      </c>
      <c r="E45" s="1">
        <f>4200+160</f>
        <v>4360</v>
      </c>
    </row>
    <row r="46" spans="1:5">
      <c r="A46" s="1" t="s">
        <v>57</v>
      </c>
      <c r="B46" s="1">
        <v>290</v>
      </c>
      <c r="C46" s="1"/>
      <c r="D46" s="2"/>
      <c r="E46" s="1"/>
    </row>
    <row r="47" spans="1:5">
      <c r="A47" s="1" t="s">
        <v>39</v>
      </c>
      <c r="B47" s="1">
        <v>340</v>
      </c>
      <c r="C47" s="1">
        <f>21.5+15.5</f>
        <v>37</v>
      </c>
      <c r="D47" s="2">
        <f>16+16</f>
        <v>32</v>
      </c>
      <c r="E47" s="1">
        <v>6000</v>
      </c>
    </row>
    <row r="48" spans="1:5" ht="16.5" customHeight="1">
      <c r="A48" s="1" t="s">
        <v>40</v>
      </c>
      <c r="B48" s="1">
        <v>290</v>
      </c>
      <c r="C48" s="1"/>
      <c r="D48" s="2"/>
      <c r="E48" s="1">
        <v>0</v>
      </c>
    </row>
    <row r="49" spans="1:5" ht="16.5" customHeight="1">
      <c r="A49" s="1" t="s">
        <v>41</v>
      </c>
      <c r="B49" s="1">
        <v>360</v>
      </c>
      <c r="C49" s="1">
        <f>23.5+17</f>
        <v>40.5</v>
      </c>
      <c r="D49" s="2">
        <f>15+12</f>
        <v>27</v>
      </c>
      <c r="E49" s="1">
        <v>3400</v>
      </c>
    </row>
    <row r="50" spans="1:5" ht="16.5" customHeight="1">
      <c r="A50" s="7" t="s">
        <v>42</v>
      </c>
      <c r="B50" s="7">
        <v>290</v>
      </c>
      <c r="C50" s="7">
        <f>25+11.5</f>
        <v>36.5</v>
      </c>
      <c r="D50" s="6">
        <f>14+9</f>
        <v>23</v>
      </c>
      <c r="E50" s="7">
        <v>3000</v>
      </c>
    </row>
    <row r="51" spans="1:5" ht="16.5" customHeight="1">
      <c r="A51" s="1" t="s">
        <v>43</v>
      </c>
      <c r="B51" s="1">
        <v>340</v>
      </c>
      <c r="C51" s="1">
        <v>25</v>
      </c>
      <c r="D51" s="2">
        <v>22</v>
      </c>
      <c r="E51" s="1">
        <v>2000</v>
      </c>
    </row>
    <row r="52" spans="1:5" ht="16.5" hidden="1" customHeight="1">
      <c r="A52" s="2" t="s">
        <v>0</v>
      </c>
      <c r="B52" s="1" t="s">
        <v>1</v>
      </c>
      <c r="C52" s="2" t="s">
        <v>2</v>
      </c>
      <c r="D52" s="2" t="s">
        <v>3</v>
      </c>
      <c r="E52" s="4" t="s">
        <v>4</v>
      </c>
    </row>
    <row r="53" spans="1:5" hidden="1">
      <c r="A53" s="1" t="s">
        <v>66</v>
      </c>
      <c r="B53" s="1">
        <v>340</v>
      </c>
      <c r="C53" s="1">
        <f>23.5+19</f>
        <v>42.5</v>
      </c>
      <c r="D53" s="2">
        <f>21+20</f>
        <v>41</v>
      </c>
      <c r="E53" s="1">
        <v>3000</v>
      </c>
    </row>
    <row r="54" spans="1:5" hidden="1">
      <c r="A54" s="1" t="s">
        <v>61</v>
      </c>
      <c r="B54" s="1">
        <v>290</v>
      </c>
      <c r="C54" s="1"/>
      <c r="D54" s="2"/>
      <c r="E54" s="1">
        <v>0</v>
      </c>
    </row>
    <row r="55" spans="1:5">
      <c r="A55" s="1" t="s">
        <v>44</v>
      </c>
      <c r="B55" s="1">
        <v>340</v>
      </c>
      <c r="C55" s="1">
        <f>24+19.5</f>
        <v>43.5</v>
      </c>
      <c r="D55" s="2">
        <f>20+27</f>
        <v>47</v>
      </c>
      <c r="E55" s="1">
        <v>3300</v>
      </c>
    </row>
    <row r="56" spans="1:5">
      <c r="A56" s="1" t="s">
        <v>45</v>
      </c>
      <c r="B56" s="1">
        <v>330</v>
      </c>
      <c r="C56" s="1">
        <v>2.5</v>
      </c>
      <c r="D56" s="2">
        <v>1</v>
      </c>
      <c r="E56" s="1">
        <v>7000</v>
      </c>
    </row>
    <row r="57" spans="1:5" ht="16.5" customHeight="1">
      <c r="A57" s="1" t="s">
        <v>46</v>
      </c>
      <c r="B57" s="1">
        <v>330</v>
      </c>
      <c r="C57" s="1"/>
      <c r="D57" s="2"/>
      <c r="E57" s="1">
        <v>2000</v>
      </c>
    </row>
    <row r="58" spans="1:5" ht="16.5" customHeight="1">
      <c r="A58" s="1" t="s">
        <v>67</v>
      </c>
      <c r="B58" s="1">
        <v>330</v>
      </c>
      <c r="C58" s="1">
        <v>1</v>
      </c>
      <c r="D58" s="2"/>
      <c r="E58" s="1">
        <v>7000</v>
      </c>
    </row>
    <row r="59" spans="1:5">
      <c r="A59" s="1" t="s">
        <v>47</v>
      </c>
      <c r="B59" s="1">
        <v>340</v>
      </c>
      <c r="C59" s="1">
        <f>17+17</f>
        <v>34</v>
      </c>
      <c r="D59" s="2">
        <f>16+15</f>
        <v>31</v>
      </c>
      <c r="E59" s="1">
        <v>7700</v>
      </c>
    </row>
    <row r="60" spans="1:5">
      <c r="A60" s="1" t="s">
        <v>48</v>
      </c>
      <c r="B60" s="1">
        <v>350</v>
      </c>
      <c r="C60" s="1">
        <f>19.5+15.5</f>
        <v>35</v>
      </c>
      <c r="D60" s="2">
        <f>11+19</f>
        <v>30</v>
      </c>
      <c r="E60" s="1">
        <v>6130</v>
      </c>
    </row>
    <row r="61" spans="1:5">
      <c r="A61" s="1" t="s">
        <v>49</v>
      </c>
      <c r="B61" s="1">
        <v>360</v>
      </c>
      <c r="C61" s="1">
        <f>19+15.5</f>
        <v>34.5</v>
      </c>
      <c r="D61" s="2">
        <f>13+20</f>
        <v>33</v>
      </c>
      <c r="E61" s="1">
        <v>5000</v>
      </c>
    </row>
    <row r="62" spans="1:5">
      <c r="A62" s="1" t="s">
        <v>50</v>
      </c>
      <c r="B62" s="1">
        <v>360</v>
      </c>
      <c r="C62" s="1">
        <f>20.5+17</f>
        <v>37.5</v>
      </c>
      <c r="D62" s="2">
        <f>20+13</f>
        <v>33</v>
      </c>
      <c r="E62" s="1">
        <f>260+300+1000+2000+160+2000</f>
        <v>5720</v>
      </c>
    </row>
    <row r="63" spans="1:5">
      <c r="A63" s="1" t="s">
        <v>58</v>
      </c>
      <c r="B63" s="1">
        <v>290</v>
      </c>
      <c r="C63" s="1"/>
      <c r="D63" s="2"/>
      <c r="E63" s="1">
        <v>0</v>
      </c>
    </row>
    <row r="64" spans="1:5">
      <c r="A64" s="1" t="s">
        <v>51</v>
      </c>
      <c r="B64" s="1">
        <v>330</v>
      </c>
      <c r="C64" s="1">
        <f>16+13</f>
        <v>29</v>
      </c>
      <c r="D64" s="2">
        <f>17+18</f>
        <v>35</v>
      </c>
      <c r="E64" s="1">
        <v>2500</v>
      </c>
    </row>
    <row r="65" spans="1:5">
      <c r="A65" s="1" t="s">
        <v>52</v>
      </c>
      <c r="B65" s="1">
        <v>330</v>
      </c>
      <c r="C65" s="1">
        <f>18+13</f>
        <v>31</v>
      </c>
      <c r="D65" s="2">
        <f>21+22</f>
        <v>43</v>
      </c>
      <c r="E65" s="1">
        <v>2000</v>
      </c>
    </row>
    <row r="66" spans="1:5" ht="16.5" customHeight="1">
      <c r="A66" s="1" t="s">
        <v>70</v>
      </c>
      <c r="B66" s="1">
        <v>290</v>
      </c>
      <c r="C66" s="1">
        <f>15+14.5</f>
        <v>29.5</v>
      </c>
      <c r="D66" s="2">
        <f>15+5</f>
        <v>20</v>
      </c>
      <c r="E66" s="1">
        <v>0</v>
      </c>
    </row>
    <row r="67" spans="1:5">
      <c r="A67" s="7" t="s">
        <v>62</v>
      </c>
      <c r="B67" s="7">
        <v>350</v>
      </c>
      <c r="C67" s="7">
        <f>2</f>
        <v>2</v>
      </c>
      <c r="D67" s="6">
        <v>2</v>
      </c>
      <c r="E67" s="7">
        <v>4200</v>
      </c>
    </row>
    <row r="68" spans="1:5">
      <c r="A68" s="7" t="s">
        <v>63</v>
      </c>
      <c r="B68" s="7">
        <v>290</v>
      </c>
      <c r="C68" s="7"/>
      <c r="D68" s="6"/>
      <c r="E68" s="7"/>
    </row>
    <row r="69" spans="1:5">
      <c r="A69" s="7" t="s">
        <v>64</v>
      </c>
      <c r="B69" s="7">
        <v>330</v>
      </c>
      <c r="C69" s="7">
        <f>20.5+12.5</f>
        <v>33</v>
      </c>
      <c r="D69" s="6">
        <f>13+8</f>
        <v>21</v>
      </c>
      <c r="E69" s="7">
        <v>14000</v>
      </c>
    </row>
    <row r="70" spans="1:5">
      <c r="A70" s="7" t="s">
        <v>65</v>
      </c>
      <c r="B70" s="7">
        <v>290</v>
      </c>
      <c r="C70" s="7">
        <v>2</v>
      </c>
      <c r="D70" s="6"/>
      <c r="E70" s="7"/>
    </row>
    <row r="71" spans="1:5">
      <c r="A71" s="7" t="s">
        <v>68</v>
      </c>
      <c r="B71" s="7">
        <v>330</v>
      </c>
      <c r="C71" s="7">
        <f>15+14</f>
        <v>29</v>
      </c>
      <c r="D71" s="6">
        <f>19+14</f>
        <v>33</v>
      </c>
      <c r="E71" s="7">
        <v>4000</v>
      </c>
    </row>
    <row r="72" spans="1:5">
      <c r="A72" s="7" t="s">
        <v>69</v>
      </c>
      <c r="B72" s="7">
        <v>330</v>
      </c>
      <c r="C72" s="7">
        <f>15+13</f>
        <v>28</v>
      </c>
      <c r="D72" s="6">
        <f>17+20</f>
        <v>37</v>
      </c>
      <c r="E72" s="7">
        <v>6500</v>
      </c>
    </row>
    <row r="74" spans="1:5" ht="16.5" customHeight="1"/>
    <row r="75" spans="1:5" ht="16.5" customHeight="1"/>
    <row r="83" ht="15" customHeight="1"/>
    <row r="92" hidden="1"/>
    <row r="93" hidden="1"/>
    <row r="102" hidden="1"/>
    <row r="103" ht="14.25" customHeight="1"/>
    <row r="104" hidden="1"/>
    <row r="105" hidden="1"/>
    <row r="113" spans="6:251" hidden="1"/>
    <row r="114" spans="6:251" hidden="1"/>
    <row r="115" spans="6:251" hidden="1">
      <c r="F115" s="11"/>
    </row>
    <row r="116" spans="6:251" hidden="1"/>
    <row r="117" spans="6:251" hidden="1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  <c r="ID117" s="11"/>
      <c r="IE117" s="11"/>
      <c r="IF117" s="11"/>
      <c r="IG117" s="11"/>
      <c r="IH117" s="11"/>
      <c r="II117" s="11"/>
      <c r="IJ117" s="11"/>
      <c r="IK117" s="11"/>
      <c r="IL117" s="11"/>
      <c r="IM117" s="11"/>
      <c r="IN117" s="11"/>
      <c r="IO117" s="11"/>
      <c r="IP117" s="11"/>
      <c r="IQ117" s="11"/>
    </row>
    <row r="118" spans="6:251" hidden="1"/>
    <row r="119" spans="6:251" hidden="1"/>
    <row r="121" spans="6:251">
      <c r="F121" s="11"/>
    </row>
    <row r="123" spans="6:251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  <c r="ID123" s="11"/>
      <c r="IE123" s="11"/>
      <c r="IF123" s="11"/>
      <c r="IG123" s="11"/>
      <c r="IH123" s="11"/>
      <c r="II123" s="11"/>
      <c r="IJ123" s="11"/>
      <c r="IK123" s="11"/>
      <c r="IL123" s="11"/>
      <c r="IM123" s="11"/>
      <c r="IN123" s="11"/>
      <c r="IO123" s="11"/>
      <c r="IP123" s="11"/>
      <c r="IQ123" s="11"/>
    </row>
    <row r="130" ht="16.5" customHeight="1"/>
    <row r="161" ht="0.75" customHeight="1"/>
    <row r="162" hidden="1"/>
    <row r="163" hidden="1"/>
    <row r="164" hidden="1"/>
    <row r="165" ht="16.5" hidden="1" customHeight="1"/>
    <row r="166" ht="16.5" customHeight="1"/>
    <row r="167" ht="16.5" customHeight="1"/>
    <row r="170" hidden="1"/>
    <row r="171" hidden="1"/>
    <row r="172" hidden="1"/>
    <row r="173" ht="16.5" customHeight="1"/>
    <row r="181" hidden="1"/>
    <row r="193" hidden="1"/>
    <row r="194" hidden="1"/>
    <row r="202" ht="16.5" customHeight="1"/>
    <row r="210" ht="16.5" customHeight="1"/>
    <row r="211" ht="6" customHeight="1"/>
    <row r="212" hidden="1"/>
    <row r="213" hidden="1"/>
    <row r="214" hidden="1"/>
    <row r="215" hidden="1"/>
    <row r="216" hidden="1"/>
    <row r="217" hidden="1"/>
    <row r="218" hidden="1"/>
    <row r="234" ht="18" customHeight="1"/>
    <row r="236" ht="16.5" hidden="1" customHeight="1"/>
    <row r="237" hidden="1"/>
    <row r="239" ht="16.5" hidden="1" customHeight="1"/>
    <row r="240" ht="16.5" customHeight="1"/>
    <row r="241" ht="16.5" customHeight="1"/>
    <row r="242" ht="2.25" customHeight="1"/>
    <row r="243" hidden="1"/>
    <row r="244" ht="18" customHeight="1"/>
    <row r="246" ht="2.25" hidden="1" customHeight="1"/>
    <row r="247" hidden="1"/>
    <row r="248" hidden="1"/>
    <row r="249" hidden="1"/>
    <row r="250" ht="18" customHeight="1"/>
    <row r="260" ht="0.75" customHeight="1"/>
    <row r="261" hidden="1"/>
    <row r="262" hidden="1"/>
    <row r="263" hidden="1"/>
    <row r="267" ht="16.5" customHeight="1"/>
    <row r="268" ht="16.5" customHeight="1"/>
    <row r="269" ht="16.5" customHeight="1"/>
    <row r="275" ht="14.25" customHeight="1"/>
    <row r="276" hidden="1"/>
    <row r="277" hidden="1"/>
    <row r="279" ht="0.75" customHeight="1"/>
    <row r="280" hidden="1"/>
    <row r="281" hidden="1"/>
    <row r="282" ht="8.25" customHeight="1"/>
    <row r="287" ht="13.5" customHeight="1"/>
    <row r="288" hidden="1"/>
    <row r="289" hidden="1"/>
    <row r="294" hidden="1"/>
    <row r="295" hidden="1"/>
    <row r="300" hidden="1"/>
    <row r="301" hidden="1"/>
    <row r="303" hidden="1"/>
    <row r="304" hidden="1"/>
    <row r="307" hidden="1"/>
    <row r="308" hidden="1"/>
    <row r="309" hidden="1"/>
    <row r="314" hidden="1"/>
    <row r="315" ht="16.5" hidden="1" customHeight="1"/>
    <row r="316" ht="16.5" customHeight="1"/>
    <row r="317" ht="16.5" hidden="1" customHeight="1"/>
    <row r="318" ht="16.5" hidden="1" customHeight="1"/>
    <row r="319" hidden="1"/>
    <row r="320" hidden="1"/>
    <row r="321" hidden="1"/>
    <row r="322" hidden="1"/>
    <row r="333" hidden="1"/>
    <row r="334" hidden="1"/>
    <row r="337" ht="12.75" customHeight="1"/>
    <row r="338" hidden="1"/>
    <row r="339" hidden="1"/>
    <row r="343" ht="16.5" customHeight="1"/>
    <row r="344" ht="16.5" customHeight="1"/>
    <row r="345" ht="16.5" customHeight="1"/>
    <row r="351" hidden="1"/>
    <row r="355" spans="6:6">
      <c r="F355" s="12"/>
    </row>
  </sheetData>
  <phoneticPr fontId="4" type="noConversion"/>
  <printOptions gridLines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klakpetch</dc:creator>
  <cp:lastModifiedBy>Natthawat Klakpetch</cp:lastModifiedBy>
  <cp:lastPrinted>2017-09-08T15:54:26Z</cp:lastPrinted>
  <dcterms:created xsi:type="dcterms:W3CDTF">2017-07-05T04:37:42Z</dcterms:created>
  <dcterms:modified xsi:type="dcterms:W3CDTF">2017-12-01T10:02:31Z</dcterms:modified>
</cp:coreProperties>
</file>