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o\Documents\UPM\Alter\SDR\Informes\TFM\"/>
    </mc:Choice>
  </mc:AlternateContent>
  <xr:revisionPtr revIDLastSave="0" documentId="13_ncr:1_{475A5206-5EE3-4B19-8698-69A2BE591BD0}" xr6:coauthVersionLast="46" xr6:coauthVersionMax="46" xr10:uidLastSave="{00000000-0000-0000-0000-000000000000}"/>
  <bookViews>
    <workbookView xWindow="-120" yWindow="-120" windowWidth="29040" windowHeight="15840" xr2:uid="{24721646-A8CA-41F6-930A-DA313C1615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5" i="1"/>
  <c r="E11" i="1"/>
  <c r="E10" i="1"/>
  <c r="E6" i="1"/>
  <c r="E17" i="1"/>
  <c r="E16" i="1"/>
  <c r="E13" i="1"/>
  <c r="E12" i="1"/>
  <c r="E24" i="1"/>
  <c r="E22" i="1"/>
  <c r="E23" i="1"/>
  <c r="E7" i="1"/>
  <c r="E8" i="1"/>
  <c r="C2" i="1"/>
  <c r="E21" i="1"/>
  <c r="E26" i="1"/>
  <c r="E25" i="1"/>
  <c r="E20" i="1"/>
  <c r="E19" i="1"/>
  <c r="E14" i="1"/>
  <c r="E9" i="1"/>
  <c r="E2" i="1" l="1"/>
  <c r="E27" i="1" s="1"/>
  <c r="E29" i="1" l="1"/>
  <c r="E30" i="1" s="1"/>
  <c r="E33" i="1" l="1"/>
  <c r="E34" i="1" s="1"/>
  <c r="E36" i="1" s="1"/>
</calcChain>
</file>

<file path=xl/sharedStrings.xml><?xml version="1.0" encoding="utf-8"?>
<sst xmlns="http://schemas.openxmlformats.org/spreadsheetml/2006/main" count="38" uniqueCount="37">
  <si>
    <t>TOTAL</t>
  </si>
  <si>
    <t>Labor Cost (DC)</t>
  </si>
  <si>
    <t>Hours</t>
  </si>
  <si>
    <t>Cost/hour</t>
  </si>
  <si>
    <t>Material Resources (DC)</t>
  </si>
  <si>
    <t>Deprec. (years)</t>
  </si>
  <si>
    <t>Use (months)</t>
  </si>
  <si>
    <t>Cost</t>
  </si>
  <si>
    <t>Personal Computer (SW included)</t>
  </si>
  <si>
    <t>TOTAL (DC)</t>
  </si>
  <si>
    <t>INDUSTRIAL PROFFIT</t>
  </si>
  <si>
    <t>SUBTOTAL</t>
  </si>
  <si>
    <t>VAT</t>
  </si>
  <si>
    <t>TOTAL BUDGET</t>
  </si>
  <si>
    <t>over DC+IC</t>
  </si>
  <si>
    <t>over DC</t>
  </si>
  <si>
    <t>GENERAL EXPENSES (IC)</t>
  </si>
  <si>
    <t>Lime SDR 1</t>
  </si>
  <si>
    <t>Lime SDR 2</t>
  </si>
  <si>
    <t>Oscilloscope Keysight MSOS804A</t>
  </si>
  <si>
    <t>RTL-SDR BLOG V3</t>
  </si>
  <si>
    <t>Laser Gooch &amp; Housego AA0702-193414-010- SM900-FCA-50</t>
  </si>
  <si>
    <t>Laser Pure Photonics PPCL300</t>
  </si>
  <si>
    <t>Laser Eblana Photonics P1550-0-DM-H19-FM</t>
  </si>
  <si>
    <t>Optical setup (circulators, attenuators, couplers, fiber, switches)</t>
  </si>
  <si>
    <t>EDFA</t>
  </si>
  <si>
    <t>Acouto-Optic modulator MT80-IIR30-Fio-PM0</t>
  </si>
  <si>
    <t>Photodiode New Focus 1014</t>
  </si>
  <si>
    <t>BOSA Aragon Photonics 400C</t>
  </si>
  <si>
    <t>Oscilloscope Tektronix DSA8200</t>
  </si>
  <si>
    <t>ESA ISA-730</t>
  </si>
  <si>
    <t>RF setup (cables, attenuators, connectors, etc)</t>
  </si>
  <si>
    <t>AWG RS-Pro RSDG 6022X</t>
  </si>
  <si>
    <t>TekBox TBGCC2 (x2)</t>
  </si>
  <si>
    <t>Low-pass filters VLF-105+ (x2)</t>
  </si>
  <si>
    <t>ESA Agilent E4446A</t>
  </si>
  <si>
    <t>PPG Anritsu MU181020A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</si>
</sst>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" xfId="0" applyFont="1" applyBorder="1"/>
    <xf numFmtId="6" fontId="2" fillId="0" borderId="1" xfId="0" applyNumberFormat="1" applyFont="1" applyBorder="1"/>
    <xf numFmtId="6" fontId="4" fillId="0" borderId="1" xfId="0" applyNumberFormat="1" applyFont="1" applyBorder="1"/>
    <xf numFmtId="0" fontId="4" fillId="0" borderId="0" xfId="0" applyFont="1"/>
    <xf numFmtId="0" fontId="2" fillId="0" borderId="2" xfId="0" applyFont="1" applyBorder="1" applyAlignment="1">
      <alignment horizontal="center" wrapText="1"/>
    </xf>
    <xf numFmtId="44" fontId="2" fillId="0" borderId="1" xfId="1" applyFont="1" applyBorder="1"/>
    <xf numFmtId="0" fontId="2" fillId="0" borderId="4" xfId="0" applyFont="1" applyBorder="1" applyAlignment="1"/>
    <xf numFmtId="44" fontId="4" fillId="0" borderId="5" xfId="1" applyFont="1" applyBorder="1"/>
    <xf numFmtId="0" fontId="4" fillId="0" borderId="1" xfId="0" applyFont="1" applyBorder="1" applyAlignment="1">
      <alignment wrapText="1"/>
    </xf>
    <xf numFmtId="9" fontId="2" fillId="0" borderId="1" xfId="0" applyNumberFormat="1" applyFont="1" applyBorder="1"/>
    <xf numFmtId="0" fontId="2" fillId="0" borderId="3" xfId="0" applyFont="1" applyBorder="1" applyAlignment="1"/>
    <xf numFmtId="0" fontId="2" fillId="0" borderId="5" xfId="0" applyFont="1" applyBorder="1" applyAlignment="1"/>
    <xf numFmtId="44" fontId="4" fillId="0" borderId="1" xfId="0" applyNumberFormat="1" applyFont="1" applyBorder="1" applyAlignment="1"/>
    <xf numFmtId="0" fontId="4" fillId="0" borderId="1" xfId="0" applyFont="1" applyBorder="1"/>
    <xf numFmtId="8" fontId="4" fillId="0" borderId="1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4" fillId="0" borderId="1" xfId="0" applyNumberFormat="1" applyFont="1" applyBorder="1"/>
    <xf numFmtId="0" fontId="4" fillId="0" borderId="3" xfId="0" applyFont="1" applyBorder="1" applyAlignment="1"/>
    <xf numFmtId="8" fontId="4" fillId="0" borderId="1" xfId="0" applyNumberFormat="1" applyFont="1" applyBorder="1"/>
  </cellXfs>
  <cellStyles count="2">
    <cellStyle name="Moneda 2" xfId="1" xr:uid="{D710DF66-65AF-4E26-A792-8EA74E8E991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57B6-F32A-4950-82BC-7DA2E3355010}">
  <dimension ref="A1:E36"/>
  <sheetViews>
    <sheetView tabSelected="1" workbookViewId="0">
      <selection sqref="A1:E36"/>
    </sheetView>
  </sheetViews>
  <sheetFormatPr baseColWidth="10" defaultRowHeight="15" x14ac:dyDescent="0.25"/>
  <cols>
    <col min="1" max="1" width="56.85546875" customWidth="1"/>
    <col min="2" max="2" width="12" customWidth="1"/>
    <col min="3" max="3" width="13.28515625" customWidth="1"/>
    <col min="4" max="4" width="14.28515625" customWidth="1"/>
    <col min="5" max="5" width="13" customWidth="1"/>
  </cols>
  <sheetData>
    <row r="1" spans="1:5" x14ac:dyDescent="0.25">
      <c r="A1" s="4"/>
      <c r="B1" s="4"/>
      <c r="C1" s="5" t="s">
        <v>2</v>
      </c>
      <c r="D1" s="5" t="s">
        <v>3</v>
      </c>
      <c r="E1" s="5" t="s">
        <v>0</v>
      </c>
    </row>
    <row r="2" spans="1:5" ht="15.75" x14ac:dyDescent="0.25">
      <c r="A2" s="6" t="s">
        <v>1</v>
      </c>
      <c r="B2" s="7"/>
      <c r="C2" s="8">
        <f>20*(52-16)</f>
        <v>720</v>
      </c>
      <c r="D2" s="9">
        <v>7</v>
      </c>
      <c r="E2" s="10">
        <f>D2*C2</f>
        <v>5040</v>
      </c>
    </row>
    <row r="3" spans="1:5" x14ac:dyDescent="0.25">
      <c r="A3" s="4"/>
      <c r="B3" s="4"/>
      <c r="C3" s="4"/>
      <c r="D3" s="4"/>
      <c r="E3" s="4"/>
    </row>
    <row r="4" spans="1:5" ht="15.75" x14ac:dyDescent="0.25">
      <c r="A4" s="11" t="s">
        <v>4</v>
      </c>
      <c r="B4" s="4"/>
      <c r="C4" s="4"/>
      <c r="D4" s="4"/>
      <c r="E4" s="4"/>
    </row>
    <row r="5" spans="1:5" ht="15" customHeight="1" x14ac:dyDescent="0.25">
      <c r="A5" s="4"/>
      <c r="B5" s="12" t="s">
        <v>7</v>
      </c>
      <c r="C5" s="12" t="s">
        <v>6</v>
      </c>
      <c r="D5" s="12" t="s">
        <v>5</v>
      </c>
      <c r="E5" s="12" t="s">
        <v>0</v>
      </c>
    </row>
    <row r="6" spans="1:5" ht="15" customHeight="1" x14ac:dyDescent="0.25">
      <c r="A6" s="2" t="s">
        <v>8</v>
      </c>
      <c r="B6" s="13">
        <v>800</v>
      </c>
      <c r="C6" s="8">
        <v>10</v>
      </c>
      <c r="D6" s="8">
        <v>5</v>
      </c>
      <c r="E6" s="13">
        <f>B6/D6/C6*12</f>
        <v>192</v>
      </c>
    </row>
    <row r="7" spans="1:5" s="1" customFormat="1" ht="15" customHeight="1" x14ac:dyDescent="0.25">
      <c r="A7" s="2" t="s">
        <v>20</v>
      </c>
      <c r="B7" s="13">
        <v>30</v>
      </c>
      <c r="C7" s="8">
        <v>10</v>
      </c>
      <c r="D7" s="8">
        <v>5</v>
      </c>
      <c r="E7" s="13">
        <f>B7/D7/C7*12</f>
        <v>7.1999999999999993</v>
      </c>
    </row>
    <row r="8" spans="1:5" s="1" customFormat="1" ht="15" customHeight="1" x14ac:dyDescent="0.25">
      <c r="A8" s="2" t="s">
        <v>17</v>
      </c>
      <c r="B8" s="13">
        <v>350</v>
      </c>
      <c r="C8" s="8">
        <v>10</v>
      </c>
      <c r="D8" s="8">
        <v>5</v>
      </c>
      <c r="E8" s="13">
        <f t="shared" ref="E8" si="0">B8/D8/C8*12</f>
        <v>84</v>
      </c>
    </row>
    <row r="9" spans="1:5" s="1" customFormat="1" ht="15" customHeight="1" x14ac:dyDescent="0.25">
      <c r="A9" s="2" t="s">
        <v>18</v>
      </c>
      <c r="B9" s="13">
        <v>350</v>
      </c>
      <c r="C9" s="8">
        <v>10</v>
      </c>
      <c r="D9" s="8">
        <v>5</v>
      </c>
      <c r="E9" s="13">
        <f t="shared" ref="E9:E26" si="1">B9/D9/C9*12</f>
        <v>84</v>
      </c>
    </row>
    <row r="10" spans="1:5" s="1" customFormat="1" ht="15" customHeight="1" x14ac:dyDescent="0.25">
      <c r="A10" s="2" t="s">
        <v>34</v>
      </c>
      <c r="B10" s="13">
        <v>60</v>
      </c>
      <c r="C10" s="8">
        <v>10</v>
      </c>
      <c r="D10" s="8">
        <v>5</v>
      </c>
      <c r="E10" s="13">
        <f t="shared" si="1"/>
        <v>14.399999999999999</v>
      </c>
    </row>
    <row r="11" spans="1:5" s="1" customFormat="1" ht="15" customHeight="1" x14ac:dyDescent="0.25">
      <c r="A11" s="2" t="s">
        <v>33</v>
      </c>
      <c r="B11" s="13">
        <v>200</v>
      </c>
      <c r="C11" s="8">
        <v>10</v>
      </c>
      <c r="D11" s="8">
        <v>5</v>
      </c>
      <c r="E11" s="13">
        <f t="shared" si="1"/>
        <v>48</v>
      </c>
    </row>
    <row r="12" spans="1:5" s="1" customFormat="1" ht="15" customHeight="1" x14ac:dyDescent="0.25">
      <c r="A12" s="2" t="s">
        <v>28</v>
      </c>
      <c r="B12" s="13">
        <v>55660</v>
      </c>
      <c r="C12" s="8">
        <v>10</v>
      </c>
      <c r="D12" s="8">
        <v>10</v>
      </c>
      <c r="E12" s="13">
        <f t="shared" si="1"/>
        <v>6679.2000000000007</v>
      </c>
    </row>
    <row r="13" spans="1:5" s="1" customFormat="1" ht="15" customHeight="1" x14ac:dyDescent="0.25">
      <c r="A13" s="2" t="s">
        <v>29</v>
      </c>
      <c r="B13" s="13">
        <v>16950</v>
      </c>
      <c r="C13" s="8">
        <v>10</v>
      </c>
      <c r="D13" s="8">
        <v>10</v>
      </c>
      <c r="E13" s="13">
        <f t="shared" si="1"/>
        <v>2034</v>
      </c>
    </row>
    <row r="14" spans="1:5" s="1" customFormat="1" ht="15" customHeight="1" x14ac:dyDescent="0.25">
      <c r="A14" s="2" t="s">
        <v>19</v>
      </c>
      <c r="B14" s="13">
        <v>25250</v>
      </c>
      <c r="C14" s="8">
        <v>10</v>
      </c>
      <c r="D14" s="8">
        <v>10</v>
      </c>
      <c r="E14" s="13">
        <f t="shared" si="1"/>
        <v>3030</v>
      </c>
    </row>
    <row r="15" spans="1:5" s="1" customFormat="1" ht="15" customHeight="1" x14ac:dyDescent="0.25">
      <c r="A15" s="2" t="s">
        <v>35</v>
      </c>
      <c r="B15" s="13">
        <v>66450</v>
      </c>
      <c r="C15" s="8">
        <v>10</v>
      </c>
      <c r="D15" s="8">
        <v>10</v>
      </c>
      <c r="E15" s="13">
        <f t="shared" si="1"/>
        <v>7974</v>
      </c>
    </row>
    <row r="16" spans="1:5" s="1" customFormat="1" ht="15" customHeight="1" x14ac:dyDescent="0.25">
      <c r="A16" s="2" t="s">
        <v>30</v>
      </c>
      <c r="B16" s="13">
        <v>850</v>
      </c>
      <c r="C16" s="8">
        <v>10</v>
      </c>
      <c r="D16" s="8">
        <v>10</v>
      </c>
      <c r="E16" s="13">
        <f t="shared" si="1"/>
        <v>102</v>
      </c>
    </row>
    <row r="17" spans="1:5" s="1" customFormat="1" ht="15" customHeight="1" x14ac:dyDescent="0.25">
      <c r="A17" s="2" t="s">
        <v>32</v>
      </c>
      <c r="B17" s="13">
        <v>2699</v>
      </c>
      <c r="C17" s="8">
        <v>10</v>
      </c>
      <c r="D17" s="8">
        <v>10</v>
      </c>
      <c r="E17" s="13">
        <f t="shared" si="1"/>
        <v>323.88</v>
      </c>
    </row>
    <row r="18" spans="1:5" s="1" customFormat="1" ht="15" customHeight="1" x14ac:dyDescent="0.25">
      <c r="A18" s="2" t="s">
        <v>36</v>
      </c>
      <c r="B18" s="13">
        <v>10000</v>
      </c>
      <c r="C18" s="8">
        <v>10</v>
      </c>
      <c r="D18" s="8">
        <v>10</v>
      </c>
      <c r="E18" s="13">
        <f t="shared" si="1"/>
        <v>1200</v>
      </c>
    </row>
    <row r="19" spans="1:5" s="1" customFormat="1" ht="15" customHeight="1" x14ac:dyDescent="0.25">
      <c r="A19" s="2" t="s">
        <v>21</v>
      </c>
      <c r="B19" s="13">
        <v>4315</v>
      </c>
      <c r="C19" s="8">
        <v>10</v>
      </c>
      <c r="D19" s="8">
        <v>10</v>
      </c>
      <c r="E19" s="13">
        <f t="shared" si="1"/>
        <v>517.79999999999995</v>
      </c>
    </row>
    <row r="20" spans="1:5" s="1" customFormat="1" ht="15" customHeight="1" x14ac:dyDescent="0.25">
      <c r="A20" s="2" t="s">
        <v>22</v>
      </c>
      <c r="B20" s="13">
        <v>3655</v>
      </c>
      <c r="C20" s="8">
        <v>10</v>
      </c>
      <c r="D20" s="8">
        <v>10</v>
      </c>
      <c r="E20" s="13">
        <f t="shared" si="1"/>
        <v>438.59999999999997</v>
      </c>
    </row>
    <row r="21" spans="1:5" s="1" customFormat="1" ht="15" customHeight="1" x14ac:dyDescent="0.25">
      <c r="A21" s="2" t="s">
        <v>23</v>
      </c>
      <c r="B21" s="13">
        <v>1808</v>
      </c>
      <c r="C21" s="8">
        <v>10</v>
      </c>
      <c r="D21" s="8">
        <v>10</v>
      </c>
      <c r="E21" s="13">
        <f t="shared" si="1"/>
        <v>216.96000000000004</v>
      </c>
    </row>
    <row r="22" spans="1:5" s="1" customFormat="1" ht="15" customHeight="1" x14ac:dyDescent="0.25">
      <c r="A22" s="2" t="s">
        <v>26</v>
      </c>
      <c r="B22" s="13">
        <v>2550</v>
      </c>
      <c r="C22" s="8">
        <v>10</v>
      </c>
      <c r="D22" s="8">
        <v>10</v>
      </c>
      <c r="E22" s="13">
        <f t="shared" si="1"/>
        <v>306</v>
      </c>
    </row>
    <row r="23" spans="1:5" s="1" customFormat="1" ht="15" customHeight="1" x14ac:dyDescent="0.25">
      <c r="A23" s="2" t="s">
        <v>25</v>
      </c>
      <c r="B23" s="13">
        <v>2200</v>
      </c>
      <c r="C23" s="8">
        <v>10</v>
      </c>
      <c r="D23" s="8">
        <v>10</v>
      </c>
      <c r="E23" s="13">
        <f t="shared" si="1"/>
        <v>264</v>
      </c>
    </row>
    <row r="24" spans="1:5" s="1" customFormat="1" ht="15" customHeight="1" x14ac:dyDescent="0.25">
      <c r="A24" s="2" t="s">
        <v>27</v>
      </c>
      <c r="B24" s="13">
        <v>2530</v>
      </c>
      <c r="C24" s="8">
        <v>10</v>
      </c>
      <c r="D24" s="8">
        <v>10</v>
      </c>
      <c r="E24" s="13">
        <f t="shared" si="1"/>
        <v>303.60000000000002</v>
      </c>
    </row>
    <row r="25" spans="1:5" s="1" customFormat="1" ht="15" customHeight="1" x14ac:dyDescent="0.25">
      <c r="A25" s="2" t="s">
        <v>24</v>
      </c>
      <c r="B25" s="13">
        <v>5000</v>
      </c>
      <c r="C25" s="8">
        <v>10</v>
      </c>
      <c r="D25" s="8">
        <v>5</v>
      </c>
      <c r="E25" s="13">
        <f t="shared" si="1"/>
        <v>1200</v>
      </c>
    </row>
    <row r="26" spans="1:5" s="1" customFormat="1" ht="15" customHeight="1" x14ac:dyDescent="0.25">
      <c r="A26" s="2" t="s">
        <v>31</v>
      </c>
      <c r="B26" s="13">
        <v>2000</v>
      </c>
      <c r="C26" s="8">
        <v>10</v>
      </c>
      <c r="D26" s="8">
        <v>5</v>
      </c>
      <c r="E26" s="13">
        <f t="shared" si="1"/>
        <v>480</v>
      </c>
    </row>
    <row r="27" spans="1:5" ht="15.75" x14ac:dyDescent="0.25">
      <c r="A27" s="3" t="s">
        <v>9</v>
      </c>
      <c r="B27" s="14"/>
      <c r="C27" s="14"/>
      <c r="D27" s="14"/>
      <c r="E27" s="15">
        <f>E2 + SUM(E6:E26)</f>
        <v>30539.64</v>
      </c>
    </row>
    <row r="28" spans="1:5" x14ac:dyDescent="0.25">
      <c r="A28" s="4"/>
      <c r="B28" s="4"/>
      <c r="C28" s="4"/>
      <c r="D28" s="4"/>
      <c r="E28" s="4"/>
    </row>
    <row r="29" spans="1:5" ht="15" customHeight="1" x14ac:dyDescent="0.25">
      <c r="A29" s="16" t="s">
        <v>16</v>
      </c>
      <c r="B29" s="17">
        <v>0.15</v>
      </c>
      <c r="C29" s="18" t="s">
        <v>15</v>
      </c>
      <c r="D29" s="19"/>
      <c r="E29" s="20">
        <f>0.15*E27</f>
        <v>4580.9459999999999</v>
      </c>
    </row>
    <row r="30" spans="1:5" ht="15.75" x14ac:dyDescent="0.25">
      <c r="A30" s="21" t="s">
        <v>10</v>
      </c>
      <c r="B30" s="17">
        <v>0.06</v>
      </c>
      <c r="C30" s="18" t="s">
        <v>14</v>
      </c>
      <c r="D30" s="19"/>
      <c r="E30" s="22">
        <f>0.06*(E29+E27)</f>
        <v>2107.2351599999997</v>
      </c>
    </row>
    <row r="31" spans="1:5" x14ac:dyDescent="0.25">
      <c r="A31" s="4"/>
      <c r="B31" s="4"/>
      <c r="C31" s="4"/>
      <c r="D31" s="4"/>
      <c r="E31" s="4"/>
    </row>
    <row r="32" spans="1:5" x14ac:dyDescent="0.25">
      <c r="A32" s="4"/>
      <c r="B32" s="4"/>
      <c r="C32" s="4"/>
      <c r="D32" s="4"/>
      <c r="E32" s="4"/>
    </row>
    <row r="33" spans="1:5" ht="15.75" x14ac:dyDescent="0.25">
      <c r="A33" s="23" t="s">
        <v>11</v>
      </c>
      <c r="B33" s="24"/>
      <c r="C33" s="24"/>
      <c r="D33" s="25"/>
      <c r="E33" s="26">
        <f>E2+E27+E29+E30</f>
        <v>42267.821159999992</v>
      </c>
    </row>
    <row r="34" spans="1:5" ht="15.75" x14ac:dyDescent="0.25">
      <c r="A34" s="27" t="s">
        <v>12</v>
      </c>
      <c r="B34" s="14"/>
      <c r="C34" s="19"/>
      <c r="D34" s="17">
        <v>0.21</v>
      </c>
      <c r="E34" s="28">
        <f>0.21*E33</f>
        <v>8876.2424435999983</v>
      </c>
    </row>
    <row r="35" spans="1:5" x14ac:dyDescent="0.25">
      <c r="A35" s="4"/>
      <c r="B35" s="4"/>
      <c r="C35" s="4"/>
      <c r="D35" s="4"/>
      <c r="E35" s="4"/>
    </row>
    <row r="36" spans="1:5" ht="15.75" x14ac:dyDescent="0.25">
      <c r="A36" s="27" t="s">
        <v>13</v>
      </c>
      <c r="B36" s="14"/>
      <c r="C36" s="14"/>
      <c r="D36" s="19"/>
      <c r="E36" s="28">
        <f>E33+E34</f>
        <v>51144.063603599992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B1E215B3EBF34DB71AFF9BE3180EEC" ma:contentTypeVersion="0" ma:contentTypeDescription="Crear nuevo documento." ma:contentTypeScope="" ma:versionID="a4cf403c22377f882732e1d3f19a2c5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37A40E-F9B4-49D9-BB94-E2ACE939D2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F0C7EA-1CB4-4B2E-B6DB-DDD0C0E5EE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325E10-17DF-4399-A3DD-DF446CD58B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Lopez</dc:creator>
  <cp:lastModifiedBy>Nacho Lopez</cp:lastModifiedBy>
  <dcterms:created xsi:type="dcterms:W3CDTF">2020-04-21T16:21:33Z</dcterms:created>
  <dcterms:modified xsi:type="dcterms:W3CDTF">2021-05-28T06:51:40Z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0x01010062B1E215B3EBF34DB71AFF9BE3180EEC</vt:lpwstr>
  </property>
</Properties>
</file>