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587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4" i="3"/>
  <c r="P23"/>
  <c r="P16"/>
  <c r="P24" s="1"/>
  <c r="P15"/>
  <c r="P14"/>
  <c r="P22" s="1"/>
  <c r="H16"/>
  <c r="H15"/>
  <c r="H23" s="1"/>
  <c r="L38"/>
  <c r="O35"/>
  <c r="H14"/>
  <c r="H22" s="1"/>
  <c r="M12" i="2"/>
  <c r="H12"/>
  <c r="N10"/>
  <c r="I10"/>
  <c r="M79" i="1"/>
  <c r="M78"/>
  <c r="T23"/>
  <c r="S23"/>
  <c r="O23"/>
  <c r="N23"/>
  <c r="K23"/>
  <c r="J23"/>
  <c r="I23"/>
  <c r="T22"/>
  <c r="S22"/>
  <c r="O22"/>
  <c r="N22"/>
  <c r="K22"/>
  <c r="J22"/>
  <c r="I22"/>
  <c r="T21"/>
  <c r="S21"/>
  <c r="O21"/>
  <c r="N21"/>
  <c r="K21"/>
  <c r="J21"/>
  <c r="I21"/>
  <c r="T20"/>
  <c r="S20"/>
  <c r="O20"/>
  <c r="N20"/>
  <c r="K20"/>
  <c r="J20"/>
  <c r="I20"/>
  <c r="T19"/>
  <c r="S19"/>
  <c r="O19"/>
  <c r="N19"/>
  <c r="K19"/>
  <c r="J19"/>
  <c r="I19"/>
  <c r="T18"/>
  <c r="S18"/>
  <c r="O18"/>
  <c r="N18"/>
  <c r="K18"/>
  <c r="J18"/>
  <c r="I18"/>
  <c r="T17"/>
  <c r="S17"/>
  <c r="O17"/>
  <c r="N17"/>
  <c r="K17"/>
  <c r="J17"/>
  <c r="I17"/>
  <c r="T16"/>
  <c r="S16"/>
  <c r="O16"/>
  <c r="N16"/>
  <c r="K16"/>
  <c r="J16"/>
  <c r="I16"/>
  <c r="T15"/>
  <c r="S15"/>
  <c r="O15"/>
  <c r="N15"/>
  <c r="K15"/>
  <c r="J15"/>
  <c r="I15"/>
  <c r="T14"/>
  <c r="S14"/>
  <c r="O14"/>
  <c r="N14"/>
  <c r="K14"/>
  <c r="J14"/>
  <c r="I14"/>
  <c r="T13"/>
  <c r="S13"/>
  <c r="O13"/>
  <c r="N13"/>
  <c r="K13"/>
  <c r="J13"/>
  <c r="I13"/>
  <c r="T12"/>
  <c r="S12"/>
  <c r="O12"/>
  <c r="N12"/>
  <c r="K12"/>
  <c r="J12"/>
  <c r="I12"/>
  <c r="T11"/>
  <c r="S11"/>
  <c r="O11"/>
  <c r="N11"/>
  <c r="K11"/>
  <c r="J11"/>
  <c r="I11"/>
  <c r="T10"/>
  <c r="S10"/>
  <c r="O10"/>
  <c r="N10"/>
  <c r="K10"/>
  <c r="J10"/>
  <c r="I10"/>
  <c r="T9"/>
  <c r="S9"/>
  <c r="O9"/>
  <c r="N9"/>
  <c r="K9"/>
  <c r="J9"/>
  <c r="I9"/>
  <c r="T8"/>
  <c r="S8"/>
  <c r="O8"/>
  <c r="N8"/>
  <c r="K8"/>
  <c r="J8"/>
  <c r="I8"/>
  <c r="S7"/>
  <c r="O7"/>
  <c r="N7"/>
  <c r="K7"/>
  <c r="J7"/>
  <c r="I7"/>
  <c r="L26" i="3" l="1"/>
  <c r="D27" s="1"/>
  <c r="E32"/>
  <c r="D26"/>
  <c r="L27" s="1"/>
  <c r="M32"/>
</calcChain>
</file>

<file path=xl/sharedStrings.xml><?xml version="1.0" encoding="utf-8"?>
<sst xmlns="http://schemas.openxmlformats.org/spreadsheetml/2006/main" count="109" uniqueCount="62">
  <si>
    <t>最小伤害</t>
  </si>
  <si>
    <t>最大伤害</t>
  </si>
  <si>
    <t>防御</t>
  </si>
  <si>
    <t>气血</t>
  </si>
  <si>
    <t>当前值</t>
  </si>
  <si>
    <t>当前最大值</t>
  </si>
  <si>
    <t>上限</t>
  </si>
  <si>
    <t>内力</t>
  </si>
  <si>
    <t>体力</t>
  </si>
  <si>
    <t>臂力</t>
  </si>
  <si>
    <t>平均伤害</t>
  </si>
  <si>
    <t>造成伤害</t>
  </si>
  <si>
    <t>攻击次数</t>
  </si>
  <si>
    <t>内力消耗</t>
  </si>
  <si>
    <t>最小伤害+1</t>
  </si>
  <si>
    <t>最大伤害+2</t>
  </si>
  <si>
    <t>根骨</t>
  </si>
  <si>
    <t>气血+10</t>
  </si>
  <si>
    <t>资质</t>
  </si>
  <si>
    <t>武学等级上限+1</t>
  </si>
  <si>
    <t>悟性</t>
  </si>
  <si>
    <t>武学经验加成10%</t>
  </si>
  <si>
    <t>福缘</t>
  </si>
  <si>
    <t>任务奖励品质+10%，好友度提升+10%</t>
  </si>
  <si>
    <t>阅历</t>
  </si>
  <si>
    <t>？？？？？？？？？</t>
  </si>
  <si>
    <t>剑法</t>
  </si>
  <si>
    <t>造成伤害+造成伤害*剑法加成</t>
  </si>
  <si>
    <t>刀法</t>
  </si>
  <si>
    <t>拳掌</t>
  </si>
  <si>
    <t>奇门</t>
  </si>
  <si>
    <t>身法</t>
  </si>
  <si>
    <t>闪避</t>
  </si>
  <si>
    <t>心法</t>
  </si>
  <si>
    <t>伤害+x，收到伤害-x</t>
  </si>
  <si>
    <t>招式</t>
  </si>
  <si>
    <t>外功伤害=this随机伤害-other防御</t>
  </si>
  <si>
    <t>内功伤害=this心法*0.5-other心法*0.5</t>
  </si>
  <si>
    <t>造成伤害=外功伤害+内功伤害</t>
  </si>
  <si>
    <t>最终伤害=造成伤害+造成伤害*招式加成</t>
  </si>
  <si>
    <t>命</t>
  </si>
  <si>
    <t>气</t>
  </si>
  <si>
    <t>伤害</t>
  </si>
  <si>
    <t>0~100</t>
  </si>
  <si>
    <t>定力</t>
  </si>
  <si>
    <t>遭受</t>
  </si>
  <si>
    <t>气血成长</t>
  </si>
  <si>
    <t>1.2+1.2*根骨/100</t>
  </si>
  <si>
    <t>攻击成长</t>
  </si>
  <si>
    <t>0.2+0.2*臂力/100</t>
  </si>
  <si>
    <t>30+外功*气血成长</t>
  </si>
  <si>
    <t>10+招式*攻击成长</t>
  </si>
  <si>
    <t>输出</t>
  </si>
  <si>
    <t>持久</t>
  </si>
  <si>
    <t>攻击</t>
    <phoneticPr fontId="2" type="noConversion"/>
  </si>
  <si>
    <t>战力</t>
    <phoneticPr fontId="2" type="noConversion"/>
  </si>
  <si>
    <t>外功</t>
    <phoneticPr fontId="2" type="noConversion"/>
  </si>
  <si>
    <t>定力</t>
    <phoneticPr fontId="2" type="noConversion"/>
  </si>
  <si>
    <t>防御成长</t>
    <phoneticPr fontId="2" type="noConversion"/>
  </si>
  <si>
    <t>防御</t>
    <phoneticPr fontId="2" type="noConversion"/>
  </si>
  <si>
    <t>招式</t>
    <phoneticPr fontId="2" type="noConversion"/>
  </si>
  <si>
    <t>挡拆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</si>
</sst>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9"/>
  <sheetViews>
    <sheetView workbookViewId="0">
      <selection activeCell="J7" sqref="J7"/>
    </sheetView>
  </sheetViews>
  <sheetFormatPr defaultColWidth="9" defaultRowHeight="13.5"/>
  <cols>
    <col min="9" max="9" width="12.625"/>
    <col min="14" max="15" width="12.625"/>
    <col min="19" max="19" width="12.625"/>
  </cols>
  <sheetData>
    <row r="1" spans="1:20">
      <c r="A1" s="8" t="s">
        <v>0</v>
      </c>
      <c r="B1">
        <v>10</v>
      </c>
    </row>
    <row r="2" spans="1:20">
      <c r="A2" s="8" t="s">
        <v>1</v>
      </c>
      <c r="B2">
        <v>20</v>
      </c>
    </row>
    <row r="3" spans="1:20">
      <c r="A3" s="8" t="s">
        <v>2</v>
      </c>
      <c r="B3">
        <v>0</v>
      </c>
    </row>
    <row r="4" spans="1:20">
      <c r="A4" t="s">
        <v>3</v>
      </c>
      <c r="B4">
        <v>100</v>
      </c>
      <c r="C4" s="8" t="s">
        <v>4</v>
      </c>
      <c r="D4" s="8" t="s">
        <v>5</v>
      </c>
      <c r="E4" s="8" t="s">
        <v>6</v>
      </c>
    </row>
    <row r="5" spans="1:20">
      <c r="A5" t="s">
        <v>7</v>
      </c>
      <c r="B5">
        <v>100</v>
      </c>
      <c r="C5" s="8" t="s">
        <v>4</v>
      </c>
      <c r="D5" s="8" t="s">
        <v>5</v>
      </c>
      <c r="E5" s="8" t="s">
        <v>6</v>
      </c>
    </row>
    <row r="6" spans="1:20">
      <c r="A6" t="s">
        <v>8</v>
      </c>
      <c r="B6">
        <v>100</v>
      </c>
      <c r="C6" s="8" t="s">
        <v>4</v>
      </c>
      <c r="D6" s="8" t="s">
        <v>5</v>
      </c>
      <c r="E6" s="8" t="s">
        <v>6</v>
      </c>
      <c r="H6" s="8" t="s">
        <v>9</v>
      </c>
      <c r="I6" s="8" t="s">
        <v>0</v>
      </c>
      <c r="J6" s="8" t="s">
        <v>1</v>
      </c>
      <c r="K6" s="8" t="s">
        <v>10</v>
      </c>
      <c r="L6" s="8" t="s">
        <v>3</v>
      </c>
      <c r="M6" s="8" t="s">
        <v>2</v>
      </c>
      <c r="N6" s="8" t="s">
        <v>11</v>
      </c>
      <c r="O6" s="8" t="s">
        <v>12</v>
      </c>
      <c r="Q6" s="8" t="s">
        <v>7</v>
      </c>
      <c r="R6" s="8" t="s">
        <v>13</v>
      </c>
    </row>
    <row r="7" spans="1:20">
      <c r="H7">
        <v>0</v>
      </c>
      <c r="I7">
        <f>10+H7*1</f>
        <v>10</v>
      </c>
      <c r="J7">
        <f>20+H7*2</f>
        <v>20</v>
      </c>
      <c r="K7">
        <f>(J7+I7)/2</f>
        <v>15</v>
      </c>
      <c r="L7">
        <v>100</v>
      </c>
      <c r="M7">
        <v>0</v>
      </c>
      <c r="N7">
        <f>K7-M7</f>
        <v>15</v>
      </c>
      <c r="O7">
        <f>L7/N7</f>
        <v>6.6666666666666696</v>
      </c>
      <c r="Q7">
        <v>110</v>
      </c>
      <c r="R7">
        <v>10</v>
      </c>
      <c r="S7">
        <f>Q7/R7</f>
        <v>11</v>
      </c>
      <c r="T7">
        <v>150</v>
      </c>
    </row>
    <row r="8" spans="1:20">
      <c r="H8">
        <v>1</v>
      </c>
      <c r="I8">
        <f t="shared" ref="I8:I23" si="0">10+H8*1</f>
        <v>11</v>
      </c>
      <c r="J8">
        <f t="shared" ref="J8:J23" si="1">20+H8*2</f>
        <v>22</v>
      </c>
      <c r="K8">
        <f t="shared" ref="K8:K23" si="2">(J8+I8)/2</f>
        <v>16.5</v>
      </c>
      <c r="L8">
        <v>110</v>
      </c>
      <c r="M8">
        <v>0</v>
      </c>
      <c r="N8">
        <f t="shared" ref="N8:N23" si="3">K8-M8</f>
        <v>16.5</v>
      </c>
      <c r="O8">
        <f t="shared" ref="O8:O23" si="4">L8/N8</f>
        <v>6.6666666666666696</v>
      </c>
      <c r="Q8">
        <v>120</v>
      </c>
      <c r="R8">
        <v>10</v>
      </c>
      <c r="S8">
        <f t="shared" ref="S8:S23" si="5">Q8/R8</f>
        <v>12</v>
      </c>
      <c r="T8">
        <f>S8*N8</f>
        <v>198</v>
      </c>
    </row>
    <row r="9" spans="1:20">
      <c r="H9">
        <v>2</v>
      </c>
      <c r="I9">
        <f t="shared" si="0"/>
        <v>12</v>
      </c>
      <c r="J9">
        <f t="shared" si="1"/>
        <v>24</v>
      </c>
      <c r="K9">
        <f t="shared" si="2"/>
        <v>18</v>
      </c>
      <c r="L9">
        <v>120</v>
      </c>
      <c r="M9">
        <v>0</v>
      </c>
      <c r="N9">
        <f t="shared" si="3"/>
        <v>18</v>
      </c>
      <c r="O9">
        <f t="shared" si="4"/>
        <v>6.6666666666666696</v>
      </c>
      <c r="Q9">
        <v>130</v>
      </c>
      <c r="R9">
        <v>10</v>
      </c>
      <c r="S9">
        <f t="shared" si="5"/>
        <v>13</v>
      </c>
      <c r="T9">
        <f t="shared" ref="T9:T23" si="6">S9*N9</f>
        <v>234</v>
      </c>
    </row>
    <row r="10" spans="1:20">
      <c r="A10" s="8" t="s">
        <v>9</v>
      </c>
      <c r="C10" s="8" t="s">
        <v>14</v>
      </c>
      <c r="E10" s="8" t="s">
        <v>15</v>
      </c>
      <c r="H10">
        <v>3</v>
      </c>
      <c r="I10">
        <f t="shared" si="0"/>
        <v>13</v>
      </c>
      <c r="J10">
        <f t="shared" si="1"/>
        <v>26</v>
      </c>
      <c r="K10">
        <f t="shared" si="2"/>
        <v>19.5</v>
      </c>
      <c r="L10">
        <v>130</v>
      </c>
      <c r="M10">
        <v>0</v>
      </c>
      <c r="N10">
        <f t="shared" si="3"/>
        <v>19.5</v>
      </c>
      <c r="O10">
        <f t="shared" si="4"/>
        <v>6.6666666666666696</v>
      </c>
      <c r="Q10">
        <v>140</v>
      </c>
      <c r="R10">
        <v>10</v>
      </c>
      <c r="S10">
        <f t="shared" si="5"/>
        <v>14</v>
      </c>
      <c r="T10">
        <f t="shared" si="6"/>
        <v>273</v>
      </c>
    </row>
    <row r="11" spans="1:20">
      <c r="A11" t="s">
        <v>16</v>
      </c>
      <c r="C11" s="8" t="s">
        <v>17</v>
      </c>
      <c r="H11">
        <v>4</v>
      </c>
      <c r="I11">
        <f t="shared" si="0"/>
        <v>14</v>
      </c>
      <c r="J11">
        <f t="shared" si="1"/>
        <v>28</v>
      </c>
      <c r="K11">
        <f t="shared" si="2"/>
        <v>21</v>
      </c>
      <c r="L11">
        <v>140</v>
      </c>
      <c r="M11">
        <v>0</v>
      </c>
      <c r="N11">
        <f t="shared" si="3"/>
        <v>21</v>
      </c>
      <c r="O11">
        <f t="shared" si="4"/>
        <v>6.6666666666666696</v>
      </c>
      <c r="Q11">
        <v>150</v>
      </c>
      <c r="R11">
        <v>10</v>
      </c>
      <c r="S11">
        <f t="shared" si="5"/>
        <v>15</v>
      </c>
      <c r="T11">
        <f t="shared" si="6"/>
        <v>315</v>
      </c>
    </row>
    <row r="12" spans="1:20">
      <c r="A12" s="8" t="s">
        <v>18</v>
      </c>
      <c r="C12" s="8" t="s">
        <v>19</v>
      </c>
      <c r="H12">
        <v>5</v>
      </c>
      <c r="I12">
        <f t="shared" si="0"/>
        <v>15</v>
      </c>
      <c r="J12">
        <f t="shared" si="1"/>
        <v>30</v>
      </c>
      <c r="K12">
        <f t="shared" si="2"/>
        <v>22.5</v>
      </c>
      <c r="L12">
        <v>150</v>
      </c>
      <c r="M12">
        <v>0</v>
      </c>
      <c r="N12">
        <f t="shared" si="3"/>
        <v>22.5</v>
      </c>
      <c r="O12">
        <f t="shared" si="4"/>
        <v>6.6666666666666696</v>
      </c>
      <c r="Q12">
        <v>160</v>
      </c>
      <c r="R12">
        <v>10</v>
      </c>
      <c r="S12">
        <f t="shared" si="5"/>
        <v>16</v>
      </c>
      <c r="T12">
        <f t="shared" si="6"/>
        <v>360</v>
      </c>
    </row>
    <row r="13" spans="1:20">
      <c r="A13" t="s">
        <v>20</v>
      </c>
      <c r="C13" s="8" t="s">
        <v>21</v>
      </c>
      <c r="H13">
        <v>6</v>
      </c>
      <c r="I13">
        <f t="shared" si="0"/>
        <v>16</v>
      </c>
      <c r="J13">
        <f t="shared" si="1"/>
        <v>32</v>
      </c>
      <c r="K13">
        <f t="shared" si="2"/>
        <v>24</v>
      </c>
      <c r="L13">
        <v>160</v>
      </c>
      <c r="M13">
        <v>0</v>
      </c>
      <c r="N13">
        <f t="shared" si="3"/>
        <v>24</v>
      </c>
      <c r="O13">
        <f t="shared" si="4"/>
        <v>6.6666666666666696</v>
      </c>
      <c r="Q13">
        <v>170</v>
      </c>
      <c r="R13">
        <v>10</v>
      </c>
      <c r="S13">
        <f t="shared" si="5"/>
        <v>17</v>
      </c>
      <c r="T13">
        <f t="shared" si="6"/>
        <v>408</v>
      </c>
    </row>
    <row r="14" spans="1:20">
      <c r="A14" t="s">
        <v>22</v>
      </c>
      <c r="C14" s="8" t="s">
        <v>23</v>
      </c>
      <c r="H14">
        <v>7</v>
      </c>
      <c r="I14">
        <f t="shared" si="0"/>
        <v>17</v>
      </c>
      <c r="J14">
        <f t="shared" si="1"/>
        <v>34</v>
      </c>
      <c r="K14">
        <f t="shared" si="2"/>
        <v>25.5</v>
      </c>
      <c r="L14">
        <v>170</v>
      </c>
      <c r="M14">
        <v>0</v>
      </c>
      <c r="N14">
        <f t="shared" si="3"/>
        <v>25.5</v>
      </c>
      <c r="O14">
        <f t="shared" si="4"/>
        <v>6.6666666666666696</v>
      </c>
      <c r="Q14">
        <v>180</v>
      </c>
      <c r="R14">
        <v>10</v>
      </c>
      <c r="S14">
        <f t="shared" si="5"/>
        <v>18</v>
      </c>
      <c r="T14">
        <f t="shared" si="6"/>
        <v>459</v>
      </c>
    </row>
    <row r="15" spans="1:20">
      <c r="A15" s="8" t="s">
        <v>24</v>
      </c>
      <c r="C15" s="8" t="s">
        <v>25</v>
      </c>
      <c r="H15">
        <v>8</v>
      </c>
      <c r="I15">
        <f t="shared" si="0"/>
        <v>18</v>
      </c>
      <c r="J15">
        <f t="shared" si="1"/>
        <v>36</v>
      </c>
      <c r="K15">
        <f t="shared" si="2"/>
        <v>27</v>
      </c>
      <c r="L15">
        <v>180</v>
      </c>
      <c r="M15">
        <v>0</v>
      </c>
      <c r="N15">
        <f t="shared" si="3"/>
        <v>27</v>
      </c>
      <c r="O15">
        <f t="shared" si="4"/>
        <v>6.6666666666666696</v>
      </c>
      <c r="Q15">
        <v>190</v>
      </c>
      <c r="R15">
        <v>10</v>
      </c>
      <c r="S15">
        <f t="shared" si="5"/>
        <v>19</v>
      </c>
      <c r="T15">
        <f t="shared" si="6"/>
        <v>513</v>
      </c>
    </row>
    <row r="16" spans="1:20">
      <c r="H16">
        <v>9</v>
      </c>
      <c r="I16">
        <f t="shared" si="0"/>
        <v>19</v>
      </c>
      <c r="J16">
        <f t="shared" si="1"/>
        <v>38</v>
      </c>
      <c r="K16">
        <f t="shared" si="2"/>
        <v>28.5</v>
      </c>
      <c r="L16">
        <v>190</v>
      </c>
      <c r="M16">
        <v>0</v>
      </c>
      <c r="N16">
        <f t="shared" si="3"/>
        <v>28.5</v>
      </c>
      <c r="O16">
        <f t="shared" si="4"/>
        <v>6.6666666666666696</v>
      </c>
      <c r="Q16">
        <v>200</v>
      </c>
      <c r="R16">
        <v>10</v>
      </c>
      <c r="S16">
        <f t="shared" si="5"/>
        <v>20</v>
      </c>
      <c r="T16">
        <f t="shared" si="6"/>
        <v>570</v>
      </c>
    </row>
    <row r="17" spans="1:20">
      <c r="A17" t="s">
        <v>26</v>
      </c>
      <c r="B17" s="8" t="s">
        <v>27</v>
      </c>
      <c r="C17" s="8"/>
      <c r="D17" s="8"/>
      <c r="H17">
        <v>10</v>
      </c>
      <c r="I17">
        <f t="shared" si="0"/>
        <v>20</v>
      </c>
      <c r="J17">
        <f t="shared" si="1"/>
        <v>40</v>
      </c>
      <c r="K17">
        <f t="shared" si="2"/>
        <v>30</v>
      </c>
      <c r="L17">
        <v>200</v>
      </c>
      <c r="M17">
        <v>0</v>
      </c>
      <c r="N17">
        <f t="shared" si="3"/>
        <v>30</v>
      </c>
      <c r="O17">
        <f t="shared" si="4"/>
        <v>6.6666666666666696</v>
      </c>
      <c r="Q17">
        <v>210</v>
      </c>
      <c r="R17">
        <v>10</v>
      </c>
      <c r="S17">
        <f t="shared" si="5"/>
        <v>21</v>
      </c>
      <c r="T17">
        <f t="shared" si="6"/>
        <v>630</v>
      </c>
    </row>
    <row r="18" spans="1:20">
      <c r="A18" t="s">
        <v>28</v>
      </c>
      <c r="B18" s="8"/>
      <c r="C18" s="8"/>
      <c r="D18" s="8"/>
      <c r="H18">
        <v>11</v>
      </c>
      <c r="I18">
        <f t="shared" si="0"/>
        <v>21</v>
      </c>
      <c r="J18">
        <f t="shared" si="1"/>
        <v>42</v>
      </c>
      <c r="K18">
        <f t="shared" si="2"/>
        <v>31.5</v>
      </c>
      <c r="L18">
        <v>210</v>
      </c>
      <c r="M18">
        <v>0</v>
      </c>
      <c r="N18">
        <f t="shared" si="3"/>
        <v>31.5</v>
      </c>
      <c r="O18">
        <f t="shared" si="4"/>
        <v>6.6666666666666696</v>
      </c>
      <c r="Q18">
        <v>220</v>
      </c>
      <c r="R18">
        <v>10</v>
      </c>
      <c r="S18">
        <f t="shared" si="5"/>
        <v>22</v>
      </c>
      <c r="T18">
        <f t="shared" si="6"/>
        <v>693</v>
      </c>
    </row>
    <row r="19" spans="1:20">
      <c r="A19" t="s">
        <v>29</v>
      </c>
      <c r="B19" s="8"/>
      <c r="C19" s="8"/>
      <c r="D19" s="8"/>
      <c r="H19">
        <v>12</v>
      </c>
      <c r="I19">
        <f t="shared" si="0"/>
        <v>22</v>
      </c>
      <c r="J19">
        <f t="shared" si="1"/>
        <v>44</v>
      </c>
      <c r="K19">
        <f t="shared" si="2"/>
        <v>33</v>
      </c>
      <c r="L19">
        <v>220</v>
      </c>
      <c r="M19">
        <v>0</v>
      </c>
      <c r="N19">
        <f t="shared" si="3"/>
        <v>33</v>
      </c>
      <c r="O19">
        <f t="shared" si="4"/>
        <v>6.6666666666666696</v>
      </c>
      <c r="Q19">
        <v>230</v>
      </c>
      <c r="R19">
        <v>10</v>
      </c>
      <c r="S19">
        <f t="shared" si="5"/>
        <v>23</v>
      </c>
      <c r="T19">
        <f t="shared" si="6"/>
        <v>759</v>
      </c>
    </row>
    <row r="20" spans="1:20">
      <c r="A20" t="s">
        <v>30</v>
      </c>
      <c r="B20" s="8"/>
      <c r="C20" s="8"/>
      <c r="D20" s="8"/>
      <c r="H20">
        <v>13</v>
      </c>
      <c r="I20">
        <f t="shared" si="0"/>
        <v>23</v>
      </c>
      <c r="J20">
        <f t="shared" si="1"/>
        <v>46</v>
      </c>
      <c r="K20">
        <f t="shared" si="2"/>
        <v>34.5</v>
      </c>
      <c r="L20">
        <v>230</v>
      </c>
      <c r="M20">
        <v>0</v>
      </c>
      <c r="N20">
        <f t="shared" si="3"/>
        <v>34.5</v>
      </c>
      <c r="O20">
        <f t="shared" si="4"/>
        <v>6.6666666666666696</v>
      </c>
      <c r="Q20">
        <v>240</v>
      </c>
      <c r="R20">
        <v>10</v>
      </c>
      <c r="S20">
        <f t="shared" si="5"/>
        <v>24</v>
      </c>
      <c r="T20">
        <f t="shared" si="6"/>
        <v>828</v>
      </c>
    </row>
    <row r="21" spans="1:20">
      <c r="A21" s="8" t="s">
        <v>31</v>
      </c>
      <c r="C21" s="8" t="s">
        <v>32</v>
      </c>
      <c r="H21">
        <v>14</v>
      </c>
      <c r="I21">
        <f t="shared" si="0"/>
        <v>24</v>
      </c>
      <c r="J21">
        <f t="shared" si="1"/>
        <v>48</v>
      </c>
      <c r="K21">
        <f t="shared" si="2"/>
        <v>36</v>
      </c>
      <c r="L21">
        <v>240</v>
      </c>
      <c r="M21">
        <v>0</v>
      </c>
      <c r="N21">
        <f t="shared" si="3"/>
        <v>36</v>
      </c>
      <c r="O21">
        <f t="shared" si="4"/>
        <v>6.6666666666666696</v>
      </c>
      <c r="Q21">
        <v>250</v>
      </c>
      <c r="R21">
        <v>10</v>
      </c>
      <c r="S21">
        <f t="shared" si="5"/>
        <v>25</v>
      </c>
      <c r="T21">
        <f t="shared" si="6"/>
        <v>900</v>
      </c>
    </row>
    <row r="22" spans="1:20">
      <c r="A22" s="8" t="s">
        <v>33</v>
      </c>
      <c r="C22" s="8" t="s">
        <v>34</v>
      </c>
      <c r="H22">
        <v>15</v>
      </c>
      <c r="I22">
        <f t="shared" si="0"/>
        <v>25</v>
      </c>
      <c r="J22">
        <f t="shared" si="1"/>
        <v>50</v>
      </c>
      <c r="K22">
        <f t="shared" si="2"/>
        <v>37.5</v>
      </c>
      <c r="L22">
        <v>250</v>
      </c>
      <c r="M22">
        <v>0</v>
      </c>
      <c r="N22">
        <f t="shared" si="3"/>
        <v>37.5</v>
      </c>
      <c r="O22">
        <f t="shared" si="4"/>
        <v>6.6666666666666696</v>
      </c>
      <c r="Q22">
        <v>260</v>
      </c>
      <c r="R22">
        <v>10</v>
      </c>
      <c r="S22">
        <f t="shared" si="5"/>
        <v>26</v>
      </c>
      <c r="T22">
        <f t="shared" si="6"/>
        <v>975</v>
      </c>
    </row>
    <row r="23" spans="1:20">
      <c r="A23" s="8"/>
      <c r="H23">
        <v>16</v>
      </c>
      <c r="I23">
        <f t="shared" si="0"/>
        <v>26</v>
      </c>
      <c r="J23">
        <f t="shared" si="1"/>
        <v>52</v>
      </c>
      <c r="K23">
        <f t="shared" si="2"/>
        <v>39</v>
      </c>
      <c r="L23">
        <v>260</v>
      </c>
      <c r="M23">
        <v>0</v>
      </c>
      <c r="N23">
        <f t="shared" si="3"/>
        <v>39</v>
      </c>
      <c r="O23">
        <f t="shared" si="4"/>
        <v>6.6666666666666696</v>
      </c>
      <c r="Q23">
        <v>270</v>
      </c>
      <c r="R23">
        <v>10</v>
      </c>
      <c r="S23">
        <f t="shared" si="5"/>
        <v>27</v>
      </c>
      <c r="T23">
        <f t="shared" si="6"/>
        <v>1053</v>
      </c>
    </row>
    <row r="26" spans="1:20">
      <c r="A26" s="8" t="s">
        <v>35</v>
      </c>
    </row>
    <row r="32" spans="1:20">
      <c r="A32" s="8" t="s">
        <v>33</v>
      </c>
    </row>
    <row r="34" spans="1:9">
      <c r="A34" s="8" t="s">
        <v>31</v>
      </c>
    </row>
    <row r="40" spans="1:9">
      <c r="D40" s="8" t="s">
        <v>36</v>
      </c>
      <c r="I40" s="9">
        <v>99999999999</v>
      </c>
    </row>
    <row r="41" spans="1:9">
      <c r="D41" s="8" t="s">
        <v>37</v>
      </c>
    </row>
    <row r="42" spans="1:9">
      <c r="D42" s="8" t="s">
        <v>38</v>
      </c>
    </row>
    <row r="43" spans="1:9">
      <c r="D43" s="8" t="s">
        <v>39</v>
      </c>
    </row>
    <row r="78" spans="10:13">
      <c r="J78">
        <v>75</v>
      </c>
      <c r="K78">
        <v>50</v>
      </c>
      <c r="L78">
        <v>120</v>
      </c>
      <c r="M78">
        <f>J78-(J78+K78-L78)</f>
        <v>70</v>
      </c>
    </row>
    <row r="79" spans="10:13">
      <c r="J79">
        <v>1200</v>
      </c>
      <c r="K79">
        <v>546</v>
      </c>
      <c r="L79">
        <v>800</v>
      </c>
      <c r="M79">
        <f>J79-(J79+K79-L79)</f>
        <v>254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H7" sqref="H7"/>
    </sheetView>
  </sheetViews>
  <sheetFormatPr defaultColWidth="9" defaultRowHeight="13.5"/>
  <cols>
    <col min="8" max="10" width="12.625"/>
    <col min="14" max="14" width="12.625"/>
  </cols>
  <sheetData>
    <row r="1" spans="1:14">
      <c r="A1" t="s">
        <v>40</v>
      </c>
      <c r="B1">
        <v>30</v>
      </c>
    </row>
    <row r="2" spans="1:14">
      <c r="A2" t="s">
        <v>41</v>
      </c>
    </row>
    <row r="3" spans="1:14">
      <c r="A3" t="s">
        <v>42</v>
      </c>
      <c r="B3">
        <v>3</v>
      </c>
    </row>
    <row r="6" spans="1:14">
      <c r="G6" t="s">
        <v>43</v>
      </c>
      <c r="H6" t="s">
        <v>4</v>
      </c>
      <c r="L6" t="s">
        <v>43</v>
      </c>
      <c r="M6" t="s">
        <v>4</v>
      </c>
    </row>
    <row r="7" spans="1:14">
      <c r="G7" t="s">
        <v>3</v>
      </c>
      <c r="H7">
        <v>30</v>
      </c>
      <c r="L7" t="s">
        <v>3</v>
      </c>
      <c r="M7">
        <v>30</v>
      </c>
    </row>
    <row r="8" spans="1:14">
      <c r="G8" t="s">
        <v>7</v>
      </c>
      <c r="H8">
        <v>30</v>
      </c>
      <c r="L8" t="s">
        <v>7</v>
      </c>
      <c r="M8">
        <v>30</v>
      </c>
    </row>
    <row r="9" spans="1:14">
      <c r="G9" t="s">
        <v>9</v>
      </c>
      <c r="H9">
        <v>6</v>
      </c>
      <c r="L9" t="s">
        <v>9</v>
      </c>
      <c r="M9">
        <v>36</v>
      </c>
    </row>
    <row r="10" spans="1:14">
      <c r="G10" t="s">
        <v>44</v>
      </c>
      <c r="H10">
        <v>30</v>
      </c>
      <c r="I10">
        <f>1-(100/(100+H10))</f>
        <v>0.230769230769231</v>
      </c>
      <c r="L10" t="s">
        <v>44</v>
      </c>
      <c r="M10">
        <v>0</v>
      </c>
      <c r="N10">
        <f>1-(100/(100+M10))</f>
        <v>0</v>
      </c>
    </row>
    <row r="12" spans="1:14">
      <c r="G12" t="s">
        <v>45</v>
      </c>
      <c r="H12">
        <f>M9*(1-I10)</f>
        <v>27.692307692307701</v>
      </c>
      <c r="L12" t="s">
        <v>45</v>
      </c>
      <c r="M12">
        <f>H9-H9*N10</f>
        <v>6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B5:P38"/>
  <sheetViews>
    <sheetView tabSelected="1" topLeftCell="A4" workbookViewId="0">
      <selection activeCell="P13" sqref="P13"/>
    </sheetView>
  </sheetViews>
  <sheetFormatPr defaultColWidth="9" defaultRowHeight="13.5"/>
  <cols>
    <col min="4" max="4" width="19.375" customWidth="1"/>
    <col min="7" max="7" width="25.25" customWidth="1"/>
    <col min="8" max="8" width="12.625"/>
    <col min="12" max="12" width="12.625"/>
    <col min="16" max="16" width="12.625"/>
    <col min="18" max="18" width="12.625"/>
  </cols>
  <sheetData>
    <row r="5" spans="2:16">
      <c r="C5" s="1"/>
      <c r="D5" s="1"/>
      <c r="E5" s="1"/>
      <c r="F5" s="1"/>
      <c r="G5" s="1"/>
      <c r="H5" s="1"/>
    </row>
    <row r="6" spans="2:16">
      <c r="C6" s="1"/>
      <c r="D6" s="1"/>
      <c r="E6" s="1"/>
      <c r="F6" s="1"/>
      <c r="G6" s="1"/>
      <c r="H6" s="1"/>
    </row>
    <row r="7" spans="2:16">
      <c r="C7" s="1"/>
      <c r="D7" s="1"/>
      <c r="E7" s="1"/>
      <c r="F7" s="1"/>
      <c r="G7" s="1"/>
      <c r="H7" s="1"/>
    </row>
    <row r="8" spans="2:16">
      <c r="C8" s="1"/>
      <c r="D8" s="1"/>
      <c r="E8" s="1"/>
      <c r="F8" s="1"/>
      <c r="G8" s="1"/>
      <c r="H8" s="1"/>
    </row>
    <row r="9" spans="2:16">
      <c r="B9" s="2"/>
      <c r="C9" s="3"/>
      <c r="D9" s="3"/>
      <c r="E9" s="3"/>
      <c r="F9" s="3"/>
      <c r="G9" s="3"/>
      <c r="H9" s="3"/>
    </row>
    <row r="10" spans="2:16" ht="14.25">
      <c r="B10" s="2"/>
      <c r="C10" s="4" t="s">
        <v>16</v>
      </c>
      <c r="D10" s="4"/>
      <c r="E10" s="5"/>
      <c r="F10" s="5"/>
      <c r="G10" s="4"/>
      <c r="H10" s="5">
        <v>100</v>
      </c>
      <c r="K10" s="4" t="s">
        <v>16</v>
      </c>
      <c r="L10" s="4"/>
      <c r="M10" s="5"/>
      <c r="N10" s="5"/>
      <c r="O10" s="4"/>
      <c r="P10" s="5">
        <v>100</v>
      </c>
    </row>
    <row r="11" spans="2:16" ht="14.25">
      <c r="B11" s="2"/>
      <c r="C11" s="4" t="s">
        <v>9</v>
      </c>
      <c r="D11" s="4"/>
      <c r="E11" s="5"/>
      <c r="F11" s="5"/>
      <c r="G11" s="4"/>
      <c r="H11" s="5">
        <v>100</v>
      </c>
      <c r="K11" s="4" t="s">
        <v>9</v>
      </c>
      <c r="L11" s="4"/>
      <c r="M11" s="5"/>
      <c r="N11" s="5"/>
      <c r="O11" s="4"/>
      <c r="P11" s="5">
        <v>100</v>
      </c>
    </row>
    <row r="12" spans="2:16" ht="14.25">
      <c r="B12" s="2"/>
      <c r="C12" s="4" t="s">
        <v>57</v>
      </c>
      <c r="D12" s="4"/>
      <c r="E12" s="5"/>
      <c r="F12" s="5"/>
      <c r="G12" s="4"/>
      <c r="H12" s="5">
        <v>100</v>
      </c>
      <c r="K12" s="4" t="s">
        <v>57</v>
      </c>
      <c r="L12" s="4"/>
      <c r="M12" s="5"/>
      <c r="N12" s="5"/>
      <c r="O12" s="4"/>
      <c r="P12" s="5">
        <v>100</v>
      </c>
    </row>
    <row r="13" spans="2:16" ht="14.25">
      <c r="B13" s="2"/>
      <c r="C13" s="4"/>
      <c r="D13" s="4"/>
      <c r="E13" s="5"/>
      <c r="F13" s="5"/>
      <c r="G13" s="4"/>
      <c r="H13" s="4"/>
      <c r="K13" s="4"/>
      <c r="L13" s="4"/>
      <c r="M13" s="5"/>
      <c r="N13" s="5"/>
      <c r="O13" s="4"/>
      <c r="P13" s="4"/>
    </row>
    <row r="14" spans="2:16" ht="14.25">
      <c r="B14" s="2"/>
      <c r="C14" s="4" t="s">
        <v>46</v>
      </c>
      <c r="D14" s="4"/>
      <c r="E14" s="4" t="s">
        <v>47</v>
      </c>
      <c r="F14" s="5"/>
      <c r="G14" s="4"/>
      <c r="H14" s="5">
        <f>1.2*H10/100+1.2</f>
        <v>2.4</v>
      </c>
      <c r="K14" s="4" t="s">
        <v>46</v>
      </c>
      <c r="L14" s="4"/>
      <c r="M14" s="4" t="s">
        <v>47</v>
      </c>
      <c r="N14" s="5"/>
      <c r="O14" s="4"/>
      <c r="P14" s="5">
        <f>1.2*P10/100+1.2</f>
        <v>2.4</v>
      </c>
    </row>
    <row r="15" spans="2:16" ht="14.25">
      <c r="B15" s="2"/>
      <c r="C15" s="4" t="s">
        <v>48</v>
      </c>
      <c r="D15" s="4"/>
      <c r="E15" s="4" t="s">
        <v>49</v>
      </c>
      <c r="F15" s="5"/>
      <c r="G15" s="4"/>
      <c r="H15" s="5">
        <f>0.15*H11/100+0.15</f>
        <v>0.3</v>
      </c>
      <c r="K15" s="4" t="s">
        <v>48</v>
      </c>
      <c r="L15" s="4"/>
      <c r="M15" s="4" t="s">
        <v>49</v>
      </c>
      <c r="N15" s="5"/>
      <c r="O15" s="4"/>
      <c r="P15" s="5">
        <f>0.15*P11/100+0.15</f>
        <v>0.3</v>
      </c>
    </row>
    <row r="16" spans="2:16" ht="14.25">
      <c r="B16" s="2"/>
      <c r="C16" s="4" t="s">
        <v>58</v>
      </c>
      <c r="D16" s="4"/>
      <c r="E16" s="4"/>
      <c r="F16" s="5"/>
      <c r="G16" s="4"/>
      <c r="H16" s="5">
        <f>0.01*H12/100+0.01</f>
        <v>0.02</v>
      </c>
      <c r="K16" s="4" t="s">
        <v>58</v>
      </c>
      <c r="L16" s="4"/>
      <c r="M16" s="4"/>
      <c r="N16" s="5"/>
      <c r="O16" s="4"/>
      <c r="P16" s="5">
        <f>0.01*P12/100+0.01</f>
        <v>0.02</v>
      </c>
    </row>
    <row r="17" spans="2:16" ht="14.25">
      <c r="B17" s="2"/>
      <c r="C17" s="4"/>
      <c r="D17" s="4"/>
      <c r="E17" s="4"/>
      <c r="F17" s="5"/>
      <c r="G17" s="4"/>
      <c r="H17" s="5"/>
      <c r="K17" s="4"/>
      <c r="L17" s="4"/>
      <c r="M17" s="4"/>
      <c r="N17" s="5"/>
      <c r="O17" s="4"/>
      <c r="P17" s="5"/>
    </row>
    <row r="18" spans="2:16" ht="14.25">
      <c r="B18" s="2"/>
      <c r="C18" s="4" t="s">
        <v>56</v>
      </c>
      <c r="D18" s="4"/>
      <c r="E18" s="3"/>
      <c r="F18" s="5"/>
      <c r="G18" s="4"/>
      <c r="H18" s="4">
        <v>100</v>
      </c>
      <c r="K18" s="4" t="s">
        <v>56</v>
      </c>
      <c r="L18" s="4"/>
      <c r="M18" s="3"/>
      <c r="N18" s="5"/>
      <c r="O18" s="4"/>
      <c r="P18" s="4">
        <v>100</v>
      </c>
    </row>
    <row r="19" spans="2:16" ht="14.25">
      <c r="B19" s="2"/>
      <c r="C19" s="4" t="s">
        <v>60</v>
      </c>
      <c r="D19" s="4"/>
      <c r="E19" s="3"/>
      <c r="F19" s="5"/>
      <c r="G19" s="4"/>
      <c r="H19" s="4">
        <v>100</v>
      </c>
      <c r="K19" s="4" t="s">
        <v>60</v>
      </c>
      <c r="L19" s="4"/>
      <c r="M19" s="3"/>
      <c r="N19" s="5"/>
      <c r="O19" s="4"/>
      <c r="P19" s="4">
        <v>100</v>
      </c>
    </row>
    <row r="20" spans="2:16" ht="14.25">
      <c r="B20" s="2"/>
      <c r="C20" s="4" t="s">
        <v>61</v>
      </c>
      <c r="D20" s="4"/>
      <c r="E20" s="3"/>
      <c r="F20" s="5"/>
      <c r="G20" s="4"/>
      <c r="H20" s="4">
        <v>100</v>
      </c>
      <c r="K20" s="4" t="s">
        <v>61</v>
      </c>
      <c r="L20" s="4"/>
      <c r="M20" s="3"/>
      <c r="N20" s="5"/>
      <c r="O20" s="4"/>
      <c r="P20" s="4">
        <v>100</v>
      </c>
    </row>
    <row r="21" spans="2:16" ht="14.25">
      <c r="B21" s="2"/>
      <c r="C21" s="4"/>
      <c r="D21" s="4"/>
      <c r="E21" s="4"/>
      <c r="F21" s="5"/>
      <c r="G21" s="4"/>
      <c r="H21" s="6"/>
      <c r="K21" s="4"/>
      <c r="L21" s="4"/>
      <c r="M21" s="4"/>
      <c r="N21" s="5"/>
      <c r="O21" s="4"/>
      <c r="P21" s="6"/>
    </row>
    <row r="22" spans="2:16" ht="14.25">
      <c r="B22" s="2"/>
      <c r="C22" s="4" t="s">
        <v>3</v>
      </c>
      <c r="D22" s="4"/>
      <c r="E22" s="4" t="s">
        <v>50</v>
      </c>
      <c r="F22" s="5"/>
      <c r="G22" s="4"/>
      <c r="H22" s="4">
        <f>120+H10*0.6+H18*H14</f>
        <v>420</v>
      </c>
      <c r="K22" s="4" t="s">
        <v>3</v>
      </c>
      <c r="L22" s="4"/>
      <c r="M22" s="4" t="s">
        <v>50</v>
      </c>
      <c r="N22" s="5"/>
      <c r="O22" s="4"/>
      <c r="P22" s="4">
        <f>120+P10*0.6+P18*P14</f>
        <v>420</v>
      </c>
    </row>
    <row r="23" spans="2:16" ht="14.25">
      <c r="B23" s="2"/>
      <c r="C23" s="4" t="s">
        <v>54</v>
      </c>
      <c r="D23" s="4"/>
      <c r="E23" s="4" t="s">
        <v>51</v>
      </c>
      <c r="F23" s="5"/>
      <c r="G23" s="4"/>
      <c r="H23" s="4">
        <f>15+H11*0.075+H19*H15</f>
        <v>52.5</v>
      </c>
      <c r="K23" s="4" t="s">
        <v>54</v>
      </c>
      <c r="L23" s="4"/>
      <c r="M23" s="4" t="s">
        <v>51</v>
      </c>
      <c r="N23" s="5"/>
      <c r="O23" s="4"/>
      <c r="P23" s="4">
        <f>15+P11*0.075+P19*P15</f>
        <v>52.5</v>
      </c>
    </row>
    <row r="24" spans="2:16" ht="14.25">
      <c r="B24" s="2"/>
      <c r="C24" s="4" t="s">
        <v>59</v>
      </c>
      <c r="D24" s="4"/>
      <c r="E24" s="4"/>
      <c r="F24" s="5"/>
      <c r="G24" s="4"/>
      <c r="H24" s="4">
        <f>1/(1+H12*0.005+H20*H16)</f>
        <v>0.2857142857142857</v>
      </c>
      <c r="K24" s="4" t="s">
        <v>59</v>
      </c>
      <c r="L24" s="4"/>
      <c r="M24" s="4"/>
      <c r="N24" s="5"/>
      <c r="O24" s="4"/>
      <c r="P24" s="4">
        <f>1/(1+P12*0.005+P20*P16)</f>
        <v>0.2857142857142857</v>
      </c>
    </row>
    <row r="25" spans="2:16">
      <c r="B25" s="2"/>
      <c r="C25" s="3"/>
      <c r="D25" s="3"/>
      <c r="E25" s="3"/>
      <c r="F25" s="3"/>
      <c r="G25" s="3"/>
      <c r="H25" s="3"/>
      <c r="K25" s="3"/>
      <c r="L25" s="3"/>
      <c r="M25" s="3"/>
      <c r="N25" s="3"/>
      <c r="O25" s="3"/>
      <c r="P25" s="3"/>
    </row>
    <row r="26" spans="2:16" ht="14.25">
      <c r="B26" s="2"/>
      <c r="C26" s="4" t="s">
        <v>52</v>
      </c>
      <c r="D26" s="4">
        <f>H23*P24</f>
        <v>15</v>
      </c>
      <c r="E26" s="3"/>
      <c r="F26" s="3"/>
      <c r="G26" s="3"/>
      <c r="H26" s="3"/>
      <c r="K26" s="7" t="s">
        <v>52</v>
      </c>
      <c r="L26" s="4">
        <f>P23*H24</f>
        <v>15</v>
      </c>
    </row>
    <row r="27" spans="2:16" ht="14.25">
      <c r="C27" s="4" t="s">
        <v>53</v>
      </c>
      <c r="D27" s="4">
        <f>H22/L26</f>
        <v>28</v>
      </c>
      <c r="E27" s="1"/>
      <c r="F27" s="1"/>
      <c r="G27" s="1"/>
      <c r="H27" s="1"/>
      <c r="K27" s="7" t="s">
        <v>53</v>
      </c>
      <c r="L27" s="7">
        <f>P22/D26</f>
        <v>28</v>
      </c>
    </row>
    <row r="28" spans="2:16">
      <c r="C28" s="1"/>
      <c r="D28" s="1"/>
      <c r="E28" s="1"/>
      <c r="F28" s="1"/>
      <c r="G28" s="1"/>
      <c r="H28" s="1"/>
    </row>
    <row r="29" spans="2:16">
      <c r="C29" s="1"/>
      <c r="D29" s="1"/>
      <c r="E29" s="1"/>
      <c r="F29" s="1"/>
      <c r="G29" s="1"/>
      <c r="H29" s="1"/>
    </row>
    <row r="30" spans="2:16">
      <c r="C30" s="1"/>
      <c r="D30" s="1"/>
      <c r="E30" s="1"/>
      <c r="F30" s="1"/>
      <c r="G30" s="1"/>
      <c r="H30" s="1"/>
    </row>
    <row r="31" spans="2:16">
      <c r="C31" s="1"/>
      <c r="D31" s="1"/>
      <c r="E31" s="1"/>
      <c r="F31" s="1"/>
      <c r="G31" s="1"/>
      <c r="H31" s="1"/>
      <c r="K31" s="3"/>
      <c r="L31" s="3"/>
      <c r="M31" s="3"/>
    </row>
    <row r="32" spans="2:16">
      <c r="C32" s="3" t="s">
        <v>55</v>
      </c>
      <c r="D32" s="1"/>
      <c r="E32" s="3">
        <f>(H22/120+H23/15+1/H24)*100</f>
        <v>1050</v>
      </c>
      <c r="F32" s="1"/>
      <c r="G32" s="1"/>
      <c r="H32" s="1"/>
      <c r="K32" s="3" t="s">
        <v>55</v>
      </c>
      <c r="L32" s="3"/>
      <c r="M32" s="3">
        <f>(P22/120+P23/15+1/P24)*100</f>
        <v>1050</v>
      </c>
    </row>
    <row r="33" spans="3:15">
      <c r="C33" s="1"/>
      <c r="D33" s="1"/>
      <c r="E33" s="1"/>
      <c r="F33" s="1"/>
      <c r="G33" s="1"/>
      <c r="H33" s="1"/>
    </row>
    <row r="34" spans="3:15">
      <c r="C34" s="1"/>
      <c r="D34" s="1"/>
      <c r="E34" s="1"/>
      <c r="F34" s="1"/>
      <c r="G34" s="1"/>
      <c r="H34" s="1"/>
    </row>
    <row r="35" spans="3:15">
      <c r="O35">
        <f>1/100</f>
        <v>0.01</v>
      </c>
    </row>
    <row r="38" spans="3:15">
      <c r="L38">
        <f>0*0.01*3+3</f>
        <v>3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soco2</dc:creator>
  <cp:lastModifiedBy>User</cp:lastModifiedBy>
  <dcterms:created xsi:type="dcterms:W3CDTF">2015-11-02T10:28:00Z</dcterms:created>
  <dcterms:modified xsi:type="dcterms:W3CDTF">2018-07-19T16:34:23Z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