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0" windowWidth="38400" windowHeight="22520" tabRatio="500" activeTab="2"/>
  </bookViews>
  <sheets>
    <sheet name="SLOC" sheetId="1" r:id="rId1"/>
    <sheet name="Coverage" sheetId="2" r:id="rId2"/>
    <sheet name="Method Complexity" sheetId="6" r:id="rId3"/>
    <sheet name="Client Complexity raw" sheetId="3" r:id="rId4"/>
    <sheet name="Server Complexity raw" sheetId="5" r:id="rId5"/>
    <sheet name="Method Complexity aggregated" sheetId="4" r:id="rId6"/>
    <sheet name="Angular" sheetId="8" r:id="rId7"/>
  </sheets>
  <definedNames>
    <definedName name="_xlnm._FilterDatabase" localSheetId="6" hidden="1">Angular!$A$1:$L$1176</definedName>
    <definedName name="_xlnm._FilterDatabase" localSheetId="3" hidden="1">'Client Complexity raw'!$A$1:$W$522</definedName>
    <definedName name="_xlnm._FilterDatabase" localSheetId="4" hidden="1">'Server Complexity raw'!$A$1:$H$338</definedName>
    <definedName name="angular" localSheetId="6">Angular!$A$1:$L$1176</definedName>
    <definedName name="asdf" localSheetId="4">'Server Complexity raw'!$A$1:$H$416</definedName>
    <definedName name="cr" localSheetId="3">'Client Complexity raw'!$A$1:$L$522</definedName>
  </definedNames>
  <calcPr calcId="140000" concurrentCalc="0"/>
  <pivotCaches>
    <pivotCache cacheId="2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6" l="1"/>
  <c r="P7" i="8"/>
  <c r="P6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M145" i="8"/>
  <c r="N145" i="8"/>
  <c r="M146" i="8"/>
  <c r="N146" i="8"/>
  <c r="M147" i="8"/>
  <c r="N147" i="8"/>
  <c r="M148" i="8"/>
  <c r="N148" i="8"/>
  <c r="M149" i="8"/>
  <c r="N149" i="8"/>
  <c r="M150" i="8"/>
  <c r="N150" i="8"/>
  <c r="M151" i="8"/>
  <c r="N151" i="8"/>
  <c r="M152" i="8"/>
  <c r="N152" i="8"/>
  <c r="M153" i="8"/>
  <c r="N153" i="8"/>
  <c r="M154" i="8"/>
  <c r="N154" i="8"/>
  <c r="M155" i="8"/>
  <c r="N155" i="8"/>
  <c r="M156" i="8"/>
  <c r="N156" i="8"/>
  <c r="M157" i="8"/>
  <c r="N157" i="8"/>
  <c r="M158" i="8"/>
  <c r="N158" i="8"/>
  <c r="M159" i="8"/>
  <c r="N159" i="8"/>
  <c r="M160" i="8"/>
  <c r="N160" i="8"/>
  <c r="M161" i="8"/>
  <c r="N161" i="8"/>
  <c r="M162" i="8"/>
  <c r="N162" i="8"/>
  <c r="M163" i="8"/>
  <c r="N163" i="8"/>
  <c r="M164" i="8"/>
  <c r="N164" i="8"/>
  <c r="M165" i="8"/>
  <c r="N165" i="8"/>
  <c r="M166" i="8"/>
  <c r="N166" i="8"/>
  <c r="M167" i="8"/>
  <c r="N167" i="8"/>
  <c r="M168" i="8"/>
  <c r="N168" i="8"/>
  <c r="M169" i="8"/>
  <c r="N169" i="8"/>
  <c r="M170" i="8"/>
  <c r="N170" i="8"/>
  <c r="M171" i="8"/>
  <c r="N171" i="8"/>
  <c r="M172" i="8"/>
  <c r="N172" i="8"/>
  <c r="M173" i="8"/>
  <c r="N173" i="8"/>
  <c r="M174" i="8"/>
  <c r="N174" i="8"/>
  <c r="M175" i="8"/>
  <c r="N175" i="8"/>
  <c r="M176" i="8"/>
  <c r="N176" i="8"/>
  <c r="M177" i="8"/>
  <c r="N177" i="8"/>
  <c r="M178" i="8"/>
  <c r="N178" i="8"/>
  <c r="M179" i="8"/>
  <c r="N179" i="8"/>
  <c r="M180" i="8"/>
  <c r="N180" i="8"/>
  <c r="M181" i="8"/>
  <c r="N181" i="8"/>
  <c r="M182" i="8"/>
  <c r="N182" i="8"/>
  <c r="M183" i="8"/>
  <c r="N183" i="8"/>
  <c r="M184" i="8"/>
  <c r="N184" i="8"/>
  <c r="M185" i="8"/>
  <c r="N185" i="8"/>
  <c r="M186" i="8"/>
  <c r="N186" i="8"/>
  <c r="M187" i="8"/>
  <c r="N187" i="8"/>
  <c r="M188" i="8"/>
  <c r="N188" i="8"/>
  <c r="M189" i="8"/>
  <c r="N189" i="8"/>
  <c r="M190" i="8"/>
  <c r="N190" i="8"/>
  <c r="M191" i="8"/>
  <c r="N191" i="8"/>
  <c r="M192" i="8"/>
  <c r="N192" i="8"/>
  <c r="M193" i="8"/>
  <c r="N193" i="8"/>
  <c r="M194" i="8"/>
  <c r="N194" i="8"/>
  <c r="M195" i="8"/>
  <c r="N195" i="8"/>
  <c r="M196" i="8"/>
  <c r="N196" i="8"/>
  <c r="M197" i="8"/>
  <c r="N197" i="8"/>
  <c r="M198" i="8"/>
  <c r="N198" i="8"/>
  <c r="M199" i="8"/>
  <c r="N199" i="8"/>
  <c r="M200" i="8"/>
  <c r="N200" i="8"/>
  <c r="M201" i="8"/>
  <c r="N201" i="8"/>
  <c r="M202" i="8"/>
  <c r="N202" i="8"/>
  <c r="M203" i="8"/>
  <c r="N203" i="8"/>
  <c r="M204" i="8"/>
  <c r="N204" i="8"/>
  <c r="M205" i="8"/>
  <c r="N205" i="8"/>
  <c r="M206" i="8"/>
  <c r="N206" i="8"/>
  <c r="M207" i="8"/>
  <c r="N207" i="8"/>
  <c r="M208" i="8"/>
  <c r="N208" i="8"/>
  <c r="M209" i="8"/>
  <c r="N209" i="8"/>
  <c r="M210" i="8"/>
  <c r="N210" i="8"/>
  <c r="M211" i="8"/>
  <c r="N211" i="8"/>
  <c r="M212" i="8"/>
  <c r="N212" i="8"/>
  <c r="M213" i="8"/>
  <c r="N213" i="8"/>
  <c r="M214" i="8"/>
  <c r="N214" i="8"/>
  <c r="M215" i="8"/>
  <c r="N215" i="8"/>
  <c r="M216" i="8"/>
  <c r="N216" i="8"/>
  <c r="M217" i="8"/>
  <c r="N217" i="8"/>
  <c r="M218" i="8"/>
  <c r="N218" i="8"/>
  <c r="M219" i="8"/>
  <c r="N219" i="8"/>
  <c r="M220" i="8"/>
  <c r="N220" i="8"/>
  <c r="M221" i="8"/>
  <c r="N221" i="8"/>
  <c r="M222" i="8"/>
  <c r="N222" i="8"/>
  <c r="M223" i="8"/>
  <c r="N223" i="8"/>
  <c r="M224" i="8"/>
  <c r="N224" i="8"/>
  <c r="M225" i="8"/>
  <c r="N225" i="8"/>
  <c r="M226" i="8"/>
  <c r="N226" i="8"/>
  <c r="M227" i="8"/>
  <c r="N227" i="8"/>
  <c r="M228" i="8"/>
  <c r="N228" i="8"/>
  <c r="M229" i="8"/>
  <c r="N229" i="8"/>
  <c r="M230" i="8"/>
  <c r="N230" i="8"/>
  <c r="M231" i="8"/>
  <c r="N231" i="8"/>
  <c r="M232" i="8"/>
  <c r="N232" i="8"/>
  <c r="M233" i="8"/>
  <c r="N233" i="8"/>
  <c r="M234" i="8"/>
  <c r="N234" i="8"/>
  <c r="M235" i="8"/>
  <c r="N235" i="8"/>
  <c r="M236" i="8"/>
  <c r="N236" i="8"/>
  <c r="M237" i="8"/>
  <c r="N237" i="8"/>
  <c r="M238" i="8"/>
  <c r="N238" i="8"/>
  <c r="M239" i="8"/>
  <c r="N239" i="8"/>
  <c r="M240" i="8"/>
  <c r="N240" i="8"/>
  <c r="M241" i="8"/>
  <c r="N241" i="8"/>
  <c r="M242" i="8"/>
  <c r="N242" i="8"/>
  <c r="M243" i="8"/>
  <c r="N243" i="8"/>
  <c r="M244" i="8"/>
  <c r="N244" i="8"/>
  <c r="M245" i="8"/>
  <c r="N245" i="8"/>
  <c r="M246" i="8"/>
  <c r="N246" i="8"/>
  <c r="M247" i="8"/>
  <c r="N247" i="8"/>
  <c r="M248" i="8"/>
  <c r="N248" i="8"/>
  <c r="M249" i="8"/>
  <c r="N249" i="8"/>
  <c r="M250" i="8"/>
  <c r="N250" i="8"/>
  <c r="M251" i="8"/>
  <c r="N251" i="8"/>
  <c r="M252" i="8"/>
  <c r="N252" i="8"/>
  <c r="M253" i="8"/>
  <c r="N253" i="8"/>
  <c r="M254" i="8"/>
  <c r="N254" i="8"/>
  <c r="M255" i="8"/>
  <c r="N255" i="8"/>
  <c r="M256" i="8"/>
  <c r="N256" i="8"/>
  <c r="M257" i="8"/>
  <c r="N257" i="8"/>
  <c r="M258" i="8"/>
  <c r="N258" i="8"/>
  <c r="M259" i="8"/>
  <c r="N259" i="8"/>
  <c r="M260" i="8"/>
  <c r="N260" i="8"/>
  <c r="M261" i="8"/>
  <c r="N261" i="8"/>
  <c r="M262" i="8"/>
  <c r="N262" i="8"/>
  <c r="M263" i="8"/>
  <c r="N263" i="8"/>
  <c r="M264" i="8"/>
  <c r="N264" i="8"/>
  <c r="M265" i="8"/>
  <c r="N265" i="8"/>
  <c r="M266" i="8"/>
  <c r="N266" i="8"/>
  <c r="M267" i="8"/>
  <c r="N267" i="8"/>
  <c r="M268" i="8"/>
  <c r="N268" i="8"/>
  <c r="M269" i="8"/>
  <c r="N269" i="8"/>
  <c r="M270" i="8"/>
  <c r="N270" i="8"/>
  <c r="M271" i="8"/>
  <c r="N271" i="8"/>
  <c r="M272" i="8"/>
  <c r="N272" i="8"/>
  <c r="M273" i="8"/>
  <c r="N273" i="8"/>
  <c r="M274" i="8"/>
  <c r="N274" i="8"/>
  <c r="M275" i="8"/>
  <c r="N275" i="8"/>
  <c r="M276" i="8"/>
  <c r="N276" i="8"/>
  <c r="M277" i="8"/>
  <c r="N277" i="8"/>
  <c r="M278" i="8"/>
  <c r="N278" i="8"/>
  <c r="M279" i="8"/>
  <c r="N279" i="8"/>
  <c r="M280" i="8"/>
  <c r="N280" i="8"/>
  <c r="M281" i="8"/>
  <c r="N281" i="8"/>
  <c r="M282" i="8"/>
  <c r="N282" i="8"/>
  <c r="M283" i="8"/>
  <c r="N283" i="8"/>
  <c r="M284" i="8"/>
  <c r="N284" i="8"/>
  <c r="M285" i="8"/>
  <c r="N285" i="8"/>
  <c r="M286" i="8"/>
  <c r="N286" i="8"/>
  <c r="M287" i="8"/>
  <c r="N287" i="8"/>
  <c r="M288" i="8"/>
  <c r="N288" i="8"/>
  <c r="M289" i="8"/>
  <c r="N289" i="8"/>
  <c r="M290" i="8"/>
  <c r="N290" i="8"/>
  <c r="M291" i="8"/>
  <c r="N291" i="8"/>
  <c r="M292" i="8"/>
  <c r="N292" i="8"/>
  <c r="M293" i="8"/>
  <c r="N293" i="8"/>
  <c r="M294" i="8"/>
  <c r="N294" i="8"/>
  <c r="M295" i="8"/>
  <c r="N295" i="8"/>
  <c r="M296" i="8"/>
  <c r="N296" i="8"/>
  <c r="M297" i="8"/>
  <c r="N297" i="8"/>
  <c r="M298" i="8"/>
  <c r="N298" i="8"/>
  <c r="M299" i="8"/>
  <c r="N299" i="8"/>
  <c r="M300" i="8"/>
  <c r="N300" i="8"/>
  <c r="M301" i="8"/>
  <c r="N301" i="8"/>
  <c r="M302" i="8"/>
  <c r="N302" i="8"/>
  <c r="M303" i="8"/>
  <c r="N303" i="8"/>
  <c r="M304" i="8"/>
  <c r="N304" i="8"/>
  <c r="M305" i="8"/>
  <c r="N305" i="8"/>
  <c r="M306" i="8"/>
  <c r="N306" i="8"/>
  <c r="M307" i="8"/>
  <c r="N307" i="8"/>
  <c r="M308" i="8"/>
  <c r="N308" i="8"/>
  <c r="M309" i="8"/>
  <c r="N309" i="8"/>
  <c r="M310" i="8"/>
  <c r="N310" i="8"/>
  <c r="M311" i="8"/>
  <c r="N311" i="8"/>
  <c r="M312" i="8"/>
  <c r="N312" i="8"/>
  <c r="M313" i="8"/>
  <c r="N313" i="8"/>
  <c r="M314" i="8"/>
  <c r="N314" i="8"/>
  <c r="M315" i="8"/>
  <c r="N315" i="8"/>
  <c r="M316" i="8"/>
  <c r="N316" i="8"/>
  <c r="M317" i="8"/>
  <c r="N317" i="8"/>
  <c r="M318" i="8"/>
  <c r="N318" i="8"/>
  <c r="M319" i="8"/>
  <c r="N319" i="8"/>
  <c r="M320" i="8"/>
  <c r="N320" i="8"/>
  <c r="M321" i="8"/>
  <c r="N321" i="8"/>
  <c r="M322" i="8"/>
  <c r="N322" i="8"/>
  <c r="M323" i="8"/>
  <c r="N323" i="8"/>
  <c r="M324" i="8"/>
  <c r="N324" i="8"/>
  <c r="M325" i="8"/>
  <c r="N325" i="8"/>
  <c r="M326" i="8"/>
  <c r="N326" i="8"/>
  <c r="M327" i="8"/>
  <c r="N327" i="8"/>
  <c r="M328" i="8"/>
  <c r="N328" i="8"/>
  <c r="M329" i="8"/>
  <c r="N329" i="8"/>
  <c r="M330" i="8"/>
  <c r="N330" i="8"/>
  <c r="M331" i="8"/>
  <c r="N331" i="8"/>
  <c r="M332" i="8"/>
  <c r="N332" i="8"/>
  <c r="M333" i="8"/>
  <c r="N333" i="8"/>
  <c r="M334" i="8"/>
  <c r="N334" i="8"/>
  <c r="M335" i="8"/>
  <c r="N335" i="8"/>
  <c r="M336" i="8"/>
  <c r="N336" i="8"/>
  <c r="M337" i="8"/>
  <c r="N337" i="8"/>
  <c r="M338" i="8"/>
  <c r="N338" i="8"/>
  <c r="M339" i="8"/>
  <c r="N339" i="8"/>
  <c r="M340" i="8"/>
  <c r="N340" i="8"/>
  <c r="M341" i="8"/>
  <c r="N341" i="8"/>
  <c r="M342" i="8"/>
  <c r="N342" i="8"/>
  <c r="M343" i="8"/>
  <c r="N343" i="8"/>
  <c r="M344" i="8"/>
  <c r="N344" i="8"/>
  <c r="M345" i="8"/>
  <c r="N345" i="8"/>
  <c r="M346" i="8"/>
  <c r="N346" i="8"/>
  <c r="M347" i="8"/>
  <c r="N347" i="8"/>
  <c r="M348" i="8"/>
  <c r="N348" i="8"/>
  <c r="M349" i="8"/>
  <c r="N349" i="8"/>
  <c r="M350" i="8"/>
  <c r="N350" i="8"/>
  <c r="M351" i="8"/>
  <c r="N351" i="8"/>
  <c r="M352" i="8"/>
  <c r="N352" i="8"/>
  <c r="M353" i="8"/>
  <c r="N353" i="8"/>
  <c r="M354" i="8"/>
  <c r="N354" i="8"/>
  <c r="M355" i="8"/>
  <c r="N355" i="8"/>
  <c r="M356" i="8"/>
  <c r="N356" i="8"/>
  <c r="M357" i="8"/>
  <c r="N357" i="8"/>
  <c r="M358" i="8"/>
  <c r="N358" i="8"/>
  <c r="M359" i="8"/>
  <c r="N359" i="8"/>
  <c r="M360" i="8"/>
  <c r="N360" i="8"/>
  <c r="M361" i="8"/>
  <c r="N361" i="8"/>
  <c r="M362" i="8"/>
  <c r="N362" i="8"/>
  <c r="M363" i="8"/>
  <c r="N363" i="8"/>
  <c r="M364" i="8"/>
  <c r="N364" i="8"/>
  <c r="M365" i="8"/>
  <c r="N365" i="8"/>
  <c r="M366" i="8"/>
  <c r="N366" i="8"/>
  <c r="M367" i="8"/>
  <c r="N367" i="8"/>
  <c r="M368" i="8"/>
  <c r="N368" i="8"/>
  <c r="M369" i="8"/>
  <c r="N369" i="8"/>
  <c r="M370" i="8"/>
  <c r="N370" i="8"/>
  <c r="M371" i="8"/>
  <c r="N371" i="8"/>
  <c r="M372" i="8"/>
  <c r="N372" i="8"/>
  <c r="M373" i="8"/>
  <c r="N373" i="8"/>
  <c r="M374" i="8"/>
  <c r="N374" i="8"/>
  <c r="M375" i="8"/>
  <c r="N375" i="8"/>
  <c r="M376" i="8"/>
  <c r="N376" i="8"/>
  <c r="M377" i="8"/>
  <c r="N377" i="8"/>
  <c r="M378" i="8"/>
  <c r="N378" i="8"/>
  <c r="M379" i="8"/>
  <c r="N379" i="8"/>
  <c r="M380" i="8"/>
  <c r="N380" i="8"/>
  <c r="M381" i="8"/>
  <c r="N381" i="8"/>
  <c r="M382" i="8"/>
  <c r="N382" i="8"/>
  <c r="M383" i="8"/>
  <c r="N383" i="8"/>
  <c r="M384" i="8"/>
  <c r="N384" i="8"/>
  <c r="M385" i="8"/>
  <c r="N385" i="8"/>
  <c r="M386" i="8"/>
  <c r="N386" i="8"/>
  <c r="M387" i="8"/>
  <c r="N387" i="8"/>
  <c r="M388" i="8"/>
  <c r="N388" i="8"/>
  <c r="M389" i="8"/>
  <c r="N389" i="8"/>
  <c r="M390" i="8"/>
  <c r="N390" i="8"/>
  <c r="M391" i="8"/>
  <c r="N391" i="8"/>
  <c r="M392" i="8"/>
  <c r="N392" i="8"/>
  <c r="M393" i="8"/>
  <c r="N393" i="8"/>
  <c r="M394" i="8"/>
  <c r="N394" i="8"/>
  <c r="M395" i="8"/>
  <c r="N395" i="8"/>
  <c r="M396" i="8"/>
  <c r="N396" i="8"/>
  <c r="M397" i="8"/>
  <c r="N397" i="8"/>
  <c r="M398" i="8"/>
  <c r="N398" i="8"/>
  <c r="M399" i="8"/>
  <c r="N399" i="8"/>
  <c r="M400" i="8"/>
  <c r="N400" i="8"/>
  <c r="M401" i="8"/>
  <c r="N401" i="8"/>
  <c r="M402" i="8"/>
  <c r="N402" i="8"/>
  <c r="M403" i="8"/>
  <c r="N403" i="8"/>
  <c r="M404" i="8"/>
  <c r="N404" i="8"/>
  <c r="M405" i="8"/>
  <c r="N405" i="8"/>
  <c r="M406" i="8"/>
  <c r="N406" i="8"/>
  <c r="M407" i="8"/>
  <c r="N407" i="8"/>
  <c r="M408" i="8"/>
  <c r="N408" i="8"/>
  <c r="M409" i="8"/>
  <c r="N409" i="8"/>
  <c r="M410" i="8"/>
  <c r="N410" i="8"/>
  <c r="M411" i="8"/>
  <c r="N411" i="8"/>
  <c r="M412" i="8"/>
  <c r="N412" i="8"/>
  <c r="M413" i="8"/>
  <c r="N413" i="8"/>
  <c r="M414" i="8"/>
  <c r="N414" i="8"/>
  <c r="M415" i="8"/>
  <c r="N415" i="8"/>
  <c r="M416" i="8"/>
  <c r="N416" i="8"/>
  <c r="M417" i="8"/>
  <c r="N417" i="8"/>
  <c r="M418" i="8"/>
  <c r="N418" i="8"/>
  <c r="M419" i="8"/>
  <c r="N419" i="8"/>
  <c r="M420" i="8"/>
  <c r="N420" i="8"/>
  <c r="M421" i="8"/>
  <c r="N421" i="8"/>
  <c r="M422" i="8"/>
  <c r="N422" i="8"/>
  <c r="M423" i="8"/>
  <c r="N423" i="8"/>
  <c r="M424" i="8"/>
  <c r="N424" i="8"/>
  <c r="M425" i="8"/>
  <c r="N425" i="8"/>
  <c r="M426" i="8"/>
  <c r="N426" i="8"/>
  <c r="M427" i="8"/>
  <c r="N427" i="8"/>
  <c r="M428" i="8"/>
  <c r="N428" i="8"/>
  <c r="M429" i="8"/>
  <c r="N429" i="8"/>
  <c r="M430" i="8"/>
  <c r="N430" i="8"/>
  <c r="M431" i="8"/>
  <c r="N431" i="8"/>
  <c r="M432" i="8"/>
  <c r="N432" i="8"/>
  <c r="M433" i="8"/>
  <c r="N433" i="8"/>
  <c r="M434" i="8"/>
  <c r="N434" i="8"/>
  <c r="M435" i="8"/>
  <c r="N435" i="8"/>
  <c r="M436" i="8"/>
  <c r="N436" i="8"/>
  <c r="M437" i="8"/>
  <c r="N437" i="8"/>
  <c r="M438" i="8"/>
  <c r="N438" i="8"/>
  <c r="M439" i="8"/>
  <c r="N439" i="8"/>
  <c r="M440" i="8"/>
  <c r="N440" i="8"/>
  <c r="M441" i="8"/>
  <c r="N441" i="8"/>
  <c r="M442" i="8"/>
  <c r="N442" i="8"/>
  <c r="M443" i="8"/>
  <c r="N443" i="8"/>
  <c r="M444" i="8"/>
  <c r="N444" i="8"/>
  <c r="M445" i="8"/>
  <c r="N445" i="8"/>
  <c r="M446" i="8"/>
  <c r="N446" i="8"/>
  <c r="M447" i="8"/>
  <c r="N447" i="8"/>
  <c r="M448" i="8"/>
  <c r="N448" i="8"/>
  <c r="M449" i="8"/>
  <c r="N449" i="8"/>
  <c r="M450" i="8"/>
  <c r="N450" i="8"/>
  <c r="M451" i="8"/>
  <c r="N451" i="8"/>
  <c r="M452" i="8"/>
  <c r="N452" i="8"/>
  <c r="M453" i="8"/>
  <c r="N453" i="8"/>
  <c r="M454" i="8"/>
  <c r="N454" i="8"/>
  <c r="M455" i="8"/>
  <c r="N455" i="8"/>
  <c r="M456" i="8"/>
  <c r="N456" i="8"/>
  <c r="M457" i="8"/>
  <c r="N457" i="8"/>
  <c r="M458" i="8"/>
  <c r="N458" i="8"/>
  <c r="M459" i="8"/>
  <c r="N459" i="8"/>
  <c r="M460" i="8"/>
  <c r="N460" i="8"/>
  <c r="M461" i="8"/>
  <c r="N461" i="8"/>
  <c r="M462" i="8"/>
  <c r="N462" i="8"/>
  <c r="M463" i="8"/>
  <c r="N463" i="8"/>
  <c r="M464" i="8"/>
  <c r="N464" i="8"/>
  <c r="M465" i="8"/>
  <c r="N465" i="8"/>
  <c r="M466" i="8"/>
  <c r="N466" i="8"/>
  <c r="M467" i="8"/>
  <c r="N467" i="8"/>
  <c r="M468" i="8"/>
  <c r="N468" i="8"/>
  <c r="M469" i="8"/>
  <c r="N469" i="8"/>
  <c r="M470" i="8"/>
  <c r="N470" i="8"/>
  <c r="M471" i="8"/>
  <c r="N471" i="8"/>
  <c r="M472" i="8"/>
  <c r="N472" i="8"/>
  <c r="M473" i="8"/>
  <c r="N473" i="8"/>
  <c r="M474" i="8"/>
  <c r="N474" i="8"/>
  <c r="M475" i="8"/>
  <c r="N475" i="8"/>
  <c r="M476" i="8"/>
  <c r="N476" i="8"/>
  <c r="M477" i="8"/>
  <c r="N477" i="8"/>
  <c r="M478" i="8"/>
  <c r="N478" i="8"/>
  <c r="M479" i="8"/>
  <c r="N479" i="8"/>
  <c r="M480" i="8"/>
  <c r="N480" i="8"/>
  <c r="M481" i="8"/>
  <c r="N481" i="8"/>
  <c r="M482" i="8"/>
  <c r="N482" i="8"/>
  <c r="M483" i="8"/>
  <c r="N483" i="8"/>
  <c r="M484" i="8"/>
  <c r="N484" i="8"/>
  <c r="M485" i="8"/>
  <c r="N485" i="8"/>
  <c r="M486" i="8"/>
  <c r="N486" i="8"/>
  <c r="M487" i="8"/>
  <c r="N487" i="8"/>
  <c r="M488" i="8"/>
  <c r="N488" i="8"/>
  <c r="M489" i="8"/>
  <c r="N489" i="8"/>
  <c r="M490" i="8"/>
  <c r="N490" i="8"/>
  <c r="M491" i="8"/>
  <c r="N491" i="8"/>
  <c r="M492" i="8"/>
  <c r="N492" i="8"/>
  <c r="M493" i="8"/>
  <c r="N493" i="8"/>
  <c r="M494" i="8"/>
  <c r="N494" i="8"/>
  <c r="M495" i="8"/>
  <c r="N495" i="8"/>
  <c r="M496" i="8"/>
  <c r="N496" i="8"/>
  <c r="M497" i="8"/>
  <c r="N497" i="8"/>
  <c r="M498" i="8"/>
  <c r="N498" i="8"/>
  <c r="M499" i="8"/>
  <c r="N499" i="8"/>
  <c r="M500" i="8"/>
  <c r="N500" i="8"/>
  <c r="M501" i="8"/>
  <c r="N501" i="8"/>
  <c r="M502" i="8"/>
  <c r="N502" i="8"/>
  <c r="M503" i="8"/>
  <c r="N503" i="8"/>
  <c r="M504" i="8"/>
  <c r="N504" i="8"/>
  <c r="M505" i="8"/>
  <c r="N505" i="8"/>
  <c r="M506" i="8"/>
  <c r="N506" i="8"/>
  <c r="M507" i="8"/>
  <c r="N507" i="8"/>
  <c r="M508" i="8"/>
  <c r="N508" i="8"/>
  <c r="M509" i="8"/>
  <c r="N509" i="8"/>
  <c r="M510" i="8"/>
  <c r="N510" i="8"/>
  <c r="M511" i="8"/>
  <c r="N511" i="8"/>
  <c r="M512" i="8"/>
  <c r="N512" i="8"/>
  <c r="M513" i="8"/>
  <c r="N513" i="8"/>
  <c r="M514" i="8"/>
  <c r="N514" i="8"/>
  <c r="M515" i="8"/>
  <c r="N515" i="8"/>
  <c r="M516" i="8"/>
  <c r="N516" i="8"/>
  <c r="M517" i="8"/>
  <c r="N517" i="8"/>
  <c r="M518" i="8"/>
  <c r="N518" i="8"/>
  <c r="M519" i="8"/>
  <c r="N519" i="8"/>
  <c r="M520" i="8"/>
  <c r="N520" i="8"/>
  <c r="M521" i="8"/>
  <c r="N521" i="8"/>
  <c r="M522" i="8"/>
  <c r="N522" i="8"/>
  <c r="M523" i="8"/>
  <c r="N523" i="8"/>
  <c r="M524" i="8"/>
  <c r="N524" i="8"/>
  <c r="M525" i="8"/>
  <c r="N525" i="8"/>
  <c r="M526" i="8"/>
  <c r="N526" i="8"/>
  <c r="M527" i="8"/>
  <c r="N527" i="8"/>
  <c r="M528" i="8"/>
  <c r="N528" i="8"/>
  <c r="M529" i="8"/>
  <c r="N529" i="8"/>
  <c r="M530" i="8"/>
  <c r="N530" i="8"/>
  <c r="M531" i="8"/>
  <c r="N531" i="8"/>
  <c r="M532" i="8"/>
  <c r="N532" i="8"/>
  <c r="M533" i="8"/>
  <c r="N533" i="8"/>
  <c r="M534" i="8"/>
  <c r="N534" i="8"/>
  <c r="M535" i="8"/>
  <c r="N535" i="8"/>
  <c r="M536" i="8"/>
  <c r="N536" i="8"/>
  <c r="M537" i="8"/>
  <c r="N537" i="8"/>
  <c r="M538" i="8"/>
  <c r="N538" i="8"/>
  <c r="M539" i="8"/>
  <c r="N539" i="8"/>
  <c r="M540" i="8"/>
  <c r="N540" i="8"/>
  <c r="M541" i="8"/>
  <c r="N541" i="8"/>
  <c r="M542" i="8"/>
  <c r="N542" i="8"/>
  <c r="M543" i="8"/>
  <c r="N543" i="8"/>
  <c r="M544" i="8"/>
  <c r="N544" i="8"/>
  <c r="M545" i="8"/>
  <c r="N545" i="8"/>
  <c r="M546" i="8"/>
  <c r="N546" i="8"/>
  <c r="M547" i="8"/>
  <c r="N547" i="8"/>
  <c r="M548" i="8"/>
  <c r="N548" i="8"/>
  <c r="M549" i="8"/>
  <c r="N549" i="8"/>
  <c r="M550" i="8"/>
  <c r="N550" i="8"/>
  <c r="M551" i="8"/>
  <c r="N551" i="8"/>
  <c r="M552" i="8"/>
  <c r="N552" i="8"/>
  <c r="M553" i="8"/>
  <c r="N553" i="8"/>
  <c r="M554" i="8"/>
  <c r="N554" i="8"/>
  <c r="M555" i="8"/>
  <c r="N555" i="8"/>
  <c r="M556" i="8"/>
  <c r="N556" i="8"/>
  <c r="M557" i="8"/>
  <c r="N557" i="8"/>
  <c r="M558" i="8"/>
  <c r="N558" i="8"/>
  <c r="M559" i="8"/>
  <c r="N559" i="8"/>
  <c r="M560" i="8"/>
  <c r="N560" i="8"/>
  <c r="M561" i="8"/>
  <c r="N561" i="8"/>
  <c r="M562" i="8"/>
  <c r="N562" i="8"/>
  <c r="M563" i="8"/>
  <c r="N563" i="8"/>
  <c r="M564" i="8"/>
  <c r="N564" i="8"/>
  <c r="M565" i="8"/>
  <c r="N565" i="8"/>
  <c r="M566" i="8"/>
  <c r="N566" i="8"/>
  <c r="M567" i="8"/>
  <c r="N567" i="8"/>
  <c r="M568" i="8"/>
  <c r="N568" i="8"/>
  <c r="M569" i="8"/>
  <c r="N569" i="8"/>
  <c r="M570" i="8"/>
  <c r="N570" i="8"/>
  <c r="M571" i="8"/>
  <c r="N571" i="8"/>
  <c r="M572" i="8"/>
  <c r="N572" i="8"/>
  <c r="M573" i="8"/>
  <c r="N573" i="8"/>
  <c r="M574" i="8"/>
  <c r="N574" i="8"/>
  <c r="M575" i="8"/>
  <c r="N575" i="8"/>
  <c r="M576" i="8"/>
  <c r="N576" i="8"/>
  <c r="M577" i="8"/>
  <c r="N577" i="8"/>
  <c r="M578" i="8"/>
  <c r="N578" i="8"/>
  <c r="M579" i="8"/>
  <c r="N579" i="8"/>
  <c r="M580" i="8"/>
  <c r="N580" i="8"/>
  <c r="M581" i="8"/>
  <c r="N581" i="8"/>
  <c r="M582" i="8"/>
  <c r="N582" i="8"/>
  <c r="M583" i="8"/>
  <c r="N583" i="8"/>
  <c r="M584" i="8"/>
  <c r="N584" i="8"/>
  <c r="M585" i="8"/>
  <c r="N585" i="8"/>
  <c r="M586" i="8"/>
  <c r="N586" i="8"/>
  <c r="M587" i="8"/>
  <c r="N587" i="8"/>
  <c r="M588" i="8"/>
  <c r="N588" i="8"/>
  <c r="M589" i="8"/>
  <c r="N589" i="8"/>
  <c r="M590" i="8"/>
  <c r="N590" i="8"/>
  <c r="M591" i="8"/>
  <c r="N591" i="8"/>
  <c r="M592" i="8"/>
  <c r="N592" i="8"/>
  <c r="M593" i="8"/>
  <c r="N593" i="8"/>
  <c r="M594" i="8"/>
  <c r="N594" i="8"/>
  <c r="M595" i="8"/>
  <c r="N595" i="8"/>
  <c r="M596" i="8"/>
  <c r="N596" i="8"/>
  <c r="M597" i="8"/>
  <c r="N597" i="8"/>
  <c r="M598" i="8"/>
  <c r="N598" i="8"/>
  <c r="M599" i="8"/>
  <c r="N599" i="8"/>
  <c r="M600" i="8"/>
  <c r="N600" i="8"/>
  <c r="M601" i="8"/>
  <c r="N601" i="8"/>
  <c r="M602" i="8"/>
  <c r="N602" i="8"/>
  <c r="M603" i="8"/>
  <c r="N603" i="8"/>
  <c r="M604" i="8"/>
  <c r="N604" i="8"/>
  <c r="M605" i="8"/>
  <c r="N605" i="8"/>
  <c r="M606" i="8"/>
  <c r="N606" i="8"/>
  <c r="M607" i="8"/>
  <c r="N607" i="8"/>
  <c r="M608" i="8"/>
  <c r="N608" i="8"/>
  <c r="M609" i="8"/>
  <c r="N609" i="8"/>
  <c r="M610" i="8"/>
  <c r="N610" i="8"/>
  <c r="M611" i="8"/>
  <c r="N611" i="8"/>
  <c r="M612" i="8"/>
  <c r="N612" i="8"/>
  <c r="M613" i="8"/>
  <c r="N613" i="8"/>
  <c r="M614" i="8"/>
  <c r="N614" i="8"/>
  <c r="M615" i="8"/>
  <c r="N615" i="8"/>
  <c r="M616" i="8"/>
  <c r="N616" i="8"/>
  <c r="M617" i="8"/>
  <c r="N617" i="8"/>
  <c r="M618" i="8"/>
  <c r="N618" i="8"/>
  <c r="M619" i="8"/>
  <c r="N619" i="8"/>
  <c r="M620" i="8"/>
  <c r="N620" i="8"/>
  <c r="M621" i="8"/>
  <c r="N621" i="8"/>
  <c r="M622" i="8"/>
  <c r="N622" i="8"/>
  <c r="M623" i="8"/>
  <c r="N623" i="8"/>
  <c r="M624" i="8"/>
  <c r="N624" i="8"/>
  <c r="M625" i="8"/>
  <c r="N625" i="8"/>
  <c r="M626" i="8"/>
  <c r="N626" i="8"/>
  <c r="M627" i="8"/>
  <c r="N627" i="8"/>
  <c r="M628" i="8"/>
  <c r="N628" i="8"/>
  <c r="M629" i="8"/>
  <c r="N629" i="8"/>
  <c r="M630" i="8"/>
  <c r="N630" i="8"/>
  <c r="M631" i="8"/>
  <c r="N631" i="8"/>
  <c r="M632" i="8"/>
  <c r="N632" i="8"/>
  <c r="M633" i="8"/>
  <c r="N633" i="8"/>
  <c r="M634" i="8"/>
  <c r="N634" i="8"/>
  <c r="M635" i="8"/>
  <c r="N635" i="8"/>
  <c r="M636" i="8"/>
  <c r="N636" i="8"/>
  <c r="M637" i="8"/>
  <c r="N637" i="8"/>
  <c r="M638" i="8"/>
  <c r="N638" i="8"/>
  <c r="M639" i="8"/>
  <c r="N639" i="8"/>
  <c r="M640" i="8"/>
  <c r="N640" i="8"/>
  <c r="M641" i="8"/>
  <c r="N641" i="8"/>
  <c r="M642" i="8"/>
  <c r="N642" i="8"/>
  <c r="M643" i="8"/>
  <c r="N643" i="8"/>
  <c r="M644" i="8"/>
  <c r="N644" i="8"/>
  <c r="M645" i="8"/>
  <c r="N645" i="8"/>
  <c r="M646" i="8"/>
  <c r="N646" i="8"/>
  <c r="M647" i="8"/>
  <c r="N647" i="8"/>
  <c r="M648" i="8"/>
  <c r="N648" i="8"/>
  <c r="M649" i="8"/>
  <c r="N649" i="8"/>
  <c r="M650" i="8"/>
  <c r="N650" i="8"/>
  <c r="M651" i="8"/>
  <c r="N651" i="8"/>
  <c r="M652" i="8"/>
  <c r="N652" i="8"/>
  <c r="M653" i="8"/>
  <c r="N653" i="8"/>
  <c r="M654" i="8"/>
  <c r="N654" i="8"/>
  <c r="M655" i="8"/>
  <c r="N655" i="8"/>
  <c r="M656" i="8"/>
  <c r="N656" i="8"/>
  <c r="M657" i="8"/>
  <c r="N657" i="8"/>
  <c r="M658" i="8"/>
  <c r="N658" i="8"/>
  <c r="M659" i="8"/>
  <c r="N659" i="8"/>
  <c r="M660" i="8"/>
  <c r="N660" i="8"/>
  <c r="M661" i="8"/>
  <c r="N661" i="8"/>
  <c r="M662" i="8"/>
  <c r="N662" i="8"/>
  <c r="M663" i="8"/>
  <c r="N663" i="8"/>
  <c r="M664" i="8"/>
  <c r="N664" i="8"/>
  <c r="M665" i="8"/>
  <c r="N665" i="8"/>
  <c r="M666" i="8"/>
  <c r="N666" i="8"/>
  <c r="M667" i="8"/>
  <c r="N667" i="8"/>
  <c r="M668" i="8"/>
  <c r="N668" i="8"/>
  <c r="M669" i="8"/>
  <c r="N669" i="8"/>
  <c r="M670" i="8"/>
  <c r="N670" i="8"/>
  <c r="M671" i="8"/>
  <c r="N671" i="8"/>
  <c r="M672" i="8"/>
  <c r="N672" i="8"/>
  <c r="M673" i="8"/>
  <c r="N673" i="8"/>
  <c r="M674" i="8"/>
  <c r="N674" i="8"/>
  <c r="M675" i="8"/>
  <c r="N675" i="8"/>
  <c r="M676" i="8"/>
  <c r="N676" i="8"/>
  <c r="M677" i="8"/>
  <c r="N677" i="8"/>
  <c r="M678" i="8"/>
  <c r="N678" i="8"/>
  <c r="M679" i="8"/>
  <c r="N679" i="8"/>
  <c r="M680" i="8"/>
  <c r="N680" i="8"/>
  <c r="M681" i="8"/>
  <c r="N681" i="8"/>
  <c r="M682" i="8"/>
  <c r="N682" i="8"/>
  <c r="M683" i="8"/>
  <c r="N683" i="8"/>
  <c r="M684" i="8"/>
  <c r="N684" i="8"/>
  <c r="M685" i="8"/>
  <c r="N685" i="8"/>
  <c r="M686" i="8"/>
  <c r="N686" i="8"/>
  <c r="M687" i="8"/>
  <c r="N687" i="8"/>
  <c r="M688" i="8"/>
  <c r="N688" i="8"/>
  <c r="M689" i="8"/>
  <c r="N689" i="8"/>
  <c r="M690" i="8"/>
  <c r="N690" i="8"/>
  <c r="M691" i="8"/>
  <c r="N691" i="8"/>
  <c r="M692" i="8"/>
  <c r="N692" i="8"/>
  <c r="M693" i="8"/>
  <c r="N693" i="8"/>
  <c r="M694" i="8"/>
  <c r="N694" i="8"/>
  <c r="M695" i="8"/>
  <c r="N695" i="8"/>
  <c r="M696" i="8"/>
  <c r="N696" i="8"/>
  <c r="M697" i="8"/>
  <c r="N697" i="8"/>
  <c r="M698" i="8"/>
  <c r="N698" i="8"/>
  <c r="M699" i="8"/>
  <c r="N699" i="8"/>
  <c r="M700" i="8"/>
  <c r="N700" i="8"/>
  <c r="M701" i="8"/>
  <c r="N701" i="8"/>
  <c r="M702" i="8"/>
  <c r="N702" i="8"/>
  <c r="M703" i="8"/>
  <c r="N703" i="8"/>
  <c r="M704" i="8"/>
  <c r="N704" i="8"/>
  <c r="M705" i="8"/>
  <c r="N705" i="8"/>
  <c r="M706" i="8"/>
  <c r="N706" i="8"/>
  <c r="M707" i="8"/>
  <c r="N707" i="8"/>
  <c r="M708" i="8"/>
  <c r="N708" i="8"/>
  <c r="M709" i="8"/>
  <c r="N709" i="8"/>
  <c r="M710" i="8"/>
  <c r="N710" i="8"/>
  <c r="M711" i="8"/>
  <c r="N711" i="8"/>
  <c r="M712" i="8"/>
  <c r="N712" i="8"/>
  <c r="M713" i="8"/>
  <c r="N713" i="8"/>
  <c r="M714" i="8"/>
  <c r="N714" i="8"/>
  <c r="M715" i="8"/>
  <c r="N715" i="8"/>
  <c r="M716" i="8"/>
  <c r="N716" i="8"/>
  <c r="M717" i="8"/>
  <c r="N717" i="8"/>
  <c r="M718" i="8"/>
  <c r="N718" i="8"/>
  <c r="M719" i="8"/>
  <c r="N719" i="8"/>
  <c r="M720" i="8"/>
  <c r="N720" i="8"/>
  <c r="M721" i="8"/>
  <c r="N721" i="8"/>
  <c r="M722" i="8"/>
  <c r="N722" i="8"/>
  <c r="M723" i="8"/>
  <c r="N723" i="8"/>
  <c r="M724" i="8"/>
  <c r="N724" i="8"/>
  <c r="M725" i="8"/>
  <c r="N725" i="8"/>
  <c r="M726" i="8"/>
  <c r="N726" i="8"/>
  <c r="M727" i="8"/>
  <c r="N727" i="8"/>
  <c r="M728" i="8"/>
  <c r="N728" i="8"/>
  <c r="M729" i="8"/>
  <c r="N729" i="8"/>
  <c r="M730" i="8"/>
  <c r="N730" i="8"/>
  <c r="M731" i="8"/>
  <c r="N731" i="8"/>
  <c r="M732" i="8"/>
  <c r="N732" i="8"/>
  <c r="M733" i="8"/>
  <c r="N733" i="8"/>
  <c r="M734" i="8"/>
  <c r="N734" i="8"/>
  <c r="M735" i="8"/>
  <c r="N735" i="8"/>
  <c r="M736" i="8"/>
  <c r="N736" i="8"/>
  <c r="M737" i="8"/>
  <c r="N737" i="8"/>
  <c r="M738" i="8"/>
  <c r="N738" i="8"/>
  <c r="M739" i="8"/>
  <c r="N739" i="8"/>
  <c r="M740" i="8"/>
  <c r="N740" i="8"/>
  <c r="M741" i="8"/>
  <c r="N741" i="8"/>
  <c r="M742" i="8"/>
  <c r="N742" i="8"/>
  <c r="M743" i="8"/>
  <c r="N743" i="8"/>
  <c r="M744" i="8"/>
  <c r="N744" i="8"/>
  <c r="M745" i="8"/>
  <c r="N745" i="8"/>
  <c r="M746" i="8"/>
  <c r="N746" i="8"/>
  <c r="M747" i="8"/>
  <c r="N747" i="8"/>
  <c r="M748" i="8"/>
  <c r="N748" i="8"/>
  <c r="M749" i="8"/>
  <c r="N749" i="8"/>
  <c r="M750" i="8"/>
  <c r="N750" i="8"/>
  <c r="M751" i="8"/>
  <c r="N751" i="8"/>
  <c r="M752" i="8"/>
  <c r="N752" i="8"/>
  <c r="M753" i="8"/>
  <c r="N753" i="8"/>
  <c r="M754" i="8"/>
  <c r="N754" i="8"/>
  <c r="M755" i="8"/>
  <c r="N755" i="8"/>
  <c r="M756" i="8"/>
  <c r="N756" i="8"/>
  <c r="M757" i="8"/>
  <c r="N757" i="8"/>
  <c r="M758" i="8"/>
  <c r="N758" i="8"/>
  <c r="M759" i="8"/>
  <c r="N759" i="8"/>
  <c r="M760" i="8"/>
  <c r="N760" i="8"/>
  <c r="M761" i="8"/>
  <c r="N761" i="8"/>
  <c r="M762" i="8"/>
  <c r="N762" i="8"/>
  <c r="M763" i="8"/>
  <c r="N763" i="8"/>
  <c r="M764" i="8"/>
  <c r="N764" i="8"/>
  <c r="M765" i="8"/>
  <c r="N765" i="8"/>
  <c r="M766" i="8"/>
  <c r="N766" i="8"/>
  <c r="M767" i="8"/>
  <c r="N767" i="8"/>
  <c r="M768" i="8"/>
  <c r="N768" i="8"/>
  <c r="M769" i="8"/>
  <c r="N769" i="8"/>
  <c r="M770" i="8"/>
  <c r="N770" i="8"/>
  <c r="M771" i="8"/>
  <c r="N771" i="8"/>
  <c r="M772" i="8"/>
  <c r="N772" i="8"/>
  <c r="M773" i="8"/>
  <c r="N773" i="8"/>
  <c r="M774" i="8"/>
  <c r="N774" i="8"/>
  <c r="M775" i="8"/>
  <c r="N775" i="8"/>
  <c r="M776" i="8"/>
  <c r="N776" i="8"/>
  <c r="M777" i="8"/>
  <c r="N777" i="8"/>
  <c r="M778" i="8"/>
  <c r="N778" i="8"/>
  <c r="M779" i="8"/>
  <c r="N779" i="8"/>
  <c r="M780" i="8"/>
  <c r="N780" i="8"/>
  <c r="M781" i="8"/>
  <c r="N781" i="8"/>
  <c r="M782" i="8"/>
  <c r="N782" i="8"/>
  <c r="M783" i="8"/>
  <c r="N783" i="8"/>
  <c r="M784" i="8"/>
  <c r="N784" i="8"/>
  <c r="M785" i="8"/>
  <c r="N785" i="8"/>
  <c r="M786" i="8"/>
  <c r="N786" i="8"/>
  <c r="M787" i="8"/>
  <c r="N787" i="8"/>
  <c r="M788" i="8"/>
  <c r="N788" i="8"/>
  <c r="M789" i="8"/>
  <c r="N789" i="8"/>
  <c r="M790" i="8"/>
  <c r="N790" i="8"/>
  <c r="M791" i="8"/>
  <c r="N791" i="8"/>
  <c r="M792" i="8"/>
  <c r="N792" i="8"/>
  <c r="M793" i="8"/>
  <c r="N793" i="8"/>
  <c r="M794" i="8"/>
  <c r="N794" i="8"/>
  <c r="M795" i="8"/>
  <c r="N795" i="8"/>
  <c r="M796" i="8"/>
  <c r="N796" i="8"/>
  <c r="M797" i="8"/>
  <c r="N797" i="8"/>
  <c r="M798" i="8"/>
  <c r="N798" i="8"/>
  <c r="M799" i="8"/>
  <c r="N799" i="8"/>
  <c r="M800" i="8"/>
  <c r="N800" i="8"/>
  <c r="M801" i="8"/>
  <c r="N801" i="8"/>
  <c r="M802" i="8"/>
  <c r="N802" i="8"/>
  <c r="M803" i="8"/>
  <c r="N803" i="8"/>
  <c r="M804" i="8"/>
  <c r="N804" i="8"/>
  <c r="M805" i="8"/>
  <c r="N805" i="8"/>
  <c r="M806" i="8"/>
  <c r="N806" i="8"/>
  <c r="M807" i="8"/>
  <c r="N807" i="8"/>
  <c r="M808" i="8"/>
  <c r="N808" i="8"/>
  <c r="M809" i="8"/>
  <c r="N809" i="8"/>
  <c r="M810" i="8"/>
  <c r="N810" i="8"/>
  <c r="M811" i="8"/>
  <c r="N811" i="8"/>
  <c r="M812" i="8"/>
  <c r="N812" i="8"/>
  <c r="M813" i="8"/>
  <c r="N813" i="8"/>
  <c r="M814" i="8"/>
  <c r="N814" i="8"/>
  <c r="M815" i="8"/>
  <c r="N815" i="8"/>
  <c r="M816" i="8"/>
  <c r="N816" i="8"/>
  <c r="M817" i="8"/>
  <c r="N817" i="8"/>
  <c r="M818" i="8"/>
  <c r="N818" i="8"/>
  <c r="M819" i="8"/>
  <c r="N819" i="8"/>
  <c r="M820" i="8"/>
  <c r="N820" i="8"/>
  <c r="M821" i="8"/>
  <c r="N821" i="8"/>
  <c r="M822" i="8"/>
  <c r="N822" i="8"/>
  <c r="M823" i="8"/>
  <c r="N823" i="8"/>
  <c r="M824" i="8"/>
  <c r="N824" i="8"/>
  <c r="M825" i="8"/>
  <c r="N825" i="8"/>
  <c r="M826" i="8"/>
  <c r="N826" i="8"/>
  <c r="M827" i="8"/>
  <c r="N827" i="8"/>
  <c r="M828" i="8"/>
  <c r="N828" i="8"/>
  <c r="M829" i="8"/>
  <c r="N829" i="8"/>
  <c r="M830" i="8"/>
  <c r="N830" i="8"/>
  <c r="M831" i="8"/>
  <c r="N831" i="8"/>
  <c r="M832" i="8"/>
  <c r="N832" i="8"/>
  <c r="M833" i="8"/>
  <c r="N833" i="8"/>
  <c r="M834" i="8"/>
  <c r="N834" i="8"/>
  <c r="M835" i="8"/>
  <c r="N835" i="8"/>
  <c r="M836" i="8"/>
  <c r="N836" i="8"/>
  <c r="M837" i="8"/>
  <c r="N837" i="8"/>
  <c r="M838" i="8"/>
  <c r="N838" i="8"/>
  <c r="M839" i="8"/>
  <c r="N839" i="8"/>
  <c r="M840" i="8"/>
  <c r="N840" i="8"/>
  <c r="M841" i="8"/>
  <c r="N841" i="8"/>
  <c r="M842" i="8"/>
  <c r="N842" i="8"/>
  <c r="M843" i="8"/>
  <c r="N843" i="8"/>
  <c r="M844" i="8"/>
  <c r="N844" i="8"/>
  <c r="M845" i="8"/>
  <c r="N845" i="8"/>
  <c r="M846" i="8"/>
  <c r="N846" i="8"/>
  <c r="M847" i="8"/>
  <c r="N847" i="8"/>
  <c r="M848" i="8"/>
  <c r="N848" i="8"/>
  <c r="M849" i="8"/>
  <c r="N849" i="8"/>
  <c r="M850" i="8"/>
  <c r="N850" i="8"/>
  <c r="M851" i="8"/>
  <c r="N851" i="8"/>
  <c r="M852" i="8"/>
  <c r="N852" i="8"/>
  <c r="M853" i="8"/>
  <c r="N853" i="8"/>
  <c r="M854" i="8"/>
  <c r="N854" i="8"/>
  <c r="M855" i="8"/>
  <c r="N855" i="8"/>
  <c r="M856" i="8"/>
  <c r="N856" i="8"/>
  <c r="M857" i="8"/>
  <c r="N857" i="8"/>
  <c r="M858" i="8"/>
  <c r="N858" i="8"/>
  <c r="M859" i="8"/>
  <c r="N859" i="8"/>
  <c r="M860" i="8"/>
  <c r="N860" i="8"/>
  <c r="M861" i="8"/>
  <c r="N861" i="8"/>
  <c r="M862" i="8"/>
  <c r="N862" i="8"/>
  <c r="M863" i="8"/>
  <c r="N863" i="8"/>
  <c r="M864" i="8"/>
  <c r="N864" i="8"/>
  <c r="M865" i="8"/>
  <c r="N865" i="8"/>
  <c r="M866" i="8"/>
  <c r="N866" i="8"/>
  <c r="M867" i="8"/>
  <c r="N867" i="8"/>
  <c r="M868" i="8"/>
  <c r="N868" i="8"/>
  <c r="M869" i="8"/>
  <c r="N869" i="8"/>
  <c r="M870" i="8"/>
  <c r="N870" i="8"/>
  <c r="M871" i="8"/>
  <c r="N871" i="8"/>
  <c r="M872" i="8"/>
  <c r="N872" i="8"/>
  <c r="M873" i="8"/>
  <c r="N873" i="8"/>
  <c r="M874" i="8"/>
  <c r="N874" i="8"/>
  <c r="M875" i="8"/>
  <c r="N875" i="8"/>
  <c r="M876" i="8"/>
  <c r="N876" i="8"/>
  <c r="M877" i="8"/>
  <c r="N877" i="8"/>
  <c r="M878" i="8"/>
  <c r="N878" i="8"/>
  <c r="M879" i="8"/>
  <c r="N879" i="8"/>
  <c r="M880" i="8"/>
  <c r="N880" i="8"/>
  <c r="M881" i="8"/>
  <c r="N881" i="8"/>
  <c r="M882" i="8"/>
  <c r="N882" i="8"/>
  <c r="M883" i="8"/>
  <c r="N883" i="8"/>
  <c r="M884" i="8"/>
  <c r="N884" i="8"/>
  <c r="M885" i="8"/>
  <c r="N885" i="8"/>
  <c r="M886" i="8"/>
  <c r="N886" i="8"/>
  <c r="M887" i="8"/>
  <c r="N887" i="8"/>
  <c r="M888" i="8"/>
  <c r="N888" i="8"/>
  <c r="M889" i="8"/>
  <c r="N889" i="8"/>
  <c r="M890" i="8"/>
  <c r="N890" i="8"/>
  <c r="M891" i="8"/>
  <c r="N891" i="8"/>
  <c r="M892" i="8"/>
  <c r="N892" i="8"/>
  <c r="M893" i="8"/>
  <c r="N893" i="8"/>
  <c r="M894" i="8"/>
  <c r="N894" i="8"/>
  <c r="M895" i="8"/>
  <c r="N895" i="8"/>
  <c r="M896" i="8"/>
  <c r="N896" i="8"/>
  <c r="M897" i="8"/>
  <c r="N897" i="8"/>
  <c r="M898" i="8"/>
  <c r="N898" i="8"/>
  <c r="M899" i="8"/>
  <c r="N899" i="8"/>
  <c r="M900" i="8"/>
  <c r="N900" i="8"/>
  <c r="M901" i="8"/>
  <c r="N901" i="8"/>
  <c r="M902" i="8"/>
  <c r="N902" i="8"/>
  <c r="M903" i="8"/>
  <c r="N903" i="8"/>
  <c r="M904" i="8"/>
  <c r="N904" i="8"/>
  <c r="M905" i="8"/>
  <c r="N905" i="8"/>
  <c r="M906" i="8"/>
  <c r="N906" i="8"/>
  <c r="M907" i="8"/>
  <c r="N907" i="8"/>
  <c r="M908" i="8"/>
  <c r="N908" i="8"/>
  <c r="M909" i="8"/>
  <c r="N909" i="8"/>
  <c r="M910" i="8"/>
  <c r="N910" i="8"/>
  <c r="M911" i="8"/>
  <c r="N911" i="8"/>
  <c r="M912" i="8"/>
  <c r="N912" i="8"/>
  <c r="M913" i="8"/>
  <c r="N913" i="8"/>
  <c r="M914" i="8"/>
  <c r="N914" i="8"/>
  <c r="M915" i="8"/>
  <c r="N915" i="8"/>
  <c r="M916" i="8"/>
  <c r="N916" i="8"/>
  <c r="M917" i="8"/>
  <c r="N917" i="8"/>
  <c r="M918" i="8"/>
  <c r="N918" i="8"/>
  <c r="M919" i="8"/>
  <c r="N919" i="8"/>
  <c r="M920" i="8"/>
  <c r="N920" i="8"/>
  <c r="M921" i="8"/>
  <c r="N921" i="8"/>
  <c r="M922" i="8"/>
  <c r="N922" i="8"/>
  <c r="M923" i="8"/>
  <c r="N923" i="8"/>
  <c r="M924" i="8"/>
  <c r="N924" i="8"/>
  <c r="M925" i="8"/>
  <c r="N925" i="8"/>
  <c r="M926" i="8"/>
  <c r="N926" i="8"/>
  <c r="M927" i="8"/>
  <c r="N927" i="8"/>
  <c r="M928" i="8"/>
  <c r="N928" i="8"/>
  <c r="M929" i="8"/>
  <c r="N929" i="8"/>
  <c r="M930" i="8"/>
  <c r="N930" i="8"/>
  <c r="M931" i="8"/>
  <c r="N931" i="8"/>
  <c r="M932" i="8"/>
  <c r="N932" i="8"/>
  <c r="M933" i="8"/>
  <c r="N933" i="8"/>
  <c r="M934" i="8"/>
  <c r="N934" i="8"/>
  <c r="M935" i="8"/>
  <c r="N935" i="8"/>
  <c r="M936" i="8"/>
  <c r="N936" i="8"/>
  <c r="M937" i="8"/>
  <c r="N937" i="8"/>
  <c r="M938" i="8"/>
  <c r="N938" i="8"/>
  <c r="M939" i="8"/>
  <c r="N939" i="8"/>
  <c r="M940" i="8"/>
  <c r="N940" i="8"/>
  <c r="M941" i="8"/>
  <c r="N941" i="8"/>
  <c r="M942" i="8"/>
  <c r="N942" i="8"/>
  <c r="M943" i="8"/>
  <c r="N943" i="8"/>
  <c r="M944" i="8"/>
  <c r="N944" i="8"/>
  <c r="M945" i="8"/>
  <c r="N945" i="8"/>
  <c r="M946" i="8"/>
  <c r="N946" i="8"/>
  <c r="M947" i="8"/>
  <c r="N947" i="8"/>
  <c r="M948" i="8"/>
  <c r="N948" i="8"/>
  <c r="M949" i="8"/>
  <c r="N949" i="8"/>
  <c r="M950" i="8"/>
  <c r="N950" i="8"/>
  <c r="M951" i="8"/>
  <c r="N951" i="8"/>
  <c r="M952" i="8"/>
  <c r="N952" i="8"/>
  <c r="M953" i="8"/>
  <c r="N953" i="8"/>
  <c r="M954" i="8"/>
  <c r="N954" i="8"/>
  <c r="M955" i="8"/>
  <c r="N955" i="8"/>
  <c r="M956" i="8"/>
  <c r="N956" i="8"/>
  <c r="M957" i="8"/>
  <c r="N957" i="8"/>
  <c r="M958" i="8"/>
  <c r="N958" i="8"/>
  <c r="M959" i="8"/>
  <c r="N959" i="8"/>
  <c r="M960" i="8"/>
  <c r="N960" i="8"/>
  <c r="M961" i="8"/>
  <c r="N961" i="8"/>
  <c r="M962" i="8"/>
  <c r="N962" i="8"/>
  <c r="M963" i="8"/>
  <c r="N963" i="8"/>
  <c r="M964" i="8"/>
  <c r="N964" i="8"/>
  <c r="M965" i="8"/>
  <c r="N965" i="8"/>
  <c r="M966" i="8"/>
  <c r="N966" i="8"/>
  <c r="M967" i="8"/>
  <c r="N967" i="8"/>
  <c r="M968" i="8"/>
  <c r="N968" i="8"/>
  <c r="M969" i="8"/>
  <c r="N969" i="8"/>
  <c r="M970" i="8"/>
  <c r="N970" i="8"/>
  <c r="M971" i="8"/>
  <c r="N971" i="8"/>
  <c r="M972" i="8"/>
  <c r="N972" i="8"/>
  <c r="M973" i="8"/>
  <c r="N973" i="8"/>
  <c r="M974" i="8"/>
  <c r="N974" i="8"/>
  <c r="M975" i="8"/>
  <c r="N975" i="8"/>
  <c r="M976" i="8"/>
  <c r="N976" i="8"/>
  <c r="M977" i="8"/>
  <c r="N977" i="8"/>
  <c r="M978" i="8"/>
  <c r="N978" i="8"/>
  <c r="M979" i="8"/>
  <c r="N979" i="8"/>
  <c r="M980" i="8"/>
  <c r="N980" i="8"/>
  <c r="M981" i="8"/>
  <c r="N981" i="8"/>
  <c r="M982" i="8"/>
  <c r="N982" i="8"/>
  <c r="M983" i="8"/>
  <c r="N983" i="8"/>
  <c r="M984" i="8"/>
  <c r="N984" i="8"/>
  <c r="M985" i="8"/>
  <c r="N985" i="8"/>
  <c r="M986" i="8"/>
  <c r="N986" i="8"/>
  <c r="M987" i="8"/>
  <c r="N987" i="8"/>
  <c r="M988" i="8"/>
  <c r="N988" i="8"/>
  <c r="M989" i="8"/>
  <c r="N989" i="8"/>
  <c r="M990" i="8"/>
  <c r="N990" i="8"/>
  <c r="M991" i="8"/>
  <c r="N991" i="8"/>
  <c r="M992" i="8"/>
  <c r="N992" i="8"/>
  <c r="M993" i="8"/>
  <c r="N993" i="8"/>
  <c r="M994" i="8"/>
  <c r="N994" i="8"/>
  <c r="M995" i="8"/>
  <c r="N995" i="8"/>
  <c r="M996" i="8"/>
  <c r="N996" i="8"/>
  <c r="M997" i="8"/>
  <c r="N997" i="8"/>
  <c r="M998" i="8"/>
  <c r="N998" i="8"/>
  <c r="M999" i="8"/>
  <c r="N999" i="8"/>
  <c r="M1000" i="8"/>
  <c r="N1000" i="8"/>
  <c r="M1001" i="8"/>
  <c r="N1001" i="8"/>
  <c r="M1002" i="8"/>
  <c r="N1002" i="8"/>
  <c r="M1003" i="8"/>
  <c r="N1003" i="8"/>
  <c r="M1004" i="8"/>
  <c r="N1004" i="8"/>
  <c r="M1005" i="8"/>
  <c r="N1005" i="8"/>
  <c r="M1006" i="8"/>
  <c r="N1006" i="8"/>
  <c r="M1007" i="8"/>
  <c r="N1007" i="8"/>
  <c r="M1008" i="8"/>
  <c r="N1008" i="8"/>
  <c r="M1009" i="8"/>
  <c r="N1009" i="8"/>
  <c r="M1010" i="8"/>
  <c r="N1010" i="8"/>
  <c r="M1011" i="8"/>
  <c r="N1011" i="8"/>
  <c r="M1012" i="8"/>
  <c r="N1012" i="8"/>
  <c r="M1013" i="8"/>
  <c r="N1013" i="8"/>
  <c r="M1014" i="8"/>
  <c r="N1014" i="8"/>
  <c r="M1015" i="8"/>
  <c r="N1015" i="8"/>
  <c r="M1016" i="8"/>
  <c r="N1016" i="8"/>
  <c r="M1017" i="8"/>
  <c r="N1017" i="8"/>
  <c r="M1018" i="8"/>
  <c r="N1018" i="8"/>
  <c r="M1019" i="8"/>
  <c r="N1019" i="8"/>
  <c r="M1020" i="8"/>
  <c r="N1020" i="8"/>
  <c r="M1021" i="8"/>
  <c r="N1021" i="8"/>
  <c r="M1022" i="8"/>
  <c r="N1022" i="8"/>
  <c r="M1023" i="8"/>
  <c r="N1023" i="8"/>
  <c r="M1024" i="8"/>
  <c r="N1024" i="8"/>
  <c r="M1025" i="8"/>
  <c r="N1025" i="8"/>
  <c r="M1026" i="8"/>
  <c r="N1026" i="8"/>
  <c r="M1027" i="8"/>
  <c r="N1027" i="8"/>
  <c r="M1028" i="8"/>
  <c r="N1028" i="8"/>
  <c r="M1029" i="8"/>
  <c r="N1029" i="8"/>
  <c r="M1030" i="8"/>
  <c r="N1030" i="8"/>
  <c r="M1031" i="8"/>
  <c r="N1031" i="8"/>
  <c r="M1032" i="8"/>
  <c r="N1032" i="8"/>
  <c r="M1033" i="8"/>
  <c r="N1033" i="8"/>
  <c r="M1034" i="8"/>
  <c r="N1034" i="8"/>
  <c r="M1035" i="8"/>
  <c r="N1035" i="8"/>
  <c r="M1036" i="8"/>
  <c r="N1036" i="8"/>
  <c r="M1037" i="8"/>
  <c r="N1037" i="8"/>
  <c r="M1038" i="8"/>
  <c r="N1038" i="8"/>
  <c r="M1039" i="8"/>
  <c r="N1039" i="8"/>
  <c r="M1040" i="8"/>
  <c r="N1040" i="8"/>
  <c r="M1041" i="8"/>
  <c r="N1041" i="8"/>
  <c r="M1042" i="8"/>
  <c r="N1042" i="8"/>
  <c r="M1043" i="8"/>
  <c r="N1043" i="8"/>
  <c r="M1044" i="8"/>
  <c r="N1044" i="8"/>
  <c r="M1045" i="8"/>
  <c r="N1045" i="8"/>
  <c r="M1046" i="8"/>
  <c r="N1046" i="8"/>
  <c r="M1047" i="8"/>
  <c r="N1047" i="8"/>
  <c r="M1048" i="8"/>
  <c r="N1048" i="8"/>
  <c r="M1049" i="8"/>
  <c r="N1049" i="8"/>
  <c r="M1050" i="8"/>
  <c r="N1050" i="8"/>
  <c r="M1051" i="8"/>
  <c r="N1051" i="8"/>
  <c r="M1052" i="8"/>
  <c r="N1052" i="8"/>
  <c r="M1053" i="8"/>
  <c r="N1053" i="8"/>
  <c r="M1054" i="8"/>
  <c r="N1054" i="8"/>
  <c r="M1055" i="8"/>
  <c r="N1055" i="8"/>
  <c r="M1056" i="8"/>
  <c r="N1056" i="8"/>
  <c r="M1057" i="8"/>
  <c r="N1057" i="8"/>
  <c r="M1058" i="8"/>
  <c r="N1058" i="8"/>
  <c r="M1059" i="8"/>
  <c r="N1059" i="8"/>
  <c r="M1060" i="8"/>
  <c r="N1060" i="8"/>
  <c r="M1061" i="8"/>
  <c r="N1061" i="8"/>
  <c r="M1062" i="8"/>
  <c r="N1062" i="8"/>
  <c r="M1063" i="8"/>
  <c r="N1063" i="8"/>
  <c r="M1064" i="8"/>
  <c r="N1064" i="8"/>
  <c r="M1065" i="8"/>
  <c r="N1065" i="8"/>
  <c r="M1066" i="8"/>
  <c r="N1066" i="8"/>
  <c r="M1067" i="8"/>
  <c r="N1067" i="8"/>
  <c r="M1068" i="8"/>
  <c r="N1068" i="8"/>
  <c r="M1069" i="8"/>
  <c r="N1069" i="8"/>
  <c r="M1070" i="8"/>
  <c r="N1070" i="8"/>
  <c r="M1071" i="8"/>
  <c r="N1071" i="8"/>
  <c r="M1072" i="8"/>
  <c r="N1072" i="8"/>
  <c r="M1073" i="8"/>
  <c r="N1073" i="8"/>
  <c r="M1074" i="8"/>
  <c r="N1074" i="8"/>
  <c r="M1075" i="8"/>
  <c r="N1075" i="8"/>
  <c r="M1076" i="8"/>
  <c r="N1076" i="8"/>
  <c r="M1077" i="8"/>
  <c r="N1077" i="8"/>
  <c r="M1078" i="8"/>
  <c r="N1078" i="8"/>
  <c r="M1079" i="8"/>
  <c r="N1079" i="8"/>
  <c r="M1080" i="8"/>
  <c r="N1080" i="8"/>
  <c r="M1081" i="8"/>
  <c r="N1081" i="8"/>
  <c r="M1082" i="8"/>
  <c r="N1082" i="8"/>
  <c r="M1083" i="8"/>
  <c r="N1083" i="8"/>
  <c r="M1084" i="8"/>
  <c r="N1084" i="8"/>
  <c r="M1085" i="8"/>
  <c r="N1085" i="8"/>
  <c r="M1086" i="8"/>
  <c r="N1086" i="8"/>
  <c r="M1087" i="8"/>
  <c r="N1087" i="8"/>
  <c r="M1088" i="8"/>
  <c r="N1088" i="8"/>
  <c r="M1089" i="8"/>
  <c r="N1089" i="8"/>
  <c r="M1090" i="8"/>
  <c r="N1090" i="8"/>
  <c r="M1091" i="8"/>
  <c r="N1091" i="8"/>
  <c r="M1092" i="8"/>
  <c r="N1092" i="8"/>
  <c r="M1093" i="8"/>
  <c r="N1093" i="8"/>
  <c r="M1094" i="8"/>
  <c r="N1094" i="8"/>
  <c r="M1095" i="8"/>
  <c r="N1095" i="8"/>
  <c r="M1096" i="8"/>
  <c r="N1096" i="8"/>
  <c r="M1097" i="8"/>
  <c r="N1097" i="8"/>
  <c r="M1098" i="8"/>
  <c r="N1098" i="8"/>
  <c r="M1099" i="8"/>
  <c r="N1099" i="8"/>
  <c r="M1100" i="8"/>
  <c r="N1100" i="8"/>
  <c r="M1101" i="8"/>
  <c r="N1101" i="8"/>
  <c r="M1102" i="8"/>
  <c r="N1102" i="8"/>
  <c r="M1103" i="8"/>
  <c r="N1103" i="8"/>
  <c r="M1104" i="8"/>
  <c r="N1104" i="8"/>
  <c r="M1105" i="8"/>
  <c r="N1105" i="8"/>
  <c r="M1106" i="8"/>
  <c r="N1106" i="8"/>
  <c r="M1107" i="8"/>
  <c r="N1107" i="8"/>
  <c r="M1108" i="8"/>
  <c r="N1108" i="8"/>
  <c r="M1109" i="8"/>
  <c r="N1109" i="8"/>
  <c r="M1110" i="8"/>
  <c r="N1110" i="8"/>
  <c r="M1111" i="8"/>
  <c r="N1111" i="8"/>
  <c r="M1112" i="8"/>
  <c r="N1112" i="8"/>
  <c r="M1113" i="8"/>
  <c r="N1113" i="8"/>
  <c r="M1114" i="8"/>
  <c r="N1114" i="8"/>
  <c r="M1115" i="8"/>
  <c r="N1115" i="8"/>
  <c r="M1116" i="8"/>
  <c r="N1116" i="8"/>
  <c r="M1117" i="8"/>
  <c r="N1117" i="8"/>
  <c r="M1118" i="8"/>
  <c r="N1118" i="8"/>
  <c r="M1119" i="8"/>
  <c r="N1119" i="8"/>
  <c r="M1120" i="8"/>
  <c r="N1120" i="8"/>
  <c r="M1121" i="8"/>
  <c r="N1121" i="8"/>
  <c r="M1122" i="8"/>
  <c r="N1122" i="8"/>
  <c r="M1123" i="8"/>
  <c r="N1123" i="8"/>
  <c r="M1124" i="8"/>
  <c r="N1124" i="8"/>
  <c r="M1125" i="8"/>
  <c r="N1125" i="8"/>
  <c r="M1126" i="8"/>
  <c r="N1126" i="8"/>
  <c r="M1127" i="8"/>
  <c r="N1127" i="8"/>
  <c r="M1128" i="8"/>
  <c r="N1128" i="8"/>
  <c r="M1129" i="8"/>
  <c r="N1129" i="8"/>
  <c r="M1130" i="8"/>
  <c r="N1130" i="8"/>
  <c r="M1131" i="8"/>
  <c r="N1131" i="8"/>
  <c r="M1132" i="8"/>
  <c r="N1132" i="8"/>
  <c r="M1133" i="8"/>
  <c r="N1133" i="8"/>
  <c r="M1134" i="8"/>
  <c r="N1134" i="8"/>
  <c r="M1135" i="8"/>
  <c r="N1135" i="8"/>
  <c r="M1136" i="8"/>
  <c r="N1136" i="8"/>
  <c r="M1137" i="8"/>
  <c r="N1137" i="8"/>
  <c r="M1138" i="8"/>
  <c r="N1138" i="8"/>
  <c r="M1139" i="8"/>
  <c r="N1139" i="8"/>
  <c r="M1140" i="8"/>
  <c r="N1140" i="8"/>
  <c r="M1141" i="8"/>
  <c r="N1141" i="8"/>
  <c r="M1142" i="8"/>
  <c r="N1142" i="8"/>
  <c r="M1143" i="8"/>
  <c r="N1143" i="8"/>
  <c r="M1144" i="8"/>
  <c r="N1144" i="8"/>
  <c r="M1145" i="8"/>
  <c r="N1145" i="8"/>
  <c r="M1146" i="8"/>
  <c r="N1146" i="8"/>
  <c r="M1147" i="8"/>
  <c r="N1147" i="8"/>
  <c r="M1148" i="8"/>
  <c r="N1148" i="8"/>
  <c r="M1149" i="8"/>
  <c r="N1149" i="8"/>
  <c r="M1150" i="8"/>
  <c r="N1150" i="8"/>
  <c r="M1151" i="8"/>
  <c r="N1151" i="8"/>
  <c r="M1152" i="8"/>
  <c r="N1152" i="8"/>
  <c r="M1153" i="8"/>
  <c r="N1153" i="8"/>
  <c r="M1154" i="8"/>
  <c r="N1154" i="8"/>
  <c r="M1155" i="8"/>
  <c r="N1155" i="8"/>
  <c r="M1156" i="8"/>
  <c r="N1156" i="8"/>
  <c r="M1157" i="8"/>
  <c r="N1157" i="8"/>
  <c r="M1158" i="8"/>
  <c r="N1158" i="8"/>
  <c r="M1159" i="8"/>
  <c r="N1159" i="8"/>
  <c r="M1160" i="8"/>
  <c r="N1160" i="8"/>
  <c r="M1161" i="8"/>
  <c r="N1161" i="8"/>
  <c r="M1162" i="8"/>
  <c r="N1162" i="8"/>
  <c r="M1163" i="8"/>
  <c r="N1163" i="8"/>
  <c r="M1164" i="8"/>
  <c r="N1164" i="8"/>
  <c r="M1165" i="8"/>
  <c r="N1165" i="8"/>
  <c r="M1166" i="8"/>
  <c r="N1166" i="8"/>
  <c r="M1167" i="8"/>
  <c r="N1167" i="8"/>
  <c r="M1168" i="8"/>
  <c r="N1168" i="8"/>
  <c r="M1169" i="8"/>
  <c r="N1169" i="8"/>
  <c r="M1170" i="8"/>
  <c r="N1170" i="8"/>
  <c r="M1171" i="8"/>
  <c r="N1171" i="8"/>
  <c r="M1172" i="8"/>
  <c r="N1172" i="8"/>
  <c r="M1173" i="8"/>
  <c r="N1173" i="8"/>
  <c r="M1174" i="8"/>
  <c r="N1174" i="8"/>
  <c r="M1175" i="8"/>
  <c r="N1175" i="8"/>
  <c r="N5" i="8"/>
  <c r="N6" i="8"/>
  <c r="N7" i="8"/>
  <c r="N8" i="8"/>
  <c r="N9" i="8"/>
  <c r="N10" i="8"/>
  <c r="N11" i="8"/>
  <c r="N12" i="8"/>
  <c r="N13" i="8"/>
  <c r="N14" i="8"/>
  <c r="N15" i="8"/>
  <c r="M4" i="8"/>
  <c r="M5" i="8"/>
  <c r="M6" i="8"/>
  <c r="N4" i="8"/>
  <c r="M7" i="8"/>
  <c r="M8" i="8"/>
  <c r="M9" i="8"/>
  <c r="M10" i="8"/>
  <c r="M11" i="8"/>
  <c r="M12" i="8"/>
  <c r="M13" i="8"/>
  <c r="M14" i="8"/>
  <c r="M15" i="8"/>
  <c r="A16" i="1"/>
  <c r="P3" i="6"/>
  <c r="P2" i="6"/>
  <c r="P1" i="6"/>
  <c r="K3" i="8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3" i="3"/>
  <c r="R4" i="3"/>
  <c r="R5" i="3"/>
  <c r="R6" i="3"/>
  <c r="R7" i="3"/>
  <c r="R8" i="3"/>
  <c r="R9" i="3"/>
  <c r="D167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171" i="4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I50" i="6"/>
  <c r="E172" i="4"/>
  <c r="E174" i="4"/>
  <c r="E175" i="4"/>
  <c r="E177" i="4"/>
  <c r="E179" i="4"/>
  <c r="E180" i="4"/>
  <c r="E181" i="4"/>
  <c r="E182" i="4"/>
  <c r="E183" i="4"/>
  <c r="E184" i="4"/>
  <c r="E185" i="4"/>
  <c r="E186" i="4"/>
  <c r="E187" i="4"/>
  <c r="E188" i="4"/>
  <c r="E190" i="4"/>
  <c r="E191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5" i="4"/>
  <c r="E346" i="4"/>
  <c r="E347" i="4"/>
  <c r="E348" i="4"/>
  <c r="E349" i="4"/>
  <c r="E350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170" i="4"/>
  <c r="E171" i="4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J50" i="6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K50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L50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M50" i="6"/>
  <c r="C170" i="4"/>
  <c r="C171" i="4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H50" i="6"/>
  <c r="C1" i="6"/>
  <c r="C29" i="6"/>
  <c r="I29" i="6"/>
  <c r="D1" i="6"/>
  <c r="D29" i="6"/>
  <c r="J29" i="6"/>
  <c r="K29" i="6"/>
  <c r="F29" i="6"/>
  <c r="L29" i="6"/>
  <c r="G29" i="6"/>
  <c r="M29" i="6"/>
  <c r="I30" i="6"/>
  <c r="J30" i="6"/>
  <c r="K30" i="6"/>
  <c r="L30" i="6"/>
  <c r="M30" i="6"/>
  <c r="I31" i="6"/>
  <c r="J31" i="6"/>
  <c r="K31" i="6"/>
  <c r="L31" i="6"/>
  <c r="M31" i="6"/>
  <c r="I32" i="6"/>
  <c r="J32" i="6"/>
  <c r="K32" i="6"/>
  <c r="L32" i="6"/>
  <c r="M32" i="6"/>
  <c r="I33" i="6"/>
  <c r="J33" i="6"/>
  <c r="K33" i="6"/>
  <c r="L33" i="6"/>
  <c r="M33" i="6"/>
  <c r="I34" i="6"/>
  <c r="J34" i="6"/>
  <c r="K34" i="6"/>
  <c r="L34" i="6"/>
  <c r="M34" i="6"/>
  <c r="I35" i="6"/>
  <c r="J35" i="6"/>
  <c r="K35" i="6"/>
  <c r="L35" i="6"/>
  <c r="M35" i="6"/>
  <c r="I36" i="6"/>
  <c r="J36" i="6"/>
  <c r="K36" i="6"/>
  <c r="L36" i="6"/>
  <c r="M36" i="6"/>
  <c r="I37" i="6"/>
  <c r="J37" i="6"/>
  <c r="K37" i="6"/>
  <c r="L37" i="6"/>
  <c r="M37" i="6"/>
  <c r="I38" i="6"/>
  <c r="J38" i="6"/>
  <c r="K38" i="6"/>
  <c r="L38" i="6"/>
  <c r="M38" i="6"/>
  <c r="I39" i="6"/>
  <c r="J39" i="6"/>
  <c r="K39" i="6"/>
  <c r="L39" i="6"/>
  <c r="M39" i="6"/>
  <c r="I40" i="6"/>
  <c r="J40" i="6"/>
  <c r="K40" i="6"/>
  <c r="L40" i="6"/>
  <c r="M40" i="6"/>
  <c r="I41" i="6"/>
  <c r="J41" i="6"/>
  <c r="K41" i="6"/>
  <c r="L41" i="6"/>
  <c r="M41" i="6"/>
  <c r="I42" i="6"/>
  <c r="J42" i="6"/>
  <c r="K42" i="6"/>
  <c r="L42" i="6"/>
  <c r="M42" i="6"/>
  <c r="I43" i="6"/>
  <c r="J43" i="6"/>
  <c r="K43" i="6"/>
  <c r="L43" i="6"/>
  <c r="M43" i="6"/>
  <c r="I44" i="6"/>
  <c r="J44" i="6"/>
  <c r="K44" i="6"/>
  <c r="L44" i="6"/>
  <c r="M44" i="6"/>
  <c r="I45" i="6"/>
  <c r="J45" i="6"/>
  <c r="K45" i="6"/>
  <c r="L45" i="6"/>
  <c r="M45" i="6"/>
  <c r="I46" i="6"/>
  <c r="J46" i="6"/>
  <c r="K46" i="6"/>
  <c r="L46" i="6"/>
  <c r="M46" i="6"/>
  <c r="I47" i="6"/>
  <c r="J47" i="6"/>
  <c r="K47" i="6"/>
  <c r="L47" i="6"/>
  <c r="M47" i="6"/>
  <c r="I48" i="6"/>
  <c r="J48" i="6"/>
  <c r="K48" i="6"/>
  <c r="L48" i="6"/>
  <c r="M48" i="6"/>
  <c r="I49" i="6"/>
  <c r="J49" i="6"/>
  <c r="K49" i="6"/>
  <c r="L49" i="6"/>
  <c r="M49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30" i="6"/>
  <c r="H29" i="6"/>
  <c r="B1" i="6"/>
  <c r="E29" i="6"/>
  <c r="B29" i="6"/>
  <c r="B31" i="6"/>
  <c r="D31" i="6"/>
  <c r="B32" i="6"/>
  <c r="D32" i="6"/>
  <c r="B33" i="6"/>
  <c r="D33" i="6"/>
  <c r="B34" i="6"/>
  <c r="D34" i="6"/>
  <c r="D30" i="6"/>
  <c r="B30" i="6"/>
  <c r="H3" i="6"/>
  <c r="I3" i="6"/>
  <c r="I172" i="4"/>
  <c r="I174" i="4"/>
  <c r="I175" i="4"/>
  <c r="I177" i="4"/>
  <c r="I179" i="4"/>
  <c r="I180" i="4"/>
  <c r="I181" i="4"/>
  <c r="I182" i="4"/>
  <c r="I183" i="4"/>
  <c r="I184" i="4"/>
  <c r="I185" i="4"/>
  <c r="I186" i="4"/>
  <c r="I187" i="4"/>
  <c r="I188" i="4"/>
  <c r="I190" i="4"/>
  <c r="I191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5" i="4"/>
  <c r="I346" i="4"/>
  <c r="I347" i="4"/>
  <c r="I348" i="4"/>
  <c r="I349" i="4"/>
  <c r="I350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170" i="4"/>
  <c r="H4" i="6"/>
  <c r="I4" i="6"/>
  <c r="I171" i="4"/>
  <c r="H5" i="6"/>
  <c r="I5" i="6"/>
  <c r="H2" i="6"/>
  <c r="H6" i="6"/>
  <c r="I6" i="6"/>
  <c r="H7" i="6"/>
  <c r="I7" i="6"/>
  <c r="I2" i="6"/>
  <c r="D7" i="6"/>
  <c r="F172" i="4"/>
  <c r="F174" i="4"/>
  <c r="F175" i="4"/>
  <c r="F177" i="4"/>
  <c r="F179" i="4"/>
  <c r="F180" i="4"/>
  <c r="F181" i="4"/>
  <c r="F182" i="4"/>
  <c r="F183" i="4"/>
  <c r="F184" i="4"/>
  <c r="F185" i="4"/>
  <c r="F186" i="4"/>
  <c r="F187" i="4"/>
  <c r="F188" i="4"/>
  <c r="F190" i="4"/>
  <c r="F191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5" i="4"/>
  <c r="F346" i="4"/>
  <c r="F347" i="4"/>
  <c r="F348" i="4"/>
  <c r="F349" i="4"/>
  <c r="F350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E7" i="6"/>
  <c r="G172" i="4"/>
  <c r="G174" i="4"/>
  <c r="G175" i="4"/>
  <c r="G177" i="4"/>
  <c r="G179" i="4"/>
  <c r="G180" i="4"/>
  <c r="G181" i="4"/>
  <c r="G182" i="4"/>
  <c r="G183" i="4"/>
  <c r="G184" i="4"/>
  <c r="G185" i="4"/>
  <c r="G186" i="4"/>
  <c r="G187" i="4"/>
  <c r="G188" i="4"/>
  <c r="G190" i="4"/>
  <c r="G191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5" i="4"/>
  <c r="G346" i="4"/>
  <c r="G347" i="4"/>
  <c r="G348" i="4"/>
  <c r="G349" i="4"/>
  <c r="G350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F7" i="6"/>
  <c r="H172" i="4"/>
  <c r="H174" i="4"/>
  <c r="H175" i="4"/>
  <c r="H177" i="4"/>
  <c r="H179" i="4"/>
  <c r="H180" i="4"/>
  <c r="H181" i="4"/>
  <c r="H182" i="4"/>
  <c r="H183" i="4"/>
  <c r="H184" i="4"/>
  <c r="H185" i="4"/>
  <c r="H186" i="4"/>
  <c r="H187" i="4"/>
  <c r="H188" i="4"/>
  <c r="H190" i="4"/>
  <c r="H191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5" i="4"/>
  <c r="H346" i="4"/>
  <c r="H347" i="4"/>
  <c r="H348" i="4"/>
  <c r="H349" i="4"/>
  <c r="H350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G7" i="6"/>
  <c r="J172" i="4"/>
  <c r="J174" i="4"/>
  <c r="J175" i="4"/>
  <c r="J177" i="4"/>
  <c r="J179" i="4"/>
  <c r="J180" i="4"/>
  <c r="J181" i="4"/>
  <c r="J182" i="4"/>
  <c r="J183" i="4"/>
  <c r="J184" i="4"/>
  <c r="J185" i="4"/>
  <c r="J186" i="4"/>
  <c r="J187" i="4"/>
  <c r="J188" i="4"/>
  <c r="J190" i="4"/>
  <c r="J191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5" i="4"/>
  <c r="J346" i="4"/>
  <c r="J347" i="4"/>
  <c r="J348" i="4"/>
  <c r="J349" i="4"/>
  <c r="J350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7" i="6"/>
  <c r="B7" i="6"/>
  <c r="C7" i="6"/>
  <c r="D2" i="6"/>
  <c r="B2" i="6"/>
  <c r="E2" i="6"/>
  <c r="D4" i="6"/>
  <c r="B4" i="6"/>
  <c r="E4" i="6"/>
  <c r="D6" i="6"/>
  <c r="B6" i="6"/>
  <c r="E6" i="6"/>
  <c r="F2" i="6"/>
  <c r="G170" i="4"/>
  <c r="F4" i="6"/>
  <c r="F6" i="6"/>
  <c r="G2" i="6"/>
  <c r="H170" i="4"/>
  <c r="G4" i="6"/>
  <c r="G6" i="6"/>
  <c r="J2" i="6"/>
  <c r="J170" i="4"/>
  <c r="J4" i="6"/>
  <c r="J6" i="6"/>
  <c r="J1" i="6"/>
  <c r="J3" i="6"/>
  <c r="J171" i="4"/>
  <c r="J5" i="6"/>
  <c r="E1" i="6"/>
  <c r="F1" i="6"/>
  <c r="G1" i="6"/>
  <c r="H1" i="6"/>
  <c r="B3" i="6"/>
  <c r="C3" i="6"/>
  <c r="D3" i="6"/>
  <c r="E3" i="6"/>
  <c r="F3" i="6"/>
  <c r="G3" i="6"/>
  <c r="B5" i="6"/>
  <c r="C5" i="6"/>
  <c r="D5" i="6"/>
  <c r="F171" i="4"/>
  <c r="E5" i="6"/>
  <c r="G171" i="4"/>
  <c r="F5" i="6"/>
  <c r="H171" i="4"/>
  <c r="G5" i="6"/>
  <c r="A5" i="6"/>
  <c r="A4" i="6"/>
  <c r="A3" i="6"/>
  <c r="A2" i="6"/>
  <c r="F170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2" i="4"/>
  <c r="J166" i="4"/>
  <c r="J167" i="4"/>
  <c r="A172" i="4"/>
  <c r="M521" i="3"/>
  <c r="M522" i="3"/>
  <c r="N522" i="3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E166" i="4"/>
  <c r="C166" i="4"/>
  <c r="F166" i="4"/>
  <c r="F9" i="4"/>
  <c r="G166" i="4"/>
  <c r="H166" i="4"/>
  <c r="I166" i="4"/>
  <c r="E167" i="4"/>
  <c r="F167" i="4"/>
  <c r="G167" i="4"/>
  <c r="H167" i="4"/>
  <c r="I167" i="4"/>
  <c r="C167" i="4"/>
  <c r="S30" i="3"/>
  <c r="Q30" i="3"/>
  <c r="T30" i="3"/>
  <c r="O3" i="3"/>
  <c r="O4" i="3"/>
  <c r="P3" i="3"/>
  <c r="P4" i="3"/>
  <c r="Q3" i="3"/>
  <c r="Q4" i="3"/>
  <c r="S3" i="3"/>
  <c r="S4" i="3"/>
  <c r="T4" i="3"/>
  <c r="U3" i="3"/>
  <c r="U4" i="3"/>
  <c r="V3" i="3"/>
  <c r="V4" i="3"/>
  <c r="W3" i="3"/>
  <c r="W4" i="3"/>
  <c r="O5" i="3"/>
  <c r="P5" i="3"/>
  <c r="Q5" i="3"/>
  <c r="S5" i="3"/>
  <c r="T5" i="3"/>
  <c r="U5" i="3"/>
  <c r="V5" i="3"/>
  <c r="W5" i="3"/>
  <c r="O6" i="3"/>
  <c r="P6" i="3"/>
  <c r="Q6" i="3"/>
  <c r="S6" i="3"/>
  <c r="T6" i="3"/>
  <c r="U6" i="3"/>
  <c r="V6" i="3"/>
  <c r="W6" i="3"/>
  <c r="O7" i="3"/>
  <c r="P7" i="3"/>
  <c r="Q7" i="3"/>
  <c r="S7" i="3"/>
  <c r="T7" i="3"/>
  <c r="U7" i="3"/>
  <c r="V7" i="3"/>
  <c r="W7" i="3"/>
  <c r="O8" i="3"/>
  <c r="P8" i="3"/>
  <c r="Q8" i="3"/>
  <c r="S8" i="3"/>
  <c r="T8" i="3"/>
  <c r="U8" i="3"/>
  <c r="V8" i="3"/>
  <c r="W8" i="3"/>
  <c r="O9" i="3"/>
  <c r="P9" i="3"/>
  <c r="Q9" i="3"/>
  <c r="S9" i="3"/>
  <c r="T9" i="3"/>
  <c r="U9" i="3"/>
  <c r="V9" i="3"/>
  <c r="W9" i="3"/>
  <c r="O10" i="3"/>
  <c r="P10" i="3"/>
  <c r="Q10" i="3"/>
  <c r="S10" i="3"/>
  <c r="T10" i="3"/>
  <c r="U10" i="3"/>
  <c r="V10" i="3"/>
  <c r="W10" i="3"/>
  <c r="O11" i="3"/>
  <c r="P11" i="3"/>
  <c r="Q11" i="3"/>
  <c r="S11" i="3"/>
  <c r="T11" i="3"/>
  <c r="U11" i="3"/>
  <c r="V11" i="3"/>
  <c r="W11" i="3"/>
  <c r="O12" i="3"/>
  <c r="P12" i="3"/>
  <c r="Q12" i="3"/>
  <c r="S12" i="3"/>
  <c r="T12" i="3"/>
  <c r="U12" i="3"/>
  <c r="V12" i="3"/>
  <c r="W12" i="3"/>
  <c r="O13" i="3"/>
  <c r="P13" i="3"/>
  <c r="Q13" i="3"/>
  <c r="S13" i="3"/>
  <c r="T13" i="3"/>
  <c r="U13" i="3"/>
  <c r="V13" i="3"/>
  <c r="W13" i="3"/>
  <c r="O14" i="3"/>
  <c r="P14" i="3"/>
  <c r="Q14" i="3"/>
  <c r="S14" i="3"/>
  <c r="T14" i="3"/>
  <c r="U14" i="3"/>
  <c r="V14" i="3"/>
  <c r="W14" i="3"/>
  <c r="O15" i="3"/>
  <c r="P15" i="3"/>
  <c r="Q15" i="3"/>
  <c r="S15" i="3"/>
  <c r="T15" i="3"/>
  <c r="U15" i="3"/>
  <c r="V15" i="3"/>
  <c r="W15" i="3"/>
  <c r="O16" i="3"/>
  <c r="P16" i="3"/>
  <c r="Q16" i="3"/>
  <c r="S16" i="3"/>
  <c r="T16" i="3"/>
  <c r="U16" i="3"/>
  <c r="V16" i="3"/>
  <c r="W16" i="3"/>
  <c r="O17" i="3"/>
  <c r="P17" i="3"/>
  <c r="Q17" i="3"/>
  <c r="S17" i="3"/>
  <c r="T17" i="3"/>
  <c r="U17" i="3"/>
  <c r="V17" i="3"/>
  <c r="W17" i="3"/>
  <c r="O18" i="3"/>
  <c r="P18" i="3"/>
  <c r="Q18" i="3"/>
  <c r="S18" i="3"/>
  <c r="T18" i="3"/>
  <c r="U18" i="3"/>
  <c r="V18" i="3"/>
  <c r="W18" i="3"/>
  <c r="O19" i="3"/>
  <c r="P19" i="3"/>
  <c r="Q19" i="3"/>
  <c r="S19" i="3"/>
  <c r="T19" i="3"/>
  <c r="U19" i="3"/>
  <c r="V19" i="3"/>
  <c r="W19" i="3"/>
  <c r="O20" i="3"/>
  <c r="P20" i="3"/>
  <c r="Q20" i="3"/>
  <c r="S20" i="3"/>
  <c r="T20" i="3"/>
  <c r="U20" i="3"/>
  <c r="V20" i="3"/>
  <c r="W20" i="3"/>
  <c r="O21" i="3"/>
  <c r="P21" i="3"/>
  <c r="Q21" i="3"/>
  <c r="S21" i="3"/>
  <c r="T21" i="3"/>
  <c r="U21" i="3"/>
  <c r="V21" i="3"/>
  <c r="W21" i="3"/>
  <c r="O22" i="3"/>
  <c r="P22" i="3"/>
  <c r="Q22" i="3"/>
  <c r="S22" i="3"/>
  <c r="T22" i="3"/>
  <c r="U22" i="3"/>
  <c r="V22" i="3"/>
  <c r="W22" i="3"/>
  <c r="O23" i="3"/>
  <c r="P23" i="3"/>
  <c r="Q23" i="3"/>
  <c r="S23" i="3"/>
  <c r="T23" i="3"/>
  <c r="U23" i="3"/>
  <c r="V23" i="3"/>
  <c r="W23" i="3"/>
  <c r="O24" i="3"/>
  <c r="P24" i="3"/>
  <c r="Q24" i="3"/>
  <c r="S24" i="3"/>
  <c r="T24" i="3"/>
  <c r="U24" i="3"/>
  <c r="V24" i="3"/>
  <c r="W24" i="3"/>
  <c r="O25" i="3"/>
  <c r="P25" i="3"/>
  <c r="Q25" i="3"/>
  <c r="S25" i="3"/>
  <c r="T25" i="3"/>
  <c r="U25" i="3"/>
  <c r="V25" i="3"/>
  <c r="W25" i="3"/>
  <c r="O26" i="3"/>
  <c r="P26" i="3"/>
  <c r="Q26" i="3"/>
  <c r="S26" i="3"/>
  <c r="T26" i="3"/>
  <c r="U26" i="3"/>
  <c r="V26" i="3"/>
  <c r="W26" i="3"/>
  <c r="O27" i="3"/>
  <c r="P27" i="3"/>
  <c r="Q27" i="3"/>
  <c r="S27" i="3"/>
  <c r="T27" i="3"/>
  <c r="U27" i="3"/>
  <c r="V27" i="3"/>
  <c r="W27" i="3"/>
  <c r="O28" i="3"/>
  <c r="P28" i="3"/>
  <c r="Q28" i="3"/>
  <c r="S28" i="3"/>
  <c r="T28" i="3"/>
  <c r="U28" i="3"/>
  <c r="V28" i="3"/>
  <c r="W28" i="3"/>
  <c r="O29" i="3"/>
  <c r="P29" i="3"/>
  <c r="Q29" i="3"/>
  <c r="S29" i="3"/>
  <c r="T29" i="3"/>
  <c r="U29" i="3"/>
  <c r="V29" i="3"/>
  <c r="W29" i="3"/>
  <c r="O30" i="3"/>
  <c r="P30" i="3"/>
  <c r="U30" i="3"/>
  <c r="V30" i="3"/>
  <c r="W30" i="3"/>
  <c r="O31" i="3"/>
  <c r="P31" i="3"/>
  <c r="Q31" i="3"/>
  <c r="S31" i="3"/>
  <c r="T31" i="3"/>
  <c r="U31" i="3"/>
  <c r="V31" i="3"/>
  <c r="W31" i="3"/>
  <c r="O32" i="3"/>
  <c r="P32" i="3"/>
  <c r="Q32" i="3"/>
  <c r="S32" i="3"/>
  <c r="T32" i="3"/>
  <c r="U32" i="3"/>
  <c r="V32" i="3"/>
  <c r="W32" i="3"/>
  <c r="O33" i="3"/>
  <c r="P33" i="3"/>
  <c r="Q33" i="3"/>
  <c r="S33" i="3"/>
  <c r="T33" i="3"/>
  <c r="U33" i="3"/>
  <c r="V33" i="3"/>
  <c r="W33" i="3"/>
  <c r="O34" i="3"/>
  <c r="P34" i="3"/>
  <c r="Q34" i="3"/>
  <c r="S34" i="3"/>
  <c r="T34" i="3"/>
  <c r="U34" i="3"/>
  <c r="V34" i="3"/>
  <c r="W34" i="3"/>
  <c r="O35" i="3"/>
  <c r="P35" i="3"/>
  <c r="Q35" i="3"/>
  <c r="S35" i="3"/>
  <c r="T35" i="3"/>
  <c r="U35" i="3"/>
  <c r="V35" i="3"/>
  <c r="W35" i="3"/>
  <c r="O36" i="3"/>
  <c r="P36" i="3"/>
  <c r="Q36" i="3"/>
  <c r="S36" i="3"/>
  <c r="T36" i="3"/>
  <c r="U36" i="3"/>
  <c r="V36" i="3"/>
  <c r="W36" i="3"/>
  <c r="O37" i="3"/>
  <c r="P37" i="3"/>
  <c r="Q37" i="3"/>
  <c r="S37" i="3"/>
  <c r="T37" i="3"/>
  <c r="U37" i="3"/>
  <c r="V37" i="3"/>
  <c r="W37" i="3"/>
  <c r="O38" i="3"/>
  <c r="P38" i="3"/>
  <c r="Q38" i="3"/>
  <c r="S38" i="3"/>
  <c r="T38" i="3"/>
  <c r="U38" i="3"/>
  <c r="V38" i="3"/>
  <c r="W38" i="3"/>
  <c r="O39" i="3"/>
  <c r="P39" i="3"/>
  <c r="Q39" i="3"/>
  <c r="S39" i="3"/>
  <c r="T39" i="3"/>
  <c r="U39" i="3"/>
  <c r="V39" i="3"/>
  <c r="W39" i="3"/>
  <c r="O40" i="3"/>
  <c r="P40" i="3"/>
  <c r="Q40" i="3"/>
  <c r="S40" i="3"/>
  <c r="T40" i="3"/>
  <c r="U40" i="3"/>
  <c r="V40" i="3"/>
  <c r="W40" i="3"/>
  <c r="O41" i="3"/>
  <c r="P41" i="3"/>
  <c r="Q41" i="3"/>
  <c r="S41" i="3"/>
  <c r="T41" i="3"/>
  <c r="U41" i="3"/>
  <c r="V41" i="3"/>
  <c r="W41" i="3"/>
  <c r="O42" i="3"/>
  <c r="P42" i="3"/>
  <c r="Q42" i="3"/>
  <c r="S42" i="3"/>
  <c r="T42" i="3"/>
  <c r="U42" i="3"/>
  <c r="V42" i="3"/>
  <c r="W42" i="3"/>
  <c r="O43" i="3"/>
  <c r="P43" i="3"/>
  <c r="Q43" i="3"/>
  <c r="S43" i="3"/>
  <c r="T43" i="3"/>
  <c r="U43" i="3"/>
  <c r="V43" i="3"/>
  <c r="W43" i="3"/>
  <c r="O44" i="3"/>
  <c r="P44" i="3"/>
  <c r="Q44" i="3"/>
  <c r="S44" i="3"/>
  <c r="T44" i="3"/>
  <c r="U44" i="3"/>
  <c r="V44" i="3"/>
  <c r="W44" i="3"/>
  <c r="O45" i="3"/>
  <c r="P45" i="3"/>
  <c r="Q45" i="3"/>
  <c r="S45" i="3"/>
  <c r="T45" i="3"/>
  <c r="U45" i="3"/>
  <c r="V45" i="3"/>
  <c r="W45" i="3"/>
  <c r="O46" i="3"/>
  <c r="P46" i="3"/>
  <c r="Q46" i="3"/>
  <c r="S46" i="3"/>
  <c r="T46" i="3"/>
  <c r="U46" i="3"/>
  <c r="V46" i="3"/>
  <c r="W46" i="3"/>
  <c r="O47" i="3"/>
  <c r="P47" i="3"/>
  <c r="Q47" i="3"/>
  <c r="S47" i="3"/>
  <c r="T47" i="3"/>
  <c r="U47" i="3"/>
  <c r="V47" i="3"/>
  <c r="W47" i="3"/>
  <c r="O48" i="3"/>
  <c r="P48" i="3"/>
  <c r="Q48" i="3"/>
  <c r="S48" i="3"/>
  <c r="T48" i="3"/>
  <c r="U48" i="3"/>
  <c r="V48" i="3"/>
  <c r="W48" i="3"/>
  <c r="O49" i="3"/>
  <c r="P49" i="3"/>
  <c r="Q49" i="3"/>
  <c r="S49" i="3"/>
  <c r="T49" i="3"/>
  <c r="U49" i="3"/>
  <c r="V49" i="3"/>
  <c r="W49" i="3"/>
  <c r="O50" i="3"/>
  <c r="P50" i="3"/>
  <c r="Q50" i="3"/>
  <c r="S50" i="3"/>
  <c r="T50" i="3"/>
  <c r="U50" i="3"/>
  <c r="V50" i="3"/>
  <c r="W50" i="3"/>
  <c r="O51" i="3"/>
  <c r="P51" i="3"/>
  <c r="Q51" i="3"/>
  <c r="S51" i="3"/>
  <c r="T51" i="3"/>
  <c r="U51" i="3"/>
  <c r="V51" i="3"/>
  <c r="W51" i="3"/>
  <c r="O52" i="3"/>
  <c r="P52" i="3"/>
  <c r="Q52" i="3"/>
  <c r="S52" i="3"/>
  <c r="T52" i="3"/>
  <c r="U52" i="3"/>
  <c r="V52" i="3"/>
  <c r="W52" i="3"/>
  <c r="O53" i="3"/>
  <c r="P53" i="3"/>
  <c r="Q53" i="3"/>
  <c r="S53" i="3"/>
  <c r="T53" i="3"/>
  <c r="U53" i="3"/>
  <c r="V53" i="3"/>
  <c r="W53" i="3"/>
  <c r="O54" i="3"/>
  <c r="P54" i="3"/>
  <c r="Q54" i="3"/>
  <c r="S54" i="3"/>
  <c r="T54" i="3"/>
  <c r="U54" i="3"/>
  <c r="V54" i="3"/>
  <c r="W54" i="3"/>
  <c r="O55" i="3"/>
  <c r="P55" i="3"/>
  <c r="Q55" i="3"/>
  <c r="S55" i="3"/>
  <c r="T55" i="3"/>
  <c r="U55" i="3"/>
  <c r="V55" i="3"/>
  <c r="W55" i="3"/>
  <c r="O56" i="3"/>
  <c r="P56" i="3"/>
  <c r="Q56" i="3"/>
  <c r="S56" i="3"/>
  <c r="T56" i="3"/>
  <c r="U56" i="3"/>
  <c r="V56" i="3"/>
  <c r="W56" i="3"/>
  <c r="O57" i="3"/>
  <c r="P57" i="3"/>
  <c r="Q57" i="3"/>
  <c r="S57" i="3"/>
  <c r="T57" i="3"/>
  <c r="U57" i="3"/>
  <c r="V57" i="3"/>
  <c r="W57" i="3"/>
  <c r="O58" i="3"/>
  <c r="P58" i="3"/>
  <c r="Q58" i="3"/>
  <c r="S58" i="3"/>
  <c r="T58" i="3"/>
  <c r="U58" i="3"/>
  <c r="V58" i="3"/>
  <c r="W58" i="3"/>
  <c r="O59" i="3"/>
  <c r="P59" i="3"/>
  <c r="Q59" i="3"/>
  <c r="S59" i="3"/>
  <c r="T59" i="3"/>
  <c r="U59" i="3"/>
  <c r="V59" i="3"/>
  <c r="W59" i="3"/>
  <c r="O60" i="3"/>
  <c r="P60" i="3"/>
  <c r="Q60" i="3"/>
  <c r="S60" i="3"/>
  <c r="T60" i="3"/>
  <c r="U60" i="3"/>
  <c r="V60" i="3"/>
  <c r="W60" i="3"/>
  <c r="O61" i="3"/>
  <c r="P61" i="3"/>
  <c r="Q61" i="3"/>
  <c r="S61" i="3"/>
  <c r="T61" i="3"/>
  <c r="U61" i="3"/>
  <c r="V61" i="3"/>
  <c r="W61" i="3"/>
  <c r="O62" i="3"/>
  <c r="P62" i="3"/>
  <c r="Q62" i="3"/>
  <c r="S62" i="3"/>
  <c r="T62" i="3"/>
  <c r="U62" i="3"/>
  <c r="V62" i="3"/>
  <c r="W62" i="3"/>
  <c r="O63" i="3"/>
  <c r="P63" i="3"/>
  <c r="Q63" i="3"/>
  <c r="S63" i="3"/>
  <c r="T63" i="3"/>
  <c r="U63" i="3"/>
  <c r="V63" i="3"/>
  <c r="W63" i="3"/>
  <c r="O64" i="3"/>
  <c r="P64" i="3"/>
  <c r="Q64" i="3"/>
  <c r="S64" i="3"/>
  <c r="T64" i="3"/>
  <c r="U64" i="3"/>
  <c r="V64" i="3"/>
  <c r="W64" i="3"/>
  <c r="O65" i="3"/>
  <c r="P65" i="3"/>
  <c r="Q65" i="3"/>
  <c r="S65" i="3"/>
  <c r="T65" i="3"/>
  <c r="U65" i="3"/>
  <c r="V65" i="3"/>
  <c r="W65" i="3"/>
  <c r="O66" i="3"/>
  <c r="P66" i="3"/>
  <c r="Q66" i="3"/>
  <c r="S66" i="3"/>
  <c r="T66" i="3"/>
  <c r="U66" i="3"/>
  <c r="V66" i="3"/>
  <c r="W66" i="3"/>
  <c r="O67" i="3"/>
  <c r="P67" i="3"/>
  <c r="Q67" i="3"/>
  <c r="S67" i="3"/>
  <c r="T67" i="3"/>
  <c r="U67" i="3"/>
  <c r="V67" i="3"/>
  <c r="W67" i="3"/>
  <c r="O68" i="3"/>
  <c r="P68" i="3"/>
  <c r="Q68" i="3"/>
  <c r="S68" i="3"/>
  <c r="T68" i="3"/>
  <c r="U68" i="3"/>
  <c r="V68" i="3"/>
  <c r="W68" i="3"/>
  <c r="O69" i="3"/>
  <c r="P69" i="3"/>
  <c r="Q69" i="3"/>
  <c r="S69" i="3"/>
  <c r="T69" i="3"/>
  <c r="U69" i="3"/>
  <c r="V69" i="3"/>
  <c r="W69" i="3"/>
  <c r="O70" i="3"/>
  <c r="P70" i="3"/>
  <c r="Q70" i="3"/>
  <c r="S70" i="3"/>
  <c r="T70" i="3"/>
  <c r="U70" i="3"/>
  <c r="V70" i="3"/>
  <c r="W70" i="3"/>
  <c r="O71" i="3"/>
  <c r="P71" i="3"/>
  <c r="Q71" i="3"/>
  <c r="S71" i="3"/>
  <c r="T71" i="3"/>
  <c r="U71" i="3"/>
  <c r="V71" i="3"/>
  <c r="W71" i="3"/>
  <c r="O72" i="3"/>
  <c r="P72" i="3"/>
  <c r="Q72" i="3"/>
  <c r="S72" i="3"/>
  <c r="T72" i="3"/>
  <c r="U72" i="3"/>
  <c r="V72" i="3"/>
  <c r="W72" i="3"/>
  <c r="O73" i="3"/>
  <c r="P73" i="3"/>
  <c r="Q73" i="3"/>
  <c r="S73" i="3"/>
  <c r="T73" i="3"/>
  <c r="U73" i="3"/>
  <c r="V73" i="3"/>
  <c r="W73" i="3"/>
  <c r="O74" i="3"/>
  <c r="P74" i="3"/>
  <c r="Q74" i="3"/>
  <c r="S74" i="3"/>
  <c r="T74" i="3"/>
  <c r="U74" i="3"/>
  <c r="V74" i="3"/>
  <c r="W74" i="3"/>
  <c r="O75" i="3"/>
  <c r="P75" i="3"/>
  <c r="Q75" i="3"/>
  <c r="S75" i="3"/>
  <c r="T75" i="3"/>
  <c r="U75" i="3"/>
  <c r="V75" i="3"/>
  <c r="W75" i="3"/>
  <c r="O76" i="3"/>
  <c r="P76" i="3"/>
  <c r="Q76" i="3"/>
  <c r="S76" i="3"/>
  <c r="T76" i="3"/>
  <c r="U76" i="3"/>
  <c r="V76" i="3"/>
  <c r="W76" i="3"/>
  <c r="O77" i="3"/>
  <c r="P77" i="3"/>
  <c r="Q77" i="3"/>
  <c r="S77" i="3"/>
  <c r="T77" i="3"/>
  <c r="U77" i="3"/>
  <c r="V77" i="3"/>
  <c r="W77" i="3"/>
  <c r="O78" i="3"/>
  <c r="P78" i="3"/>
  <c r="Q78" i="3"/>
  <c r="S78" i="3"/>
  <c r="T78" i="3"/>
  <c r="U78" i="3"/>
  <c r="V78" i="3"/>
  <c r="W78" i="3"/>
  <c r="O79" i="3"/>
  <c r="P79" i="3"/>
  <c r="Q79" i="3"/>
  <c r="S79" i="3"/>
  <c r="T79" i="3"/>
  <c r="U79" i="3"/>
  <c r="V79" i="3"/>
  <c r="W79" i="3"/>
  <c r="O80" i="3"/>
  <c r="P80" i="3"/>
  <c r="Q80" i="3"/>
  <c r="S80" i="3"/>
  <c r="T80" i="3"/>
  <c r="U80" i="3"/>
  <c r="V80" i="3"/>
  <c r="W80" i="3"/>
  <c r="O81" i="3"/>
  <c r="P81" i="3"/>
  <c r="Q81" i="3"/>
  <c r="S81" i="3"/>
  <c r="T81" i="3"/>
  <c r="U81" i="3"/>
  <c r="V81" i="3"/>
  <c r="W81" i="3"/>
  <c r="O82" i="3"/>
  <c r="P82" i="3"/>
  <c r="Q82" i="3"/>
  <c r="S82" i="3"/>
  <c r="T82" i="3"/>
  <c r="U82" i="3"/>
  <c r="V82" i="3"/>
  <c r="W82" i="3"/>
  <c r="O83" i="3"/>
  <c r="P83" i="3"/>
  <c r="Q83" i="3"/>
  <c r="S83" i="3"/>
  <c r="T83" i="3"/>
  <c r="U83" i="3"/>
  <c r="V83" i="3"/>
  <c r="W83" i="3"/>
  <c r="O84" i="3"/>
  <c r="P84" i="3"/>
  <c r="Q84" i="3"/>
  <c r="S84" i="3"/>
  <c r="T84" i="3"/>
  <c r="U84" i="3"/>
  <c r="V84" i="3"/>
  <c r="W84" i="3"/>
  <c r="O85" i="3"/>
  <c r="P85" i="3"/>
  <c r="Q85" i="3"/>
  <c r="S85" i="3"/>
  <c r="T85" i="3"/>
  <c r="U85" i="3"/>
  <c r="V85" i="3"/>
  <c r="W85" i="3"/>
  <c r="O86" i="3"/>
  <c r="P86" i="3"/>
  <c r="Q86" i="3"/>
  <c r="S86" i="3"/>
  <c r="T86" i="3"/>
  <c r="U86" i="3"/>
  <c r="V86" i="3"/>
  <c r="W86" i="3"/>
  <c r="O87" i="3"/>
  <c r="P87" i="3"/>
  <c r="Q87" i="3"/>
  <c r="S87" i="3"/>
  <c r="T87" i="3"/>
  <c r="U87" i="3"/>
  <c r="V87" i="3"/>
  <c r="W87" i="3"/>
  <c r="O88" i="3"/>
  <c r="P88" i="3"/>
  <c r="Q88" i="3"/>
  <c r="S88" i="3"/>
  <c r="T88" i="3"/>
  <c r="U88" i="3"/>
  <c r="V88" i="3"/>
  <c r="W88" i="3"/>
  <c r="O89" i="3"/>
  <c r="P89" i="3"/>
  <c r="Q89" i="3"/>
  <c r="S89" i="3"/>
  <c r="T89" i="3"/>
  <c r="U89" i="3"/>
  <c r="V89" i="3"/>
  <c r="W89" i="3"/>
  <c r="O90" i="3"/>
  <c r="P90" i="3"/>
  <c r="Q90" i="3"/>
  <c r="S90" i="3"/>
  <c r="T90" i="3"/>
  <c r="U90" i="3"/>
  <c r="V90" i="3"/>
  <c r="W90" i="3"/>
  <c r="O91" i="3"/>
  <c r="P91" i="3"/>
  <c r="Q91" i="3"/>
  <c r="S91" i="3"/>
  <c r="T91" i="3"/>
  <c r="U91" i="3"/>
  <c r="V91" i="3"/>
  <c r="W91" i="3"/>
  <c r="O92" i="3"/>
  <c r="P92" i="3"/>
  <c r="Q92" i="3"/>
  <c r="S92" i="3"/>
  <c r="T92" i="3"/>
  <c r="U92" i="3"/>
  <c r="V92" i="3"/>
  <c r="W92" i="3"/>
  <c r="O93" i="3"/>
  <c r="P93" i="3"/>
  <c r="Q93" i="3"/>
  <c r="S93" i="3"/>
  <c r="T93" i="3"/>
  <c r="U93" i="3"/>
  <c r="V93" i="3"/>
  <c r="W93" i="3"/>
  <c r="O94" i="3"/>
  <c r="P94" i="3"/>
  <c r="Q94" i="3"/>
  <c r="S94" i="3"/>
  <c r="T94" i="3"/>
  <c r="U94" i="3"/>
  <c r="V94" i="3"/>
  <c r="W94" i="3"/>
  <c r="O95" i="3"/>
  <c r="P95" i="3"/>
  <c r="Q95" i="3"/>
  <c r="S95" i="3"/>
  <c r="T95" i="3"/>
  <c r="U95" i="3"/>
  <c r="V95" i="3"/>
  <c r="W95" i="3"/>
  <c r="O96" i="3"/>
  <c r="P96" i="3"/>
  <c r="Q96" i="3"/>
  <c r="S96" i="3"/>
  <c r="T96" i="3"/>
  <c r="U96" i="3"/>
  <c r="V96" i="3"/>
  <c r="W96" i="3"/>
  <c r="O97" i="3"/>
  <c r="P97" i="3"/>
  <c r="Q97" i="3"/>
  <c r="S97" i="3"/>
  <c r="T97" i="3"/>
  <c r="U97" i="3"/>
  <c r="V97" i="3"/>
  <c r="W97" i="3"/>
  <c r="O98" i="3"/>
  <c r="P98" i="3"/>
  <c r="Q98" i="3"/>
  <c r="S98" i="3"/>
  <c r="T98" i="3"/>
  <c r="U98" i="3"/>
  <c r="V98" i="3"/>
  <c r="W98" i="3"/>
  <c r="O99" i="3"/>
  <c r="P99" i="3"/>
  <c r="Q99" i="3"/>
  <c r="S99" i="3"/>
  <c r="T99" i="3"/>
  <c r="U99" i="3"/>
  <c r="V99" i="3"/>
  <c r="W99" i="3"/>
  <c r="O100" i="3"/>
  <c r="P100" i="3"/>
  <c r="Q100" i="3"/>
  <c r="S100" i="3"/>
  <c r="T100" i="3"/>
  <c r="U100" i="3"/>
  <c r="V100" i="3"/>
  <c r="W100" i="3"/>
  <c r="O101" i="3"/>
  <c r="P101" i="3"/>
  <c r="Q101" i="3"/>
  <c r="S101" i="3"/>
  <c r="T101" i="3"/>
  <c r="U101" i="3"/>
  <c r="V101" i="3"/>
  <c r="W101" i="3"/>
  <c r="O102" i="3"/>
  <c r="P102" i="3"/>
  <c r="Q102" i="3"/>
  <c r="S102" i="3"/>
  <c r="T102" i="3"/>
  <c r="U102" i="3"/>
  <c r="V102" i="3"/>
  <c r="W102" i="3"/>
  <c r="O103" i="3"/>
  <c r="P103" i="3"/>
  <c r="Q103" i="3"/>
  <c r="S103" i="3"/>
  <c r="T103" i="3"/>
  <c r="U103" i="3"/>
  <c r="V103" i="3"/>
  <c r="W103" i="3"/>
  <c r="O104" i="3"/>
  <c r="P104" i="3"/>
  <c r="Q104" i="3"/>
  <c r="S104" i="3"/>
  <c r="T104" i="3"/>
  <c r="U104" i="3"/>
  <c r="V104" i="3"/>
  <c r="W104" i="3"/>
  <c r="O105" i="3"/>
  <c r="P105" i="3"/>
  <c r="Q105" i="3"/>
  <c r="S105" i="3"/>
  <c r="T105" i="3"/>
  <c r="U105" i="3"/>
  <c r="V105" i="3"/>
  <c r="W105" i="3"/>
  <c r="O106" i="3"/>
  <c r="P106" i="3"/>
  <c r="Q106" i="3"/>
  <c r="S106" i="3"/>
  <c r="T106" i="3"/>
  <c r="U106" i="3"/>
  <c r="V106" i="3"/>
  <c r="W106" i="3"/>
  <c r="O107" i="3"/>
  <c r="P107" i="3"/>
  <c r="Q107" i="3"/>
  <c r="S107" i="3"/>
  <c r="T107" i="3"/>
  <c r="U107" i="3"/>
  <c r="V107" i="3"/>
  <c r="W107" i="3"/>
  <c r="O108" i="3"/>
  <c r="P108" i="3"/>
  <c r="Q108" i="3"/>
  <c r="S108" i="3"/>
  <c r="T108" i="3"/>
  <c r="U108" i="3"/>
  <c r="V108" i="3"/>
  <c r="W108" i="3"/>
  <c r="O109" i="3"/>
  <c r="P109" i="3"/>
  <c r="Q109" i="3"/>
  <c r="S109" i="3"/>
  <c r="T109" i="3"/>
  <c r="U109" i="3"/>
  <c r="V109" i="3"/>
  <c r="W109" i="3"/>
  <c r="O110" i="3"/>
  <c r="P110" i="3"/>
  <c r="Q110" i="3"/>
  <c r="S110" i="3"/>
  <c r="T110" i="3"/>
  <c r="U110" i="3"/>
  <c r="V110" i="3"/>
  <c r="W110" i="3"/>
  <c r="O111" i="3"/>
  <c r="P111" i="3"/>
  <c r="Q111" i="3"/>
  <c r="S111" i="3"/>
  <c r="T111" i="3"/>
  <c r="U111" i="3"/>
  <c r="V111" i="3"/>
  <c r="W111" i="3"/>
  <c r="O112" i="3"/>
  <c r="P112" i="3"/>
  <c r="Q112" i="3"/>
  <c r="S112" i="3"/>
  <c r="T112" i="3"/>
  <c r="U112" i="3"/>
  <c r="V112" i="3"/>
  <c r="W112" i="3"/>
  <c r="O113" i="3"/>
  <c r="P113" i="3"/>
  <c r="Q113" i="3"/>
  <c r="S113" i="3"/>
  <c r="T113" i="3"/>
  <c r="U113" i="3"/>
  <c r="V113" i="3"/>
  <c r="W113" i="3"/>
  <c r="O114" i="3"/>
  <c r="P114" i="3"/>
  <c r="Q114" i="3"/>
  <c r="S114" i="3"/>
  <c r="T114" i="3"/>
  <c r="U114" i="3"/>
  <c r="V114" i="3"/>
  <c r="W114" i="3"/>
  <c r="O115" i="3"/>
  <c r="P115" i="3"/>
  <c r="Q115" i="3"/>
  <c r="S115" i="3"/>
  <c r="T115" i="3"/>
  <c r="U115" i="3"/>
  <c r="V115" i="3"/>
  <c r="W115" i="3"/>
  <c r="O116" i="3"/>
  <c r="P116" i="3"/>
  <c r="Q116" i="3"/>
  <c r="S116" i="3"/>
  <c r="T116" i="3"/>
  <c r="U116" i="3"/>
  <c r="V116" i="3"/>
  <c r="W116" i="3"/>
  <c r="O117" i="3"/>
  <c r="P117" i="3"/>
  <c r="Q117" i="3"/>
  <c r="S117" i="3"/>
  <c r="T117" i="3"/>
  <c r="U117" i="3"/>
  <c r="V117" i="3"/>
  <c r="W117" i="3"/>
  <c r="O118" i="3"/>
  <c r="P118" i="3"/>
  <c r="Q118" i="3"/>
  <c r="S118" i="3"/>
  <c r="T118" i="3"/>
  <c r="U118" i="3"/>
  <c r="V118" i="3"/>
  <c r="W118" i="3"/>
  <c r="O119" i="3"/>
  <c r="P119" i="3"/>
  <c r="Q119" i="3"/>
  <c r="S119" i="3"/>
  <c r="T119" i="3"/>
  <c r="U119" i="3"/>
  <c r="V119" i="3"/>
  <c r="W119" i="3"/>
  <c r="O120" i="3"/>
  <c r="P120" i="3"/>
  <c r="Q120" i="3"/>
  <c r="S120" i="3"/>
  <c r="T120" i="3"/>
  <c r="U120" i="3"/>
  <c r="V120" i="3"/>
  <c r="W120" i="3"/>
  <c r="O121" i="3"/>
  <c r="P121" i="3"/>
  <c r="Q121" i="3"/>
  <c r="S121" i="3"/>
  <c r="T121" i="3"/>
  <c r="U121" i="3"/>
  <c r="V121" i="3"/>
  <c r="W121" i="3"/>
  <c r="O122" i="3"/>
  <c r="P122" i="3"/>
  <c r="Q122" i="3"/>
  <c r="S122" i="3"/>
  <c r="T122" i="3"/>
  <c r="U122" i="3"/>
  <c r="V122" i="3"/>
  <c r="W122" i="3"/>
  <c r="O123" i="3"/>
  <c r="P123" i="3"/>
  <c r="Q123" i="3"/>
  <c r="S123" i="3"/>
  <c r="T123" i="3"/>
  <c r="U123" i="3"/>
  <c r="V123" i="3"/>
  <c r="W123" i="3"/>
  <c r="O124" i="3"/>
  <c r="P124" i="3"/>
  <c r="Q124" i="3"/>
  <c r="S124" i="3"/>
  <c r="T124" i="3"/>
  <c r="U124" i="3"/>
  <c r="V124" i="3"/>
  <c r="W124" i="3"/>
  <c r="O125" i="3"/>
  <c r="P125" i="3"/>
  <c r="Q125" i="3"/>
  <c r="S125" i="3"/>
  <c r="T125" i="3"/>
  <c r="U125" i="3"/>
  <c r="V125" i="3"/>
  <c r="W125" i="3"/>
  <c r="O126" i="3"/>
  <c r="P126" i="3"/>
  <c r="Q126" i="3"/>
  <c r="S126" i="3"/>
  <c r="T126" i="3"/>
  <c r="U126" i="3"/>
  <c r="V126" i="3"/>
  <c r="W126" i="3"/>
  <c r="O127" i="3"/>
  <c r="P127" i="3"/>
  <c r="Q127" i="3"/>
  <c r="S127" i="3"/>
  <c r="T127" i="3"/>
  <c r="U127" i="3"/>
  <c r="V127" i="3"/>
  <c r="W127" i="3"/>
  <c r="O128" i="3"/>
  <c r="P128" i="3"/>
  <c r="Q128" i="3"/>
  <c r="S128" i="3"/>
  <c r="T128" i="3"/>
  <c r="U128" i="3"/>
  <c r="V128" i="3"/>
  <c r="W128" i="3"/>
  <c r="O129" i="3"/>
  <c r="P129" i="3"/>
  <c r="Q129" i="3"/>
  <c r="S129" i="3"/>
  <c r="T129" i="3"/>
  <c r="U129" i="3"/>
  <c r="V129" i="3"/>
  <c r="W129" i="3"/>
  <c r="O130" i="3"/>
  <c r="P130" i="3"/>
  <c r="Q130" i="3"/>
  <c r="S130" i="3"/>
  <c r="T130" i="3"/>
  <c r="U130" i="3"/>
  <c r="V130" i="3"/>
  <c r="W130" i="3"/>
  <c r="O131" i="3"/>
  <c r="P131" i="3"/>
  <c r="Q131" i="3"/>
  <c r="S131" i="3"/>
  <c r="T131" i="3"/>
  <c r="U131" i="3"/>
  <c r="V131" i="3"/>
  <c r="W131" i="3"/>
  <c r="O132" i="3"/>
  <c r="P132" i="3"/>
  <c r="Q132" i="3"/>
  <c r="S132" i="3"/>
  <c r="T132" i="3"/>
  <c r="U132" i="3"/>
  <c r="V132" i="3"/>
  <c r="W132" i="3"/>
  <c r="O133" i="3"/>
  <c r="P133" i="3"/>
  <c r="Q133" i="3"/>
  <c r="S133" i="3"/>
  <c r="T133" i="3"/>
  <c r="U133" i="3"/>
  <c r="V133" i="3"/>
  <c r="W133" i="3"/>
  <c r="O134" i="3"/>
  <c r="P134" i="3"/>
  <c r="Q134" i="3"/>
  <c r="S134" i="3"/>
  <c r="T134" i="3"/>
  <c r="U134" i="3"/>
  <c r="V134" i="3"/>
  <c r="W134" i="3"/>
  <c r="O135" i="3"/>
  <c r="P135" i="3"/>
  <c r="Q135" i="3"/>
  <c r="S135" i="3"/>
  <c r="T135" i="3"/>
  <c r="U135" i="3"/>
  <c r="V135" i="3"/>
  <c r="W135" i="3"/>
  <c r="O136" i="3"/>
  <c r="P136" i="3"/>
  <c r="Q136" i="3"/>
  <c r="S136" i="3"/>
  <c r="T136" i="3"/>
  <c r="U136" i="3"/>
  <c r="V136" i="3"/>
  <c r="W136" i="3"/>
  <c r="O137" i="3"/>
  <c r="P137" i="3"/>
  <c r="Q137" i="3"/>
  <c r="S137" i="3"/>
  <c r="T137" i="3"/>
  <c r="U137" i="3"/>
  <c r="V137" i="3"/>
  <c r="W137" i="3"/>
  <c r="O138" i="3"/>
  <c r="P138" i="3"/>
  <c r="Q138" i="3"/>
  <c r="S138" i="3"/>
  <c r="T138" i="3"/>
  <c r="U138" i="3"/>
  <c r="V138" i="3"/>
  <c r="W138" i="3"/>
  <c r="O139" i="3"/>
  <c r="P139" i="3"/>
  <c r="Q139" i="3"/>
  <c r="S139" i="3"/>
  <c r="T139" i="3"/>
  <c r="U139" i="3"/>
  <c r="V139" i="3"/>
  <c r="W139" i="3"/>
  <c r="O140" i="3"/>
  <c r="P140" i="3"/>
  <c r="Q140" i="3"/>
  <c r="S140" i="3"/>
  <c r="T140" i="3"/>
  <c r="U140" i="3"/>
  <c r="V140" i="3"/>
  <c r="W140" i="3"/>
  <c r="O141" i="3"/>
  <c r="P141" i="3"/>
  <c r="Q141" i="3"/>
  <c r="S141" i="3"/>
  <c r="T141" i="3"/>
  <c r="U141" i="3"/>
  <c r="V141" i="3"/>
  <c r="W141" i="3"/>
  <c r="O142" i="3"/>
  <c r="P142" i="3"/>
  <c r="Q142" i="3"/>
  <c r="S142" i="3"/>
  <c r="T142" i="3"/>
  <c r="U142" i="3"/>
  <c r="V142" i="3"/>
  <c r="W142" i="3"/>
  <c r="O143" i="3"/>
  <c r="P143" i="3"/>
  <c r="Q143" i="3"/>
  <c r="S143" i="3"/>
  <c r="T143" i="3"/>
  <c r="U143" i="3"/>
  <c r="V143" i="3"/>
  <c r="W143" i="3"/>
  <c r="O144" i="3"/>
  <c r="P144" i="3"/>
  <c r="Q144" i="3"/>
  <c r="S144" i="3"/>
  <c r="T144" i="3"/>
  <c r="U144" i="3"/>
  <c r="V144" i="3"/>
  <c r="W144" i="3"/>
  <c r="O145" i="3"/>
  <c r="P145" i="3"/>
  <c r="Q145" i="3"/>
  <c r="S145" i="3"/>
  <c r="T145" i="3"/>
  <c r="U145" i="3"/>
  <c r="V145" i="3"/>
  <c r="W145" i="3"/>
  <c r="O146" i="3"/>
  <c r="P146" i="3"/>
  <c r="Q146" i="3"/>
  <c r="S146" i="3"/>
  <c r="T146" i="3"/>
  <c r="U146" i="3"/>
  <c r="V146" i="3"/>
  <c r="W146" i="3"/>
  <c r="O147" i="3"/>
  <c r="P147" i="3"/>
  <c r="Q147" i="3"/>
  <c r="S147" i="3"/>
  <c r="T147" i="3"/>
  <c r="U147" i="3"/>
  <c r="V147" i="3"/>
  <c r="W147" i="3"/>
  <c r="O148" i="3"/>
  <c r="P148" i="3"/>
  <c r="Q148" i="3"/>
  <c r="S148" i="3"/>
  <c r="T148" i="3"/>
  <c r="U148" i="3"/>
  <c r="V148" i="3"/>
  <c r="W148" i="3"/>
  <c r="O149" i="3"/>
  <c r="P149" i="3"/>
  <c r="Q149" i="3"/>
  <c r="S149" i="3"/>
  <c r="T149" i="3"/>
  <c r="U149" i="3"/>
  <c r="V149" i="3"/>
  <c r="W149" i="3"/>
  <c r="O150" i="3"/>
  <c r="P150" i="3"/>
  <c r="Q150" i="3"/>
  <c r="S150" i="3"/>
  <c r="T150" i="3"/>
  <c r="U150" i="3"/>
  <c r="V150" i="3"/>
  <c r="W150" i="3"/>
  <c r="O151" i="3"/>
  <c r="P151" i="3"/>
  <c r="Q151" i="3"/>
  <c r="S151" i="3"/>
  <c r="T151" i="3"/>
  <c r="U151" i="3"/>
  <c r="V151" i="3"/>
  <c r="W151" i="3"/>
  <c r="O152" i="3"/>
  <c r="P152" i="3"/>
  <c r="Q152" i="3"/>
  <c r="S152" i="3"/>
  <c r="T152" i="3"/>
  <c r="U152" i="3"/>
  <c r="V152" i="3"/>
  <c r="W152" i="3"/>
  <c r="O153" i="3"/>
  <c r="P153" i="3"/>
  <c r="Q153" i="3"/>
  <c r="S153" i="3"/>
  <c r="T153" i="3"/>
  <c r="U153" i="3"/>
  <c r="V153" i="3"/>
  <c r="W153" i="3"/>
  <c r="O154" i="3"/>
  <c r="P154" i="3"/>
  <c r="Q154" i="3"/>
  <c r="S154" i="3"/>
  <c r="T154" i="3"/>
  <c r="U154" i="3"/>
  <c r="V154" i="3"/>
  <c r="W154" i="3"/>
  <c r="O155" i="3"/>
  <c r="P155" i="3"/>
  <c r="Q155" i="3"/>
  <c r="S155" i="3"/>
  <c r="T155" i="3"/>
  <c r="U155" i="3"/>
  <c r="V155" i="3"/>
  <c r="W155" i="3"/>
  <c r="O156" i="3"/>
  <c r="P156" i="3"/>
  <c r="Q156" i="3"/>
  <c r="S156" i="3"/>
  <c r="T156" i="3"/>
  <c r="U156" i="3"/>
  <c r="V156" i="3"/>
  <c r="W156" i="3"/>
  <c r="O157" i="3"/>
  <c r="P157" i="3"/>
  <c r="Q157" i="3"/>
  <c r="S157" i="3"/>
  <c r="T157" i="3"/>
  <c r="U157" i="3"/>
  <c r="V157" i="3"/>
  <c r="W157" i="3"/>
  <c r="O158" i="3"/>
  <c r="P158" i="3"/>
  <c r="Q158" i="3"/>
  <c r="S158" i="3"/>
  <c r="T158" i="3"/>
  <c r="U158" i="3"/>
  <c r="V158" i="3"/>
  <c r="W158" i="3"/>
  <c r="O159" i="3"/>
  <c r="P159" i="3"/>
  <c r="Q159" i="3"/>
  <c r="S159" i="3"/>
  <c r="T159" i="3"/>
  <c r="U159" i="3"/>
  <c r="V159" i="3"/>
  <c r="W159" i="3"/>
  <c r="O160" i="3"/>
  <c r="P160" i="3"/>
  <c r="Q160" i="3"/>
  <c r="S160" i="3"/>
  <c r="T160" i="3"/>
  <c r="U160" i="3"/>
  <c r="V160" i="3"/>
  <c r="W160" i="3"/>
  <c r="O161" i="3"/>
  <c r="P161" i="3"/>
  <c r="Q161" i="3"/>
  <c r="S161" i="3"/>
  <c r="T161" i="3"/>
  <c r="U161" i="3"/>
  <c r="V161" i="3"/>
  <c r="W161" i="3"/>
  <c r="O162" i="3"/>
  <c r="P162" i="3"/>
  <c r="Q162" i="3"/>
  <c r="S162" i="3"/>
  <c r="T162" i="3"/>
  <c r="U162" i="3"/>
  <c r="V162" i="3"/>
  <c r="W162" i="3"/>
  <c r="O163" i="3"/>
  <c r="P163" i="3"/>
  <c r="Q163" i="3"/>
  <c r="S163" i="3"/>
  <c r="T163" i="3"/>
  <c r="U163" i="3"/>
  <c r="V163" i="3"/>
  <c r="W163" i="3"/>
  <c r="O164" i="3"/>
  <c r="P164" i="3"/>
  <c r="Q164" i="3"/>
  <c r="S164" i="3"/>
  <c r="T164" i="3"/>
  <c r="U164" i="3"/>
  <c r="V164" i="3"/>
  <c r="W164" i="3"/>
  <c r="O165" i="3"/>
  <c r="P165" i="3"/>
  <c r="Q165" i="3"/>
  <c r="S165" i="3"/>
  <c r="T165" i="3"/>
  <c r="U165" i="3"/>
  <c r="V165" i="3"/>
  <c r="W165" i="3"/>
  <c r="O166" i="3"/>
  <c r="P166" i="3"/>
  <c r="Q166" i="3"/>
  <c r="S166" i="3"/>
  <c r="T166" i="3"/>
  <c r="U166" i="3"/>
  <c r="V166" i="3"/>
  <c r="W166" i="3"/>
  <c r="O167" i="3"/>
  <c r="P167" i="3"/>
  <c r="Q167" i="3"/>
  <c r="S167" i="3"/>
  <c r="T167" i="3"/>
  <c r="U167" i="3"/>
  <c r="V167" i="3"/>
  <c r="W167" i="3"/>
  <c r="O168" i="3"/>
  <c r="P168" i="3"/>
  <c r="Q168" i="3"/>
  <c r="S168" i="3"/>
  <c r="T168" i="3"/>
  <c r="U168" i="3"/>
  <c r="V168" i="3"/>
  <c r="W168" i="3"/>
  <c r="O169" i="3"/>
  <c r="P169" i="3"/>
  <c r="Q169" i="3"/>
  <c r="S169" i="3"/>
  <c r="T169" i="3"/>
  <c r="U169" i="3"/>
  <c r="V169" i="3"/>
  <c r="W169" i="3"/>
  <c r="O170" i="3"/>
  <c r="P170" i="3"/>
  <c r="Q170" i="3"/>
  <c r="S170" i="3"/>
  <c r="T170" i="3"/>
  <c r="U170" i="3"/>
  <c r="V170" i="3"/>
  <c r="W170" i="3"/>
  <c r="O171" i="3"/>
  <c r="P171" i="3"/>
  <c r="Q171" i="3"/>
  <c r="S171" i="3"/>
  <c r="T171" i="3"/>
  <c r="U171" i="3"/>
  <c r="V171" i="3"/>
  <c r="W171" i="3"/>
  <c r="O172" i="3"/>
  <c r="P172" i="3"/>
  <c r="Q172" i="3"/>
  <c r="S172" i="3"/>
  <c r="T172" i="3"/>
  <c r="U172" i="3"/>
  <c r="V172" i="3"/>
  <c r="W172" i="3"/>
  <c r="O173" i="3"/>
  <c r="P173" i="3"/>
  <c r="Q173" i="3"/>
  <c r="S173" i="3"/>
  <c r="T173" i="3"/>
  <c r="U173" i="3"/>
  <c r="V173" i="3"/>
  <c r="W173" i="3"/>
  <c r="O174" i="3"/>
  <c r="P174" i="3"/>
  <c r="Q174" i="3"/>
  <c r="S174" i="3"/>
  <c r="T174" i="3"/>
  <c r="U174" i="3"/>
  <c r="V174" i="3"/>
  <c r="W174" i="3"/>
  <c r="O175" i="3"/>
  <c r="P175" i="3"/>
  <c r="Q175" i="3"/>
  <c r="S175" i="3"/>
  <c r="T175" i="3"/>
  <c r="U175" i="3"/>
  <c r="V175" i="3"/>
  <c r="W175" i="3"/>
  <c r="O176" i="3"/>
  <c r="P176" i="3"/>
  <c r="Q176" i="3"/>
  <c r="S176" i="3"/>
  <c r="T176" i="3"/>
  <c r="U176" i="3"/>
  <c r="V176" i="3"/>
  <c r="W176" i="3"/>
  <c r="O177" i="3"/>
  <c r="P177" i="3"/>
  <c r="Q177" i="3"/>
  <c r="S177" i="3"/>
  <c r="T177" i="3"/>
  <c r="U177" i="3"/>
  <c r="V177" i="3"/>
  <c r="W177" i="3"/>
  <c r="O178" i="3"/>
  <c r="P178" i="3"/>
  <c r="Q178" i="3"/>
  <c r="S178" i="3"/>
  <c r="T178" i="3"/>
  <c r="U178" i="3"/>
  <c r="V178" i="3"/>
  <c r="W178" i="3"/>
  <c r="O179" i="3"/>
  <c r="P179" i="3"/>
  <c r="Q179" i="3"/>
  <c r="S179" i="3"/>
  <c r="T179" i="3"/>
  <c r="U179" i="3"/>
  <c r="V179" i="3"/>
  <c r="W179" i="3"/>
  <c r="O180" i="3"/>
  <c r="P180" i="3"/>
  <c r="Q180" i="3"/>
  <c r="S180" i="3"/>
  <c r="T180" i="3"/>
  <c r="U180" i="3"/>
  <c r="V180" i="3"/>
  <c r="W180" i="3"/>
  <c r="O181" i="3"/>
  <c r="P181" i="3"/>
  <c r="Q181" i="3"/>
  <c r="S181" i="3"/>
  <c r="T181" i="3"/>
  <c r="U181" i="3"/>
  <c r="V181" i="3"/>
  <c r="W181" i="3"/>
  <c r="O182" i="3"/>
  <c r="P182" i="3"/>
  <c r="Q182" i="3"/>
  <c r="S182" i="3"/>
  <c r="T182" i="3"/>
  <c r="U182" i="3"/>
  <c r="V182" i="3"/>
  <c r="W182" i="3"/>
  <c r="O183" i="3"/>
  <c r="P183" i="3"/>
  <c r="Q183" i="3"/>
  <c r="S183" i="3"/>
  <c r="T183" i="3"/>
  <c r="U183" i="3"/>
  <c r="V183" i="3"/>
  <c r="W183" i="3"/>
  <c r="O184" i="3"/>
  <c r="P184" i="3"/>
  <c r="Q184" i="3"/>
  <c r="S184" i="3"/>
  <c r="T184" i="3"/>
  <c r="U184" i="3"/>
  <c r="V184" i="3"/>
  <c r="W184" i="3"/>
  <c r="O185" i="3"/>
  <c r="P185" i="3"/>
  <c r="Q185" i="3"/>
  <c r="S185" i="3"/>
  <c r="T185" i="3"/>
  <c r="U185" i="3"/>
  <c r="V185" i="3"/>
  <c r="W185" i="3"/>
  <c r="O186" i="3"/>
  <c r="P186" i="3"/>
  <c r="Q186" i="3"/>
  <c r="S186" i="3"/>
  <c r="T186" i="3"/>
  <c r="U186" i="3"/>
  <c r="V186" i="3"/>
  <c r="W186" i="3"/>
  <c r="O187" i="3"/>
  <c r="P187" i="3"/>
  <c r="Q187" i="3"/>
  <c r="S187" i="3"/>
  <c r="T187" i="3"/>
  <c r="U187" i="3"/>
  <c r="V187" i="3"/>
  <c r="W187" i="3"/>
  <c r="O188" i="3"/>
  <c r="P188" i="3"/>
  <c r="Q188" i="3"/>
  <c r="S188" i="3"/>
  <c r="T188" i="3"/>
  <c r="U188" i="3"/>
  <c r="V188" i="3"/>
  <c r="W188" i="3"/>
  <c r="O189" i="3"/>
  <c r="P189" i="3"/>
  <c r="Q189" i="3"/>
  <c r="S189" i="3"/>
  <c r="T189" i="3"/>
  <c r="U189" i="3"/>
  <c r="V189" i="3"/>
  <c r="W189" i="3"/>
  <c r="O190" i="3"/>
  <c r="P190" i="3"/>
  <c r="Q190" i="3"/>
  <c r="S190" i="3"/>
  <c r="T190" i="3"/>
  <c r="U190" i="3"/>
  <c r="V190" i="3"/>
  <c r="W190" i="3"/>
  <c r="O191" i="3"/>
  <c r="P191" i="3"/>
  <c r="Q191" i="3"/>
  <c r="S191" i="3"/>
  <c r="T191" i="3"/>
  <c r="U191" i="3"/>
  <c r="V191" i="3"/>
  <c r="W191" i="3"/>
  <c r="O192" i="3"/>
  <c r="P192" i="3"/>
  <c r="Q192" i="3"/>
  <c r="S192" i="3"/>
  <c r="T192" i="3"/>
  <c r="U192" i="3"/>
  <c r="V192" i="3"/>
  <c r="W192" i="3"/>
  <c r="O193" i="3"/>
  <c r="P193" i="3"/>
  <c r="Q193" i="3"/>
  <c r="S193" i="3"/>
  <c r="T193" i="3"/>
  <c r="U193" i="3"/>
  <c r="V193" i="3"/>
  <c r="W193" i="3"/>
  <c r="O194" i="3"/>
  <c r="P194" i="3"/>
  <c r="Q194" i="3"/>
  <c r="S194" i="3"/>
  <c r="T194" i="3"/>
  <c r="U194" i="3"/>
  <c r="V194" i="3"/>
  <c r="W194" i="3"/>
  <c r="O195" i="3"/>
  <c r="P195" i="3"/>
  <c r="Q195" i="3"/>
  <c r="S195" i="3"/>
  <c r="T195" i="3"/>
  <c r="U195" i="3"/>
  <c r="V195" i="3"/>
  <c r="W195" i="3"/>
  <c r="O196" i="3"/>
  <c r="P196" i="3"/>
  <c r="Q196" i="3"/>
  <c r="S196" i="3"/>
  <c r="T196" i="3"/>
  <c r="U196" i="3"/>
  <c r="V196" i="3"/>
  <c r="W196" i="3"/>
  <c r="O197" i="3"/>
  <c r="P197" i="3"/>
  <c r="Q197" i="3"/>
  <c r="S197" i="3"/>
  <c r="T197" i="3"/>
  <c r="U197" i="3"/>
  <c r="V197" i="3"/>
  <c r="W197" i="3"/>
  <c r="O198" i="3"/>
  <c r="P198" i="3"/>
  <c r="Q198" i="3"/>
  <c r="S198" i="3"/>
  <c r="T198" i="3"/>
  <c r="U198" i="3"/>
  <c r="V198" i="3"/>
  <c r="W198" i="3"/>
  <c r="O199" i="3"/>
  <c r="P199" i="3"/>
  <c r="Q199" i="3"/>
  <c r="S199" i="3"/>
  <c r="T199" i="3"/>
  <c r="U199" i="3"/>
  <c r="V199" i="3"/>
  <c r="W199" i="3"/>
  <c r="O200" i="3"/>
  <c r="P200" i="3"/>
  <c r="Q200" i="3"/>
  <c r="S200" i="3"/>
  <c r="T200" i="3"/>
  <c r="U200" i="3"/>
  <c r="V200" i="3"/>
  <c r="W200" i="3"/>
  <c r="O201" i="3"/>
  <c r="P201" i="3"/>
  <c r="Q201" i="3"/>
  <c r="S201" i="3"/>
  <c r="T201" i="3"/>
  <c r="U201" i="3"/>
  <c r="V201" i="3"/>
  <c r="W201" i="3"/>
  <c r="O202" i="3"/>
  <c r="P202" i="3"/>
  <c r="Q202" i="3"/>
  <c r="S202" i="3"/>
  <c r="T202" i="3"/>
  <c r="U202" i="3"/>
  <c r="V202" i="3"/>
  <c r="W202" i="3"/>
  <c r="O203" i="3"/>
  <c r="P203" i="3"/>
  <c r="Q203" i="3"/>
  <c r="S203" i="3"/>
  <c r="T203" i="3"/>
  <c r="U203" i="3"/>
  <c r="V203" i="3"/>
  <c r="W203" i="3"/>
  <c r="O204" i="3"/>
  <c r="P204" i="3"/>
  <c r="Q204" i="3"/>
  <c r="S204" i="3"/>
  <c r="T204" i="3"/>
  <c r="U204" i="3"/>
  <c r="V204" i="3"/>
  <c r="W204" i="3"/>
  <c r="O205" i="3"/>
  <c r="P205" i="3"/>
  <c r="Q205" i="3"/>
  <c r="S205" i="3"/>
  <c r="T205" i="3"/>
  <c r="U205" i="3"/>
  <c r="V205" i="3"/>
  <c r="W205" i="3"/>
  <c r="O206" i="3"/>
  <c r="P206" i="3"/>
  <c r="Q206" i="3"/>
  <c r="S206" i="3"/>
  <c r="T206" i="3"/>
  <c r="U206" i="3"/>
  <c r="V206" i="3"/>
  <c r="W206" i="3"/>
  <c r="O207" i="3"/>
  <c r="P207" i="3"/>
  <c r="Q207" i="3"/>
  <c r="S207" i="3"/>
  <c r="T207" i="3"/>
  <c r="U207" i="3"/>
  <c r="V207" i="3"/>
  <c r="W207" i="3"/>
  <c r="O208" i="3"/>
  <c r="P208" i="3"/>
  <c r="Q208" i="3"/>
  <c r="S208" i="3"/>
  <c r="T208" i="3"/>
  <c r="U208" i="3"/>
  <c r="V208" i="3"/>
  <c r="W208" i="3"/>
  <c r="O209" i="3"/>
  <c r="P209" i="3"/>
  <c r="Q209" i="3"/>
  <c r="S209" i="3"/>
  <c r="T209" i="3"/>
  <c r="U209" i="3"/>
  <c r="V209" i="3"/>
  <c r="W209" i="3"/>
  <c r="O210" i="3"/>
  <c r="P210" i="3"/>
  <c r="Q210" i="3"/>
  <c r="S210" i="3"/>
  <c r="T210" i="3"/>
  <c r="U210" i="3"/>
  <c r="V210" i="3"/>
  <c r="W210" i="3"/>
  <c r="O211" i="3"/>
  <c r="P211" i="3"/>
  <c r="Q211" i="3"/>
  <c r="S211" i="3"/>
  <c r="T211" i="3"/>
  <c r="U211" i="3"/>
  <c r="V211" i="3"/>
  <c r="W211" i="3"/>
  <c r="O212" i="3"/>
  <c r="P212" i="3"/>
  <c r="Q212" i="3"/>
  <c r="S212" i="3"/>
  <c r="T212" i="3"/>
  <c r="U212" i="3"/>
  <c r="V212" i="3"/>
  <c r="W212" i="3"/>
  <c r="O213" i="3"/>
  <c r="P213" i="3"/>
  <c r="Q213" i="3"/>
  <c r="S213" i="3"/>
  <c r="T213" i="3"/>
  <c r="U213" i="3"/>
  <c r="V213" i="3"/>
  <c r="W213" i="3"/>
  <c r="O214" i="3"/>
  <c r="P214" i="3"/>
  <c r="Q214" i="3"/>
  <c r="S214" i="3"/>
  <c r="T214" i="3"/>
  <c r="U214" i="3"/>
  <c r="V214" i="3"/>
  <c r="W214" i="3"/>
  <c r="O215" i="3"/>
  <c r="P215" i="3"/>
  <c r="Q215" i="3"/>
  <c r="S215" i="3"/>
  <c r="T215" i="3"/>
  <c r="U215" i="3"/>
  <c r="V215" i="3"/>
  <c r="W215" i="3"/>
  <c r="O216" i="3"/>
  <c r="P216" i="3"/>
  <c r="Q216" i="3"/>
  <c r="S216" i="3"/>
  <c r="T216" i="3"/>
  <c r="U216" i="3"/>
  <c r="V216" i="3"/>
  <c r="W216" i="3"/>
  <c r="O217" i="3"/>
  <c r="P217" i="3"/>
  <c r="Q217" i="3"/>
  <c r="S217" i="3"/>
  <c r="T217" i="3"/>
  <c r="U217" i="3"/>
  <c r="V217" i="3"/>
  <c r="W217" i="3"/>
  <c r="O218" i="3"/>
  <c r="P218" i="3"/>
  <c r="Q218" i="3"/>
  <c r="S218" i="3"/>
  <c r="T218" i="3"/>
  <c r="U218" i="3"/>
  <c r="V218" i="3"/>
  <c r="W218" i="3"/>
  <c r="O219" i="3"/>
  <c r="P219" i="3"/>
  <c r="Q219" i="3"/>
  <c r="S219" i="3"/>
  <c r="T219" i="3"/>
  <c r="U219" i="3"/>
  <c r="V219" i="3"/>
  <c r="W219" i="3"/>
  <c r="O220" i="3"/>
  <c r="P220" i="3"/>
  <c r="Q220" i="3"/>
  <c r="S220" i="3"/>
  <c r="T220" i="3"/>
  <c r="U220" i="3"/>
  <c r="V220" i="3"/>
  <c r="W220" i="3"/>
  <c r="O221" i="3"/>
  <c r="P221" i="3"/>
  <c r="Q221" i="3"/>
  <c r="S221" i="3"/>
  <c r="T221" i="3"/>
  <c r="U221" i="3"/>
  <c r="V221" i="3"/>
  <c r="W221" i="3"/>
  <c r="O222" i="3"/>
  <c r="P222" i="3"/>
  <c r="Q222" i="3"/>
  <c r="S222" i="3"/>
  <c r="T222" i="3"/>
  <c r="U222" i="3"/>
  <c r="V222" i="3"/>
  <c r="W222" i="3"/>
  <c r="O223" i="3"/>
  <c r="P223" i="3"/>
  <c r="Q223" i="3"/>
  <c r="S223" i="3"/>
  <c r="T223" i="3"/>
  <c r="U223" i="3"/>
  <c r="V223" i="3"/>
  <c r="W223" i="3"/>
  <c r="O224" i="3"/>
  <c r="P224" i="3"/>
  <c r="Q224" i="3"/>
  <c r="S224" i="3"/>
  <c r="T224" i="3"/>
  <c r="U224" i="3"/>
  <c r="V224" i="3"/>
  <c r="W224" i="3"/>
  <c r="O225" i="3"/>
  <c r="P225" i="3"/>
  <c r="Q225" i="3"/>
  <c r="S225" i="3"/>
  <c r="T225" i="3"/>
  <c r="U225" i="3"/>
  <c r="V225" i="3"/>
  <c r="W225" i="3"/>
  <c r="O226" i="3"/>
  <c r="P226" i="3"/>
  <c r="Q226" i="3"/>
  <c r="S226" i="3"/>
  <c r="T226" i="3"/>
  <c r="U226" i="3"/>
  <c r="V226" i="3"/>
  <c r="W226" i="3"/>
  <c r="O227" i="3"/>
  <c r="P227" i="3"/>
  <c r="Q227" i="3"/>
  <c r="S227" i="3"/>
  <c r="T227" i="3"/>
  <c r="U227" i="3"/>
  <c r="V227" i="3"/>
  <c r="W227" i="3"/>
  <c r="O228" i="3"/>
  <c r="P228" i="3"/>
  <c r="Q228" i="3"/>
  <c r="S228" i="3"/>
  <c r="T228" i="3"/>
  <c r="U228" i="3"/>
  <c r="V228" i="3"/>
  <c r="W228" i="3"/>
  <c r="O229" i="3"/>
  <c r="P229" i="3"/>
  <c r="Q229" i="3"/>
  <c r="S229" i="3"/>
  <c r="T229" i="3"/>
  <c r="U229" i="3"/>
  <c r="V229" i="3"/>
  <c r="W229" i="3"/>
  <c r="O230" i="3"/>
  <c r="P230" i="3"/>
  <c r="Q230" i="3"/>
  <c r="S230" i="3"/>
  <c r="T230" i="3"/>
  <c r="U230" i="3"/>
  <c r="V230" i="3"/>
  <c r="W230" i="3"/>
  <c r="O231" i="3"/>
  <c r="P231" i="3"/>
  <c r="Q231" i="3"/>
  <c r="S231" i="3"/>
  <c r="T231" i="3"/>
  <c r="U231" i="3"/>
  <c r="V231" i="3"/>
  <c r="W231" i="3"/>
  <c r="O232" i="3"/>
  <c r="P232" i="3"/>
  <c r="Q232" i="3"/>
  <c r="S232" i="3"/>
  <c r="T232" i="3"/>
  <c r="U232" i="3"/>
  <c r="V232" i="3"/>
  <c r="W232" i="3"/>
  <c r="O233" i="3"/>
  <c r="P233" i="3"/>
  <c r="Q233" i="3"/>
  <c r="S233" i="3"/>
  <c r="T233" i="3"/>
  <c r="U233" i="3"/>
  <c r="V233" i="3"/>
  <c r="W233" i="3"/>
  <c r="O234" i="3"/>
  <c r="P234" i="3"/>
  <c r="Q234" i="3"/>
  <c r="S234" i="3"/>
  <c r="T234" i="3"/>
  <c r="U234" i="3"/>
  <c r="V234" i="3"/>
  <c r="W234" i="3"/>
  <c r="O235" i="3"/>
  <c r="P235" i="3"/>
  <c r="Q235" i="3"/>
  <c r="S235" i="3"/>
  <c r="T235" i="3"/>
  <c r="U235" i="3"/>
  <c r="V235" i="3"/>
  <c r="W235" i="3"/>
  <c r="O236" i="3"/>
  <c r="P236" i="3"/>
  <c r="Q236" i="3"/>
  <c r="S236" i="3"/>
  <c r="T236" i="3"/>
  <c r="U236" i="3"/>
  <c r="V236" i="3"/>
  <c r="W236" i="3"/>
  <c r="O237" i="3"/>
  <c r="P237" i="3"/>
  <c r="Q237" i="3"/>
  <c r="S237" i="3"/>
  <c r="T237" i="3"/>
  <c r="U237" i="3"/>
  <c r="V237" i="3"/>
  <c r="W237" i="3"/>
  <c r="O238" i="3"/>
  <c r="P238" i="3"/>
  <c r="Q238" i="3"/>
  <c r="S238" i="3"/>
  <c r="T238" i="3"/>
  <c r="U238" i="3"/>
  <c r="V238" i="3"/>
  <c r="W238" i="3"/>
  <c r="O239" i="3"/>
  <c r="P239" i="3"/>
  <c r="Q239" i="3"/>
  <c r="S239" i="3"/>
  <c r="T239" i="3"/>
  <c r="U239" i="3"/>
  <c r="V239" i="3"/>
  <c r="W239" i="3"/>
  <c r="O240" i="3"/>
  <c r="P240" i="3"/>
  <c r="Q240" i="3"/>
  <c r="S240" i="3"/>
  <c r="T240" i="3"/>
  <c r="U240" i="3"/>
  <c r="V240" i="3"/>
  <c r="W240" i="3"/>
  <c r="O241" i="3"/>
  <c r="P241" i="3"/>
  <c r="Q241" i="3"/>
  <c r="S241" i="3"/>
  <c r="T241" i="3"/>
  <c r="U241" i="3"/>
  <c r="V241" i="3"/>
  <c r="W241" i="3"/>
  <c r="O242" i="3"/>
  <c r="P242" i="3"/>
  <c r="Q242" i="3"/>
  <c r="S242" i="3"/>
  <c r="T242" i="3"/>
  <c r="U242" i="3"/>
  <c r="V242" i="3"/>
  <c r="W242" i="3"/>
  <c r="O243" i="3"/>
  <c r="P243" i="3"/>
  <c r="Q243" i="3"/>
  <c r="S243" i="3"/>
  <c r="T243" i="3"/>
  <c r="U243" i="3"/>
  <c r="V243" i="3"/>
  <c r="W243" i="3"/>
  <c r="O244" i="3"/>
  <c r="P244" i="3"/>
  <c r="Q244" i="3"/>
  <c r="S244" i="3"/>
  <c r="T244" i="3"/>
  <c r="U244" i="3"/>
  <c r="V244" i="3"/>
  <c r="W244" i="3"/>
  <c r="O245" i="3"/>
  <c r="P245" i="3"/>
  <c r="Q245" i="3"/>
  <c r="S245" i="3"/>
  <c r="T245" i="3"/>
  <c r="U245" i="3"/>
  <c r="V245" i="3"/>
  <c r="W245" i="3"/>
  <c r="O246" i="3"/>
  <c r="P246" i="3"/>
  <c r="Q246" i="3"/>
  <c r="S246" i="3"/>
  <c r="T246" i="3"/>
  <c r="U246" i="3"/>
  <c r="V246" i="3"/>
  <c r="W246" i="3"/>
  <c r="O247" i="3"/>
  <c r="P247" i="3"/>
  <c r="Q247" i="3"/>
  <c r="S247" i="3"/>
  <c r="T247" i="3"/>
  <c r="U247" i="3"/>
  <c r="V247" i="3"/>
  <c r="W247" i="3"/>
  <c r="O248" i="3"/>
  <c r="P248" i="3"/>
  <c r="Q248" i="3"/>
  <c r="S248" i="3"/>
  <c r="T248" i="3"/>
  <c r="U248" i="3"/>
  <c r="V248" i="3"/>
  <c r="W248" i="3"/>
  <c r="O249" i="3"/>
  <c r="P249" i="3"/>
  <c r="Q249" i="3"/>
  <c r="S249" i="3"/>
  <c r="T249" i="3"/>
  <c r="U249" i="3"/>
  <c r="V249" i="3"/>
  <c r="W249" i="3"/>
  <c r="O250" i="3"/>
  <c r="P250" i="3"/>
  <c r="Q250" i="3"/>
  <c r="S250" i="3"/>
  <c r="T250" i="3"/>
  <c r="U250" i="3"/>
  <c r="V250" i="3"/>
  <c r="W250" i="3"/>
  <c r="O251" i="3"/>
  <c r="P251" i="3"/>
  <c r="Q251" i="3"/>
  <c r="S251" i="3"/>
  <c r="T251" i="3"/>
  <c r="U251" i="3"/>
  <c r="V251" i="3"/>
  <c r="W251" i="3"/>
  <c r="O252" i="3"/>
  <c r="P252" i="3"/>
  <c r="Q252" i="3"/>
  <c r="S252" i="3"/>
  <c r="T252" i="3"/>
  <c r="U252" i="3"/>
  <c r="V252" i="3"/>
  <c r="W252" i="3"/>
  <c r="O253" i="3"/>
  <c r="P253" i="3"/>
  <c r="Q253" i="3"/>
  <c r="S253" i="3"/>
  <c r="T253" i="3"/>
  <c r="U253" i="3"/>
  <c r="V253" i="3"/>
  <c r="W253" i="3"/>
  <c r="O254" i="3"/>
  <c r="P254" i="3"/>
  <c r="Q254" i="3"/>
  <c r="S254" i="3"/>
  <c r="T254" i="3"/>
  <c r="U254" i="3"/>
  <c r="V254" i="3"/>
  <c r="W254" i="3"/>
  <c r="O255" i="3"/>
  <c r="P255" i="3"/>
  <c r="Q255" i="3"/>
  <c r="S255" i="3"/>
  <c r="T255" i="3"/>
  <c r="U255" i="3"/>
  <c r="V255" i="3"/>
  <c r="W255" i="3"/>
  <c r="O256" i="3"/>
  <c r="P256" i="3"/>
  <c r="Q256" i="3"/>
  <c r="S256" i="3"/>
  <c r="T256" i="3"/>
  <c r="U256" i="3"/>
  <c r="V256" i="3"/>
  <c r="W256" i="3"/>
  <c r="O257" i="3"/>
  <c r="P257" i="3"/>
  <c r="Q257" i="3"/>
  <c r="S257" i="3"/>
  <c r="T257" i="3"/>
  <c r="U257" i="3"/>
  <c r="V257" i="3"/>
  <c r="W257" i="3"/>
  <c r="O258" i="3"/>
  <c r="P258" i="3"/>
  <c r="Q258" i="3"/>
  <c r="S258" i="3"/>
  <c r="T258" i="3"/>
  <c r="U258" i="3"/>
  <c r="V258" i="3"/>
  <c r="W258" i="3"/>
  <c r="O259" i="3"/>
  <c r="P259" i="3"/>
  <c r="Q259" i="3"/>
  <c r="S259" i="3"/>
  <c r="T259" i="3"/>
  <c r="U259" i="3"/>
  <c r="V259" i="3"/>
  <c r="W259" i="3"/>
  <c r="O260" i="3"/>
  <c r="P260" i="3"/>
  <c r="Q260" i="3"/>
  <c r="S260" i="3"/>
  <c r="T260" i="3"/>
  <c r="U260" i="3"/>
  <c r="V260" i="3"/>
  <c r="W260" i="3"/>
  <c r="O261" i="3"/>
  <c r="P261" i="3"/>
  <c r="Q261" i="3"/>
  <c r="S261" i="3"/>
  <c r="T261" i="3"/>
  <c r="U261" i="3"/>
  <c r="V261" i="3"/>
  <c r="W261" i="3"/>
  <c r="O262" i="3"/>
  <c r="P262" i="3"/>
  <c r="Q262" i="3"/>
  <c r="S262" i="3"/>
  <c r="T262" i="3"/>
  <c r="U262" i="3"/>
  <c r="V262" i="3"/>
  <c r="W262" i="3"/>
  <c r="O263" i="3"/>
  <c r="P263" i="3"/>
  <c r="Q263" i="3"/>
  <c r="S263" i="3"/>
  <c r="T263" i="3"/>
  <c r="U263" i="3"/>
  <c r="V263" i="3"/>
  <c r="W263" i="3"/>
  <c r="O264" i="3"/>
  <c r="P264" i="3"/>
  <c r="Q264" i="3"/>
  <c r="S264" i="3"/>
  <c r="T264" i="3"/>
  <c r="U264" i="3"/>
  <c r="V264" i="3"/>
  <c r="W264" i="3"/>
  <c r="O265" i="3"/>
  <c r="P265" i="3"/>
  <c r="Q265" i="3"/>
  <c r="S265" i="3"/>
  <c r="T265" i="3"/>
  <c r="U265" i="3"/>
  <c r="V265" i="3"/>
  <c r="W265" i="3"/>
  <c r="O266" i="3"/>
  <c r="P266" i="3"/>
  <c r="Q266" i="3"/>
  <c r="S266" i="3"/>
  <c r="T266" i="3"/>
  <c r="U266" i="3"/>
  <c r="V266" i="3"/>
  <c r="W266" i="3"/>
  <c r="O267" i="3"/>
  <c r="P267" i="3"/>
  <c r="Q267" i="3"/>
  <c r="S267" i="3"/>
  <c r="T267" i="3"/>
  <c r="U267" i="3"/>
  <c r="V267" i="3"/>
  <c r="W267" i="3"/>
  <c r="O268" i="3"/>
  <c r="P268" i="3"/>
  <c r="Q268" i="3"/>
  <c r="S268" i="3"/>
  <c r="T268" i="3"/>
  <c r="U268" i="3"/>
  <c r="V268" i="3"/>
  <c r="W268" i="3"/>
  <c r="O269" i="3"/>
  <c r="P269" i="3"/>
  <c r="Q269" i="3"/>
  <c r="S269" i="3"/>
  <c r="T269" i="3"/>
  <c r="U269" i="3"/>
  <c r="V269" i="3"/>
  <c r="W269" i="3"/>
  <c r="O270" i="3"/>
  <c r="P270" i="3"/>
  <c r="Q270" i="3"/>
  <c r="S270" i="3"/>
  <c r="T270" i="3"/>
  <c r="U270" i="3"/>
  <c r="V270" i="3"/>
  <c r="W270" i="3"/>
  <c r="O271" i="3"/>
  <c r="P271" i="3"/>
  <c r="Q271" i="3"/>
  <c r="S271" i="3"/>
  <c r="T271" i="3"/>
  <c r="U271" i="3"/>
  <c r="V271" i="3"/>
  <c r="W271" i="3"/>
  <c r="O272" i="3"/>
  <c r="P272" i="3"/>
  <c r="Q272" i="3"/>
  <c r="S272" i="3"/>
  <c r="T272" i="3"/>
  <c r="U272" i="3"/>
  <c r="V272" i="3"/>
  <c r="W272" i="3"/>
  <c r="O273" i="3"/>
  <c r="P273" i="3"/>
  <c r="Q273" i="3"/>
  <c r="S273" i="3"/>
  <c r="T273" i="3"/>
  <c r="U273" i="3"/>
  <c r="V273" i="3"/>
  <c r="W273" i="3"/>
  <c r="O274" i="3"/>
  <c r="P274" i="3"/>
  <c r="Q274" i="3"/>
  <c r="S274" i="3"/>
  <c r="T274" i="3"/>
  <c r="U274" i="3"/>
  <c r="V274" i="3"/>
  <c r="W274" i="3"/>
  <c r="O275" i="3"/>
  <c r="P275" i="3"/>
  <c r="Q275" i="3"/>
  <c r="S275" i="3"/>
  <c r="T275" i="3"/>
  <c r="U275" i="3"/>
  <c r="V275" i="3"/>
  <c r="W275" i="3"/>
  <c r="O276" i="3"/>
  <c r="P276" i="3"/>
  <c r="Q276" i="3"/>
  <c r="S276" i="3"/>
  <c r="T276" i="3"/>
  <c r="U276" i="3"/>
  <c r="V276" i="3"/>
  <c r="W276" i="3"/>
  <c r="O277" i="3"/>
  <c r="P277" i="3"/>
  <c r="Q277" i="3"/>
  <c r="S277" i="3"/>
  <c r="T277" i="3"/>
  <c r="U277" i="3"/>
  <c r="V277" i="3"/>
  <c r="W277" i="3"/>
  <c r="O278" i="3"/>
  <c r="P278" i="3"/>
  <c r="Q278" i="3"/>
  <c r="S278" i="3"/>
  <c r="T278" i="3"/>
  <c r="U278" i="3"/>
  <c r="V278" i="3"/>
  <c r="W278" i="3"/>
  <c r="O279" i="3"/>
  <c r="P279" i="3"/>
  <c r="Q279" i="3"/>
  <c r="S279" i="3"/>
  <c r="T279" i="3"/>
  <c r="U279" i="3"/>
  <c r="V279" i="3"/>
  <c r="W279" i="3"/>
  <c r="O280" i="3"/>
  <c r="P280" i="3"/>
  <c r="Q280" i="3"/>
  <c r="S280" i="3"/>
  <c r="T280" i="3"/>
  <c r="U280" i="3"/>
  <c r="V280" i="3"/>
  <c r="W280" i="3"/>
  <c r="O281" i="3"/>
  <c r="P281" i="3"/>
  <c r="Q281" i="3"/>
  <c r="S281" i="3"/>
  <c r="T281" i="3"/>
  <c r="U281" i="3"/>
  <c r="V281" i="3"/>
  <c r="W281" i="3"/>
  <c r="O282" i="3"/>
  <c r="P282" i="3"/>
  <c r="Q282" i="3"/>
  <c r="S282" i="3"/>
  <c r="T282" i="3"/>
  <c r="U282" i="3"/>
  <c r="V282" i="3"/>
  <c r="W282" i="3"/>
  <c r="O283" i="3"/>
  <c r="P283" i="3"/>
  <c r="Q283" i="3"/>
  <c r="S283" i="3"/>
  <c r="T283" i="3"/>
  <c r="U283" i="3"/>
  <c r="V283" i="3"/>
  <c r="W283" i="3"/>
  <c r="O284" i="3"/>
  <c r="P284" i="3"/>
  <c r="Q284" i="3"/>
  <c r="S284" i="3"/>
  <c r="T284" i="3"/>
  <c r="U284" i="3"/>
  <c r="V284" i="3"/>
  <c r="W284" i="3"/>
  <c r="O285" i="3"/>
  <c r="P285" i="3"/>
  <c r="Q285" i="3"/>
  <c r="S285" i="3"/>
  <c r="T285" i="3"/>
  <c r="U285" i="3"/>
  <c r="V285" i="3"/>
  <c r="W285" i="3"/>
  <c r="O286" i="3"/>
  <c r="P286" i="3"/>
  <c r="Q286" i="3"/>
  <c r="S286" i="3"/>
  <c r="T286" i="3"/>
  <c r="U286" i="3"/>
  <c r="V286" i="3"/>
  <c r="W286" i="3"/>
  <c r="O287" i="3"/>
  <c r="P287" i="3"/>
  <c r="Q287" i="3"/>
  <c r="S287" i="3"/>
  <c r="T287" i="3"/>
  <c r="U287" i="3"/>
  <c r="V287" i="3"/>
  <c r="W287" i="3"/>
  <c r="O288" i="3"/>
  <c r="P288" i="3"/>
  <c r="Q288" i="3"/>
  <c r="S288" i="3"/>
  <c r="T288" i="3"/>
  <c r="U288" i="3"/>
  <c r="V288" i="3"/>
  <c r="W288" i="3"/>
  <c r="O289" i="3"/>
  <c r="P289" i="3"/>
  <c r="Q289" i="3"/>
  <c r="S289" i="3"/>
  <c r="T289" i="3"/>
  <c r="U289" i="3"/>
  <c r="V289" i="3"/>
  <c r="W289" i="3"/>
  <c r="O290" i="3"/>
  <c r="P290" i="3"/>
  <c r="Q290" i="3"/>
  <c r="S290" i="3"/>
  <c r="T290" i="3"/>
  <c r="U290" i="3"/>
  <c r="V290" i="3"/>
  <c r="W290" i="3"/>
  <c r="O291" i="3"/>
  <c r="P291" i="3"/>
  <c r="Q291" i="3"/>
  <c r="S291" i="3"/>
  <c r="T291" i="3"/>
  <c r="U291" i="3"/>
  <c r="V291" i="3"/>
  <c r="W291" i="3"/>
  <c r="O292" i="3"/>
  <c r="P292" i="3"/>
  <c r="Q292" i="3"/>
  <c r="S292" i="3"/>
  <c r="T292" i="3"/>
  <c r="U292" i="3"/>
  <c r="V292" i="3"/>
  <c r="W292" i="3"/>
  <c r="O293" i="3"/>
  <c r="P293" i="3"/>
  <c r="Q293" i="3"/>
  <c r="S293" i="3"/>
  <c r="T293" i="3"/>
  <c r="U293" i="3"/>
  <c r="V293" i="3"/>
  <c r="W293" i="3"/>
  <c r="O294" i="3"/>
  <c r="P294" i="3"/>
  <c r="Q294" i="3"/>
  <c r="S294" i="3"/>
  <c r="T294" i="3"/>
  <c r="U294" i="3"/>
  <c r="V294" i="3"/>
  <c r="W294" i="3"/>
  <c r="O295" i="3"/>
  <c r="P295" i="3"/>
  <c r="Q295" i="3"/>
  <c r="S295" i="3"/>
  <c r="T295" i="3"/>
  <c r="U295" i="3"/>
  <c r="V295" i="3"/>
  <c r="W295" i="3"/>
  <c r="O296" i="3"/>
  <c r="P296" i="3"/>
  <c r="Q296" i="3"/>
  <c r="S296" i="3"/>
  <c r="T296" i="3"/>
  <c r="U296" i="3"/>
  <c r="V296" i="3"/>
  <c r="W296" i="3"/>
  <c r="O297" i="3"/>
  <c r="P297" i="3"/>
  <c r="Q297" i="3"/>
  <c r="S297" i="3"/>
  <c r="T297" i="3"/>
  <c r="U297" i="3"/>
  <c r="V297" i="3"/>
  <c r="W297" i="3"/>
  <c r="O298" i="3"/>
  <c r="P298" i="3"/>
  <c r="Q298" i="3"/>
  <c r="S298" i="3"/>
  <c r="T298" i="3"/>
  <c r="U298" i="3"/>
  <c r="V298" i="3"/>
  <c r="W298" i="3"/>
  <c r="O299" i="3"/>
  <c r="P299" i="3"/>
  <c r="Q299" i="3"/>
  <c r="S299" i="3"/>
  <c r="T299" i="3"/>
  <c r="U299" i="3"/>
  <c r="V299" i="3"/>
  <c r="W299" i="3"/>
  <c r="O300" i="3"/>
  <c r="P300" i="3"/>
  <c r="Q300" i="3"/>
  <c r="S300" i="3"/>
  <c r="T300" i="3"/>
  <c r="U300" i="3"/>
  <c r="V300" i="3"/>
  <c r="W300" i="3"/>
  <c r="O301" i="3"/>
  <c r="P301" i="3"/>
  <c r="Q301" i="3"/>
  <c r="S301" i="3"/>
  <c r="T301" i="3"/>
  <c r="U301" i="3"/>
  <c r="V301" i="3"/>
  <c r="W301" i="3"/>
  <c r="O302" i="3"/>
  <c r="P302" i="3"/>
  <c r="Q302" i="3"/>
  <c r="S302" i="3"/>
  <c r="T302" i="3"/>
  <c r="U302" i="3"/>
  <c r="V302" i="3"/>
  <c r="W302" i="3"/>
  <c r="O303" i="3"/>
  <c r="P303" i="3"/>
  <c r="Q303" i="3"/>
  <c r="S303" i="3"/>
  <c r="T303" i="3"/>
  <c r="U303" i="3"/>
  <c r="V303" i="3"/>
  <c r="W303" i="3"/>
  <c r="O304" i="3"/>
  <c r="P304" i="3"/>
  <c r="Q304" i="3"/>
  <c r="S304" i="3"/>
  <c r="T304" i="3"/>
  <c r="U304" i="3"/>
  <c r="V304" i="3"/>
  <c r="W304" i="3"/>
  <c r="O305" i="3"/>
  <c r="P305" i="3"/>
  <c r="Q305" i="3"/>
  <c r="S305" i="3"/>
  <c r="T305" i="3"/>
  <c r="U305" i="3"/>
  <c r="V305" i="3"/>
  <c r="W305" i="3"/>
  <c r="O306" i="3"/>
  <c r="P306" i="3"/>
  <c r="Q306" i="3"/>
  <c r="S306" i="3"/>
  <c r="T306" i="3"/>
  <c r="U306" i="3"/>
  <c r="V306" i="3"/>
  <c r="W306" i="3"/>
  <c r="O307" i="3"/>
  <c r="P307" i="3"/>
  <c r="Q307" i="3"/>
  <c r="S307" i="3"/>
  <c r="T307" i="3"/>
  <c r="U307" i="3"/>
  <c r="V307" i="3"/>
  <c r="W307" i="3"/>
  <c r="O308" i="3"/>
  <c r="P308" i="3"/>
  <c r="Q308" i="3"/>
  <c r="S308" i="3"/>
  <c r="T308" i="3"/>
  <c r="U308" i="3"/>
  <c r="V308" i="3"/>
  <c r="W308" i="3"/>
  <c r="O309" i="3"/>
  <c r="P309" i="3"/>
  <c r="Q309" i="3"/>
  <c r="S309" i="3"/>
  <c r="T309" i="3"/>
  <c r="U309" i="3"/>
  <c r="V309" i="3"/>
  <c r="W309" i="3"/>
  <c r="O310" i="3"/>
  <c r="P310" i="3"/>
  <c r="Q310" i="3"/>
  <c r="S310" i="3"/>
  <c r="T310" i="3"/>
  <c r="U310" i="3"/>
  <c r="V310" i="3"/>
  <c r="W310" i="3"/>
  <c r="O311" i="3"/>
  <c r="P311" i="3"/>
  <c r="Q311" i="3"/>
  <c r="S311" i="3"/>
  <c r="T311" i="3"/>
  <c r="U311" i="3"/>
  <c r="V311" i="3"/>
  <c r="W311" i="3"/>
  <c r="O312" i="3"/>
  <c r="P312" i="3"/>
  <c r="Q312" i="3"/>
  <c r="S312" i="3"/>
  <c r="T312" i="3"/>
  <c r="U312" i="3"/>
  <c r="V312" i="3"/>
  <c r="W312" i="3"/>
  <c r="O313" i="3"/>
  <c r="P313" i="3"/>
  <c r="Q313" i="3"/>
  <c r="S313" i="3"/>
  <c r="T313" i="3"/>
  <c r="U313" i="3"/>
  <c r="V313" i="3"/>
  <c r="W313" i="3"/>
  <c r="O314" i="3"/>
  <c r="P314" i="3"/>
  <c r="Q314" i="3"/>
  <c r="S314" i="3"/>
  <c r="T314" i="3"/>
  <c r="U314" i="3"/>
  <c r="V314" i="3"/>
  <c r="W314" i="3"/>
  <c r="O315" i="3"/>
  <c r="P315" i="3"/>
  <c r="Q315" i="3"/>
  <c r="S315" i="3"/>
  <c r="T315" i="3"/>
  <c r="U315" i="3"/>
  <c r="V315" i="3"/>
  <c r="W315" i="3"/>
  <c r="O316" i="3"/>
  <c r="P316" i="3"/>
  <c r="Q316" i="3"/>
  <c r="S316" i="3"/>
  <c r="T316" i="3"/>
  <c r="U316" i="3"/>
  <c r="V316" i="3"/>
  <c r="W316" i="3"/>
  <c r="O317" i="3"/>
  <c r="P317" i="3"/>
  <c r="Q317" i="3"/>
  <c r="S317" i="3"/>
  <c r="T317" i="3"/>
  <c r="U317" i="3"/>
  <c r="V317" i="3"/>
  <c r="W317" i="3"/>
  <c r="O318" i="3"/>
  <c r="P318" i="3"/>
  <c r="Q318" i="3"/>
  <c r="S318" i="3"/>
  <c r="T318" i="3"/>
  <c r="U318" i="3"/>
  <c r="V318" i="3"/>
  <c r="W318" i="3"/>
  <c r="O319" i="3"/>
  <c r="P319" i="3"/>
  <c r="Q319" i="3"/>
  <c r="S319" i="3"/>
  <c r="T319" i="3"/>
  <c r="U319" i="3"/>
  <c r="V319" i="3"/>
  <c r="W319" i="3"/>
  <c r="O320" i="3"/>
  <c r="P320" i="3"/>
  <c r="Q320" i="3"/>
  <c r="S320" i="3"/>
  <c r="T320" i="3"/>
  <c r="U320" i="3"/>
  <c r="V320" i="3"/>
  <c r="W320" i="3"/>
  <c r="O321" i="3"/>
  <c r="P321" i="3"/>
  <c r="Q321" i="3"/>
  <c r="S321" i="3"/>
  <c r="T321" i="3"/>
  <c r="U321" i="3"/>
  <c r="V321" i="3"/>
  <c r="W321" i="3"/>
  <c r="O322" i="3"/>
  <c r="P322" i="3"/>
  <c r="Q322" i="3"/>
  <c r="S322" i="3"/>
  <c r="T322" i="3"/>
  <c r="U322" i="3"/>
  <c r="V322" i="3"/>
  <c r="W322" i="3"/>
  <c r="O323" i="3"/>
  <c r="P323" i="3"/>
  <c r="Q323" i="3"/>
  <c r="S323" i="3"/>
  <c r="T323" i="3"/>
  <c r="U323" i="3"/>
  <c r="V323" i="3"/>
  <c r="W323" i="3"/>
  <c r="O324" i="3"/>
  <c r="P324" i="3"/>
  <c r="Q324" i="3"/>
  <c r="S324" i="3"/>
  <c r="T324" i="3"/>
  <c r="U324" i="3"/>
  <c r="V324" i="3"/>
  <c r="W324" i="3"/>
  <c r="O325" i="3"/>
  <c r="P325" i="3"/>
  <c r="Q325" i="3"/>
  <c r="S325" i="3"/>
  <c r="T325" i="3"/>
  <c r="U325" i="3"/>
  <c r="V325" i="3"/>
  <c r="W325" i="3"/>
  <c r="O326" i="3"/>
  <c r="P326" i="3"/>
  <c r="Q326" i="3"/>
  <c r="S326" i="3"/>
  <c r="T326" i="3"/>
  <c r="U326" i="3"/>
  <c r="V326" i="3"/>
  <c r="W326" i="3"/>
  <c r="O327" i="3"/>
  <c r="P327" i="3"/>
  <c r="Q327" i="3"/>
  <c r="S327" i="3"/>
  <c r="T327" i="3"/>
  <c r="U327" i="3"/>
  <c r="V327" i="3"/>
  <c r="W327" i="3"/>
  <c r="O328" i="3"/>
  <c r="P328" i="3"/>
  <c r="Q328" i="3"/>
  <c r="S328" i="3"/>
  <c r="T328" i="3"/>
  <c r="U328" i="3"/>
  <c r="V328" i="3"/>
  <c r="W328" i="3"/>
  <c r="O329" i="3"/>
  <c r="P329" i="3"/>
  <c r="Q329" i="3"/>
  <c r="S329" i="3"/>
  <c r="T329" i="3"/>
  <c r="U329" i="3"/>
  <c r="V329" i="3"/>
  <c r="W329" i="3"/>
  <c r="O330" i="3"/>
  <c r="P330" i="3"/>
  <c r="Q330" i="3"/>
  <c r="S330" i="3"/>
  <c r="T330" i="3"/>
  <c r="U330" i="3"/>
  <c r="V330" i="3"/>
  <c r="W330" i="3"/>
  <c r="O331" i="3"/>
  <c r="P331" i="3"/>
  <c r="Q331" i="3"/>
  <c r="S331" i="3"/>
  <c r="T331" i="3"/>
  <c r="U331" i="3"/>
  <c r="V331" i="3"/>
  <c r="W331" i="3"/>
  <c r="O332" i="3"/>
  <c r="P332" i="3"/>
  <c r="Q332" i="3"/>
  <c r="S332" i="3"/>
  <c r="T332" i="3"/>
  <c r="U332" i="3"/>
  <c r="V332" i="3"/>
  <c r="W332" i="3"/>
  <c r="O333" i="3"/>
  <c r="P333" i="3"/>
  <c r="Q333" i="3"/>
  <c r="S333" i="3"/>
  <c r="T333" i="3"/>
  <c r="U333" i="3"/>
  <c r="V333" i="3"/>
  <c r="W333" i="3"/>
  <c r="O334" i="3"/>
  <c r="P334" i="3"/>
  <c r="Q334" i="3"/>
  <c r="S334" i="3"/>
  <c r="T334" i="3"/>
  <c r="U334" i="3"/>
  <c r="V334" i="3"/>
  <c r="W334" i="3"/>
  <c r="O335" i="3"/>
  <c r="P335" i="3"/>
  <c r="Q335" i="3"/>
  <c r="S335" i="3"/>
  <c r="T335" i="3"/>
  <c r="U335" i="3"/>
  <c r="V335" i="3"/>
  <c r="W335" i="3"/>
  <c r="O336" i="3"/>
  <c r="P336" i="3"/>
  <c r="Q336" i="3"/>
  <c r="S336" i="3"/>
  <c r="T336" i="3"/>
  <c r="U336" i="3"/>
  <c r="V336" i="3"/>
  <c r="W336" i="3"/>
  <c r="O337" i="3"/>
  <c r="P337" i="3"/>
  <c r="Q337" i="3"/>
  <c r="S337" i="3"/>
  <c r="T337" i="3"/>
  <c r="U337" i="3"/>
  <c r="V337" i="3"/>
  <c r="W337" i="3"/>
  <c r="O338" i="3"/>
  <c r="P338" i="3"/>
  <c r="Q338" i="3"/>
  <c r="S338" i="3"/>
  <c r="T338" i="3"/>
  <c r="U338" i="3"/>
  <c r="V338" i="3"/>
  <c r="W338" i="3"/>
  <c r="O339" i="3"/>
  <c r="P339" i="3"/>
  <c r="Q339" i="3"/>
  <c r="S339" i="3"/>
  <c r="T339" i="3"/>
  <c r="U339" i="3"/>
  <c r="V339" i="3"/>
  <c r="W339" i="3"/>
  <c r="O340" i="3"/>
  <c r="P340" i="3"/>
  <c r="Q340" i="3"/>
  <c r="S340" i="3"/>
  <c r="T340" i="3"/>
  <c r="U340" i="3"/>
  <c r="V340" i="3"/>
  <c r="W340" i="3"/>
  <c r="O341" i="3"/>
  <c r="P341" i="3"/>
  <c r="Q341" i="3"/>
  <c r="S341" i="3"/>
  <c r="T341" i="3"/>
  <c r="U341" i="3"/>
  <c r="V341" i="3"/>
  <c r="W341" i="3"/>
  <c r="O342" i="3"/>
  <c r="P342" i="3"/>
  <c r="Q342" i="3"/>
  <c r="S342" i="3"/>
  <c r="T342" i="3"/>
  <c r="U342" i="3"/>
  <c r="V342" i="3"/>
  <c r="W342" i="3"/>
  <c r="O343" i="3"/>
  <c r="P343" i="3"/>
  <c r="Q343" i="3"/>
  <c r="S343" i="3"/>
  <c r="T343" i="3"/>
  <c r="U343" i="3"/>
  <c r="V343" i="3"/>
  <c r="W343" i="3"/>
  <c r="O344" i="3"/>
  <c r="P344" i="3"/>
  <c r="Q344" i="3"/>
  <c r="S344" i="3"/>
  <c r="T344" i="3"/>
  <c r="U344" i="3"/>
  <c r="V344" i="3"/>
  <c r="W344" i="3"/>
  <c r="O345" i="3"/>
  <c r="P345" i="3"/>
  <c r="Q345" i="3"/>
  <c r="S345" i="3"/>
  <c r="T345" i="3"/>
  <c r="U345" i="3"/>
  <c r="V345" i="3"/>
  <c r="W345" i="3"/>
  <c r="O346" i="3"/>
  <c r="P346" i="3"/>
  <c r="Q346" i="3"/>
  <c r="S346" i="3"/>
  <c r="T346" i="3"/>
  <c r="U346" i="3"/>
  <c r="V346" i="3"/>
  <c r="W346" i="3"/>
  <c r="O347" i="3"/>
  <c r="P347" i="3"/>
  <c r="Q347" i="3"/>
  <c r="S347" i="3"/>
  <c r="T347" i="3"/>
  <c r="U347" i="3"/>
  <c r="V347" i="3"/>
  <c r="W347" i="3"/>
  <c r="O348" i="3"/>
  <c r="P348" i="3"/>
  <c r="Q348" i="3"/>
  <c r="S348" i="3"/>
  <c r="T348" i="3"/>
  <c r="U348" i="3"/>
  <c r="V348" i="3"/>
  <c r="W348" i="3"/>
  <c r="O349" i="3"/>
  <c r="P349" i="3"/>
  <c r="Q349" i="3"/>
  <c r="S349" i="3"/>
  <c r="T349" i="3"/>
  <c r="U349" i="3"/>
  <c r="V349" i="3"/>
  <c r="W349" i="3"/>
  <c r="O350" i="3"/>
  <c r="P350" i="3"/>
  <c r="Q350" i="3"/>
  <c r="S350" i="3"/>
  <c r="T350" i="3"/>
  <c r="U350" i="3"/>
  <c r="V350" i="3"/>
  <c r="W350" i="3"/>
  <c r="O351" i="3"/>
  <c r="P351" i="3"/>
  <c r="Q351" i="3"/>
  <c r="S351" i="3"/>
  <c r="T351" i="3"/>
  <c r="U351" i="3"/>
  <c r="V351" i="3"/>
  <c r="W351" i="3"/>
  <c r="O352" i="3"/>
  <c r="P352" i="3"/>
  <c r="Q352" i="3"/>
  <c r="S352" i="3"/>
  <c r="T352" i="3"/>
  <c r="U352" i="3"/>
  <c r="V352" i="3"/>
  <c r="W352" i="3"/>
  <c r="O353" i="3"/>
  <c r="P353" i="3"/>
  <c r="Q353" i="3"/>
  <c r="S353" i="3"/>
  <c r="T353" i="3"/>
  <c r="U353" i="3"/>
  <c r="V353" i="3"/>
  <c r="W353" i="3"/>
  <c r="O354" i="3"/>
  <c r="P354" i="3"/>
  <c r="Q354" i="3"/>
  <c r="S354" i="3"/>
  <c r="T354" i="3"/>
  <c r="U354" i="3"/>
  <c r="V354" i="3"/>
  <c r="W354" i="3"/>
  <c r="O355" i="3"/>
  <c r="P355" i="3"/>
  <c r="Q355" i="3"/>
  <c r="S355" i="3"/>
  <c r="T355" i="3"/>
  <c r="U355" i="3"/>
  <c r="V355" i="3"/>
  <c r="W355" i="3"/>
  <c r="O356" i="3"/>
  <c r="P356" i="3"/>
  <c r="Q356" i="3"/>
  <c r="S356" i="3"/>
  <c r="T356" i="3"/>
  <c r="U356" i="3"/>
  <c r="V356" i="3"/>
  <c r="W356" i="3"/>
  <c r="O357" i="3"/>
  <c r="P357" i="3"/>
  <c r="Q357" i="3"/>
  <c r="S357" i="3"/>
  <c r="T357" i="3"/>
  <c r="U357" i="3"/>
  <c r="V357" i="3"/>
  <c r="W357" i="3"/>
  <c r="O358" i="3"/>
  <c r="P358" i="3"/>
  <c r="Q358" i="3"/>
  <c r="S358" i="3"/>
  <c r="T358" i="3"/>
  <c r="U358" i="3"/>
  <c r="V358" i="3"/>
  <c r="W358" i="3"/>
  <c r="O359" i="3"/>
  <c r="P359" i="3"/>
  <c r="Q359" i="3"/>
  <c r="S359" i="3"/>
  <c r="T359" i="3"/>
  <c r="U359" i="3"/>
  <c r="V359" i="3"/>
  <c r="W359" i="3"/>
  <c r="O360" i="3"/>
  <c r="P360" i="3"/>
  <c r="Q360" i="3"/>
  <c r="S360" i="3"/>
  <c r="T360" i="3"/>
  <c r="U360" i="3"/>
  <c r="V360" i="3"/>
  <c r="W360" i="3"/>
  <c r="O361" i="3"/>
  <c r="P361" i="3"/>
  <c r="Q361" i="3"/>
  <c r="S361" i="3"/>
  <c r="T361" i="3"/>
  <c r="U361" i="3"/>
  <c r="V361" i="3"/>
  <c r="W361" i="3"/>
  <c r="O362" i="3"/>
  <c r="P362" i="3"/>
  <c r="Q362" i="3"/>
  <c r="S362" i="3"/>
  <c r="T362" i="3"/>
  <c r="U362" i="3"/>
  <c r="V362" i="3"/>
  <c r="W362" i="3"/>
  <c r="O363" i="3"/>
  <c r="P363" i="3"/>
  <c r="Q363" i="3"/>
  <c r="S363" i="3"/>
  <c r="T363" i="3"/>
  <c r="U363" i="3"/>
  <c r="V363" i="3"/>
  <c r="W363" i="3"/>
  <c r="O364" i="3"/>
  <c r="P364" i="3"/>
  <c r="Q364" i="3"/>
  <c r="S364" i="3"/>
  <c r="T364" i="3"/>
  <c r="U364" i="3"/>
  <c r="V364" i="3"/>
  <c r="W364" i="3"/>
  <c r="O365" i="3"/>
  <c r="P365" i="3"/>
  <c r="Q365" i="3"/>
  <c r="S365" i="3"/>
  <c r="T365" i="3"/>
  <c r="U365" i="3"/>
  <c r="V365" i="3"/>
  <c r="W365" i="3"/>
  <c r="O366" i="3"/>
  <c r="P366" i="3"/>
  <c r="Q366" i="3"/>
  <c r="S366" i="3"/>
  <c r="T366" i="3"/>
  <c r="U366" i="3"/>
  <c r="V366" i="3"/>
  <c r="W366" i="3"/>
  <c r="O367" i="3"/>
  <c r="P367" i="3"/>
  <c r="Q367" i="3"/>
  <c r="S367" i="3"/>
  <c r="T367" i="3"/>
  <c r="U367" i="3"/>
  <c r="V367" i="3"/>
  <c r="W367" i="3"/>
  <c r="O368" i="3"/>
  <c r="P368" i="3"/>
  <c r="Q368" i="3"/>
  <c r="S368" i="3"/>
  <c r="T368" i="3"/>
  <c r="U368" i="3"/>
  <c r="V368" i="3"/>
  <c r="W368" i="3"/>
  <c r="O369" i="3"/>
  <c r="P369" i="3"/>
  <c r="Q369" i="3"/>
  <c r="S369" i="3"/>
  <c r="T369" i="3"/>
  <c r="U369" i="3"/>
  <c r="V369" i="3"/>
  <c r="W369" i="3"/>
  <c r="O370" i="3"/>
  <c r="P370" i="3"/>
  <c r="Q370" i="3"/>
  <c r="S370" i="3"/>
  <c r="T370" i="3"/>
  <c r="U370" i="3"/>
  <c r="V370" i="3"/>
  <c r="W370" i="3"/>
  <c r="O371" i="3"/>
  <c r="P371" i="3"/>
  <c r="Q371" i="3"/>
  <c r="S371" i="3"/>
  <c r="T371" i="3"/>
  <c r="U371" i="3"/>
  <c r="V371" i="3"/>
  <c r="W371" i="3"/>
  <c r="O372" i="3"/>
  <c r="P372" i="3"/>
  <c r="Q372" i="3"/>
  <c r="S372" i="3"/>
  <c r="T372" i="3"/>
  <c r="U372" i="3"/>
  <c r="V372" i="3"/>
  <c r="W372" i="3"/>
  <c r="O373" i="3"/>
  <c r="P373" i="3"/>
  <c r="Q373" i="3"/>
  <c r="S373" i="3"/>
  <c r="T373" i="3"/>
  <c r="U373" i="3"/>
  <c r="V373" i="3"/>
  <c r="W373" i="3"/>
  <c r="O374" i="3"/>
  <c r="P374" i="3"/>
  <c r="Q374" i="3"/>
  <c r="S374" i="3"/>
  <c r="T374" i="3"/>
  <c r="U374" i="3"/>
  <c r="V374" i="3"/>
  <c r="W374" i="3"/>
  <c r="O375" i="3"/>
  <c r="P375" i="3"/>
  <c r="Q375" i="3"/>
  <c r="S375" i="3"/>
  <c r="T375" i="3"/>
  <c r="U375" i="3"/>
  <c r="V375" i="3"/>
  <c r="W375" i="3"/>
  <c r="O376" i="3"/>
  <c r="P376" i="3"/>
  <c r="Q376" i="3"/>
  <c r="S376" i="3"/>
  <c r="T376" i="3"/>
  <c r="U376" i="3"/>
  <c r="V376" i="3"/>
  <c r="W376" i="3"/>
  <c r="O377" i="3"/>
  <c r="P377" i="3"/>
  <c r="Q377" i="3"/>
  <c r="S377" i="3"/>
  <c r="T377" i="3"/>
  <c r="U377" i="3"/>
  <c r="V377" i="3"/>
  <c r="W377" i="3"/>
  <c r="O378" i="3"/>
  <c r="P378" i="3"/>
  <c r="Q378" i="3"/>
  <c r="S378" i="3"/>
  <c r="T378" i="3"/>
  <c r="U378" i="3"/>
  <c r="V378" i="3"/>
  <c r="W378" i="3"/>
  <c r="O379" i="3"/>
  <c r="P379" i="3"/>
  <c r="Q379" i="3"/>
  <c r="S379" i="3"/>
  <c r="T379" i="3"/>
  <c r="U379" i="3"/>
  <c r="V379" i="3"/>
  <c r="W379" i="3"/>
  <c r="O380" i="3"/>
  <c r="P380" i="3"/>
  <c r="Q380" i="3"/>
  <c r="S380" i="3"/>
  <c r="T380" i="3"/>
  <c r="U380" i="3"/>
  <c r="V380" i="3"/>
  <c r="W380" i="3"/>
  <c r="O381" i="3"/>
  <c r="P381" i="3"/>
  <c r="Q381" i="3"/>
  <c r="S381" i="3"/>
  <c r="T381" i="3"/>
  <c r="U381" i="3"/>
  <c r="V381" i="3"/>
  <c r="W381" i="3"/>
  <c r="O382" i="3"/>
  <c r="P382" i="3"/>
  <c r="Q382" i="3"/>
  <c r="S382" i="3"/>
  <c r="T382" i="3"/>
  <c r="U382" i="3"/>
  <c r="V382" i="3"/>
  <c r="W382" i="3"/>
  <c r="O383" i="3"/>
  <c r="P383" i="3"/>
  <c r="Q383" i="3"/>
  <c r="S383" i="3"/>
  <c r="T383" i="3"/>
  <c r="U383" i="3"/>
  <c r="V383" i="3"/>
  <c r="W383" i="3"/>
  <c r="O384" i="3"/>
  <c r="P384" i="3"/>
  <c r="Q384" i="3"/>
  <c r="S384" i="3"/>
  <c r="T384" i="3"/>
  <c r="U384" i="3"/>
  <c r="V384" i="3"/>
  <c r="W384" i="3"/>
  <c r="O385" i="3"/>
  <c r="P385" i="3"/>
  <c r="Q385" i="3"/>
  <c r="S385" i="3"/>
  <c r="T385" i="3"/>
  <c r="U385" i="3"/>
  <c r="V385" i="3"/>
  <c r="W385" i="3"/>
  <c r="O386" i="3"/>
  <c r="P386" i="3"/>
  <c r="Q386" i="3"/>
  <c r="S386" i="3"/>
  <c r="T386" i="3"/>
  <c r="U386" i="3"/>
  <c r="V386" i="3"/>
  <c r="W386" i="3"/>
  <c r="O387" i="3"/>
  <c r="P387" i="3"/>
  <c r="Q387" i="3"/>
  <c r="S387" i="3"/>
  <c r="T387" i="3"/>
  <c r="U387" i="3"/>
  <c r="V387" i="3"/>
  <c r="W387" i="3"/>
  <c r="O388" i="3"/>
  <c r="P388" i="3"/>
  <c r="Q388" i="3"/>
  <c r="S388" i="3"/>
  <c r="T388" i="3"/>
  <c r="U388" i="3"/>
  <c r="V388" i="3"/>
  <c r="W388" i="3"/>
  <c r="O389" i="3"/>
  <c r="P389" i="3"/>
  <c r="Q389" i="3"/>
  <c r="S389" i="3"/>
  <c r="T389" i="3"/>
  <c r="U389" i="3"/>
  <c r="V389" i="3"/>
  <c r="W389" i="3"/>
  <c r="O390" i="3"/>
  <c r="P390" i="3"/>
  <c r="Q390" i="3"/>
  <c r="S390" i="3"/>
  <c r="T390" i="3"/>
  <c r="U390" i="3"/>
  <c r="V390" i="3"/>
  <c r="W390" i="3"/>
  <c r="O391" i="3"/>
  <c r="P391" i="3"/>
  <c r="Q391" i="3"/>
  <c r="S391" i="3"/>
  <c r="T391" i="3"/>
  <c r="U391" i="3"/>
  <c r="V391" i="3"/>
  <c r="W391" i="3"/>
  <c r="O392" i="3"/>
  <c r="P392" i="3"/>
  <c r="Q392" i="3"/>
  <c r="S392" i="3"/>
  <c r="T392" i="3"/>
  <c r="U392" i="3"/>
  <c r="V392" i="3"/>
  <c r="W392" i="3"/>
  <c r="O393" i="3"/>
  <c r="P393" i="3"/>
  <c r="Q393" i="3"/>
  <c r="S393" i="3"/>
  <c r="T393" i="3"/>
  <c r="U393" i="3"/>
  <c r="V393" i="3"/>
  <c r="W393" i="3"/>
  <c r="O394" i="3"/>
  <c r="P394" i="3"/>
  <c r="Q394" i="3"/>
  <c r="S394" i="3"/>
  <c r="T394" i="3"/>
  <c r="U394" i="3"/>
  <c r="V394" i="3"/>
  <c r="W394" i="3"/>
  <c r="O395" i="3"/>
  <c r="P395" i="3"/>
  <c r="Q395" i="3"/>
  <c r="S395" i="3"/>
  <c r="T395" i="3"/>
  <c r="U395" i="3"/>
  <c r="V395" i="3"/>
  <c r="W395" i="3"/>
  <c r="O396" i="3"/>
  <c r="P396" i="3"/>
  <c r="Q396" i="3"/>
  <c r="S396" i="3"/>
  <c r="T396" i="3"/>
  <c r="U396" i="3"/>
  <c r="V396" i="3"/>
  <c r="W396" i="3"/>
  <c r="O397" i="3"/>
  <c r="P397" i="3"/>
  <c r="Q397" i="3"/>
  <c r="S397" i="3"/>
  <c r="T397" i="3"/>
  <c r="U397" i="3"/>
  <c r="V397" i="3"/>
  <c r="W397" i="3"/>
  <c r="O398" i="3"/>
  <c r="P398" i="3"/>
  <c r="Q398" i="3"/>
  <c r="S398" i="3"/>
  <c r="T398" i="3"/>
  <c r="U398" i="3"/>
  <c r="V398" i="3"/>
  <c r="W398" i="3"/>
  <c r="O399" i="3"/>
  <c r="P399" i="3"/>
  <c r="Q399" i="3"/>
  <c r="S399" i="3"/>
  <c r="T399" i="3"/>
  <c r="U399" i="3"/>
  <c r="V399" i="3"/>
  <c r="W399" i="3"/>
  <c r="O400" i="3"/>
  <c r="P400" i="3"/>
  <c r="Q400" i="3"/>
  <c r="S400" i="3"/>
  <c r="T400" i="3"/>
  <c r="U400" i="3"/>
  <c r="V400" i="3"/>
  <c r="W400" i="3"/>
  <c r="O401" i="3"/>
  <c r="P401" i="3"/>
  <c r="Q401" i="3"/>
  <c r="S401" i="3"/>
  <c r="T401" i="3"/>
  <c r="U401" i="3"/>
  <c r="V401" i="3"/>
  <c r="W401" i="3"/>
  <c r="O402" i="3"/>
  <c r="P402" i="3"/>
  <c r="Q402" i="3"/>
  <c r="S402" i="3"/>
  <c r="T402" i="3"/>
  <c r="U402" i="3"/>
  <c r="V402" i="3"/>
  <c r="W402" i="3"/>
  <c r="O403" i="3"/>
  <c r="P403" i="3"/>
  <c r="Q403" i="3"/>
  <c r="S403" i="3"/>
  <c r="T403" i="3"/>
  <c r="U403" i="3"/>
  <c r="V403" i="3"/>
  <c r="W403" i="3"/>
  <c r="O404" i="3"/>
  <c r="P404" i="3"/>
  <c r="Q404" i="3"/>
  <c r="S404" i="3"/>
  <c r="T404" i="3"/>
  <c r="U404" i="3"/>
  <c r="V404" i="3"/>
  <c r="W404" i="3"/>
  <c r="O405" i="3"/>
  <c r="P405" i="3"/>
  <c r="Q405" i="3"/>
  <c r="S405" i="3"/>
  <c r="T405" i="3"/>
  <c r="U405" i="3"/>
  <c r="V405" i="3"/>
  <c r="W405" i="3"/>
  <c r="O406" i="3"/>
  <c r="P406" i="3"/>
  <c r="Q406" i="3"/>
  <c r="S406" i="3"/>
  <c r="T406" i="3"/>
  <c r="U406" i="3"/>
  <c r="V406" i="3"/>
  <c r="W406" i="3"/>
  <c r="O407" i="3"/>
  <c r="P407" i="3"/>
  <c r="Q407" i="3"/>
  <c r="S407" i="3"/>
  <c r="T407" i="3"/>
  <c r="U407" i="3"/>
  <c r="V407" i="3"/>
  <c r="W407" i="3"/>
  <c r="O408" i="3"/>
  <c r="P408" i="3"/>
  <c r="Q408" i="3"/>
  <c r="S408" i="3"/>
  <c r="T408" i="3"/>
  <c r="U408" i="3"/>
  <c r="V408" i="3"/>
  <c r="W408" i="3"/>
  <c r="O409" i="3"/>
  <c r="P409" i="3"/>
  <c r="Q409" i="3"/>
  <c r="S409" i="3"/>
  <c r="T409" i="3"/>
  <c r="U409" i="3"/>
  <c r="V409" i="3"/>
  <c r="W409" i="3"/>
  <c r="O410" i="3"/>
  <c r="P410" i="3"/>
  <c r="Q410" i="3"/>
  <c r="S410" i="3"/>
  <c r="T410" i="3"/>
  <c r="U410" i="3"/>
  <c r="V410" i="3"/>
  <c r="W410" i="3"/>
  <c r="O411" i="3"/>
  <c r="P411" i="3"/>
  <c r="Q411" i="3"/>
  <c r="S411" i="3"/>
  <c r="T411" i="3"/>
  <c r="U411" i="3"/>
  <c r="V411" i="3"/>
  <c r="W411" i="3"/>
  <c r="O412" i="3"/>
  <c r="P412" i="3"/>
  <c r="Q412" i="3"/>
  <c r="S412" i="3"/>
  <c r="T412" i="3"/>
  <c r="U412" i="3"/>
  <c r="V412" i="3"/>
  <c r="W412" i="3"/>
  <c r="O413" i="3"/>
  <c r="P413" i="3"/>
  <c r="Q413" i="3"/>
  <c r="S413" i="3"/>
  <c r="T413" i="3"/>
  <c r="U413" i="3"/>
  <c r="V413" i="3"/>
  <c r="W413" i="3"/>
  <c r="O414" i="3"/>
  <c r="P414" i="3"/>
  <c r="Q414" i="3"/>
  <c r="S414" i="3"/>
  <c r="T414" i="3"/>
  <c r="U414" i="3"/>
  <c r="V414" i="3"/>
  <c r="W414" i="3"/>
  <c r="O415" i="3"/>
  <c r="P415" i="3"/>
  <c r="Q415" i="3"/>
  <c r="S415" i="3"/>
  <c r="T415" i="3"/>
  <c r="U415" i="3"/>
  <c r="V415" i="3"/>
  <c r="W415" i="3"/>
  <c r="O416" i="3"/>
  <c r="P416" i="3"/>
  <c r="Q416" i="3"/>
  <c r="S416" i="3"/>
  <c r="T416" i="3"/>
  <c r="U416" i="3"/>
  <c r="V416" i="3"/>
  <c r="W416" i="3"/>
  <c r="O417" i="3"/>
  <c r="P417" i="3"/>
  <c r="Q417" i="3"/>
  <c r="S417" i="3"/>
  <c r="T417" i="3"/>
  <c r="U417" i="3"/>
  <c r="V417" i="3"/>
  <c r="W417" i="3"/>
  <c r="O418" i="3"/>
  <c r="P418" i="3"/>
  <c r="Q418" i="3"/>
  <c r="S418" i="3"/>
  <c r="T418" i="3"/>
  <c r="U418" i="3"/>
  <c r="V418" i="3"/>
  <c r="W418" i="3"/>
  <c r="O419" i="3"/>
  <c r="P419" i="3"/>
  <c r="Q419" i="3"/>
  <c r="S419" i="3"/>
  <c r="T419" i="3"/>
  <c r="U419" i="3"/>
  <c r="V419" i="3"/>
  <c r="W419" i="3"/>
  <c r="O420" i="3"/>
  <c r="P420" i="3"/>
  <c r="Q420" i="3"/>
  <c r="S420" i="3"/>
  <c r="T420" i="3"/>
  <c r="U420" i="3"/>
  <c r="V420" i="3"/>
  <c r="W420" i="3"/>
  <c r="O421" i="3"/>
  <c r="P421" i="3"/>
  <c r="Q421" i="3"/>
  <c r="S421" i="3"/>
  <c r="T421" i="3"/>
  <c r="U421" i="3"/>
  <c r="V421" i="3"/>
  <c r="W421" i="3"/>
  <c r="O422" i="3"/>
  <c r="P422" i="3"/>
  <c r="Q422" i="3"/>
  <c r="S422" i="3"/>
  <c r="T422" i="3"/>
  <c r="U422" i="3"/>
  <c r="V422" i="3"/>
  <c r="W422" i="3"/>
  <c r="O423" i="3"/>
  <c r="P423" i="3"/>
  <c r="Q423" i="3"/>
  <c r="S423" i="3"/>
  <c r="T423" i="3"/>
  <c r="U423" i="3"/>
  <c r="V423" i="3"/>
  <c r="W423" i="3"/>
  <c r="O424" i="3"/>
  <c r="P424" i="3"/>
  <c r="Q424" i="3"/>
  <c r="S424" i="3"/>
  <c r="T424" i="3"/>
  <c r="U424" i="3"/>
  <c r="V424" i="3"/>
  <c r="W424" i="3"/>
  <c r="O425" i="3"/>
  <c r="P425" i="3"/>
  <c r="Q425" i="3"/>
  <c r="S425" i="3"/>
  <c r="T425" i="3"/>
  <c r="U425" i="3"/>
  <c r="V425" i="3"/>
  <c r="W425" i="3"/>
  <c r="O426" i="3"/>
  <c r="P426" i="3"/>
  <c r="Q426" i="3"/>
  <c r="S426" i="3"/>
  <c r="T426" i="3"/>
  <c r="U426" i="3"/>
  <c r="V426" i="3"/>
  <c r="W426" i="3"/>
  <c r="O427" i="3"/>
  <c r="P427" i="3"/>
  <c r="Q427" i="3"/>
  <c r="S427" i="3"/>
  <c r="T427" i="3"/>
  <c r="U427" i="3"/>
  <c r="V427" i="3"/>
  <c r="W427" i="3"/>
  <c r="O428" i="3"/>
  <c r="P428" i="3"/>
  <c r="Q428" i="3"/>
  <c r="S428" i="3"/>
  <c r="T428" i="3"/>
  <c r="U428" i="3"/>
  <c r="V428" i="3"/>
  <c r="W428" i="3"/>
  <c r="O429" i="3"/>
  <c r="P429" i="3"/>
  <c r="Q429" i="3"/>
  <c r="S429" i="3"/>
  <c r="T429" i="3"/>
  <c r="U429" i="3"/>
  <c r="V429" i="3"/>
  <c r="W429" i="3"/>
  <c r="O430" i="3"/>
  <c r="P430" i="3"/>
  <c r="Q430" i="3"/>
  <c r="S430" i="3"/>
  <c r="T430" i="3"/>
  <c r="U430" i="3"/>
  <c r="V430" i="3"/>
  <c r="W430" i="3"/>
  <c r="O431" i="3"/>
  <c r="P431" i="3"/>
  <c r="Q431" i="3"/>
  <c r="S431" i="3"/>
  <c r="T431" i="3"/>
  <c r="U431" i="3"/>
  <c r="V431" i="3"/>
  <c r="W431" i="3"/>
  <c r="O432" i="3"/>
  <c r="P432" i="3"/>
  <c r="Q432" i="3"/>
  <c r="S432" i="3"/>
  <c r="T432" i="3"/>
  <c r="U432" i="3"/>
  <c r="V432" i="3"/>
  <c r="W432" i="3"/>
  <c r="O433" i="3"/>
  <c r="P433" i="3"/>
  <c r="Q433" i="3"/>
  <c r="S433" i="3"/>
  <c r="T433" i="3"/>
  <c r="U433" i="3"/>
  <c r="V433" i="3"/>
  <c r="W433" i="3"/>
  <c r="O434" i="3"/>
  <c r="P434" i="3"/>
  <c r="Q434" i="3"/>
  <c r="S434" i="3"/>
  <c r="T434" i="3"/>
  <c r="U434" i="3"/>
  <c r="V434" i="3"/>
  <c r="W434" i="3"/>
  <c r="O435" i="3"/>
  <c r="P435" i="3"/>
  <c r="Q435" i="3"/>
  <c r="S435" i="3"/>
  <c r="T435" i="3"/>
  <c r="U435" i="3"/>
  <c r="V435" i="3"/>
  <c r="W435" i="3"/>
  <c r="O436" i="3"/>
  <c r="P436" i="3"/>
  <c r="Q436" i="3"/>
  <c r="S436" i="3"/>
  <c r="T436" i="3"/>
  <c r="U436" i="3"/>
  <c r="V436" i="3"/>
  <c r="W436" i="3"/>
  <c r="O437" i="3"/>
  <c r="P437" i="3"/>
  <c r="Q437" i="3"/>
  <c r="S437" i="3"/>
  <c r="T437" i="3"/>
  <c r="U437" i="3"/>
  <c r="V437" i="3"/>
  <c r="W437" i="3"/>
  <c r="O438" i="3"/>
  <c r="P438" i="3"/>
  <c r="Q438" i="3"/>
  <c r="S438" i="3"/>
  <c r="T438" i="3"/>
  <c r="U438" i="3"/>
  <c r="V438" i="3"/>
  <c r="W438" i="3"/>
  <c r="O439" i="3"/>
  <c r="P439" i="3"/>
  <c r="Q439" i="3"/>
  <c r="S439" i="3"/>
  <c r="T439" i="3"/>
  <c r="U439" i="3"/>
  <c r="V439" i="3"/>
  <c r="W439" i="3"/>
  <c r="O440" i="3"/>
  <c r="P440" i="3"/>
  <c r="Q440" i="3"/>
  <c r="S440" i="3"/>
  <c r="T440" i="3"/>
  <c r="U440" i="3"/>
  <c r="V440" i="3"/>
  <c r="W440" i="3"/>
  <c r="O441" i="3"/>
  <c r="P441" i="3"/>
  <c r="Q441" i="3"/>
  <c r="S441" i="3"/>
  <c r="T441" i="3"/>
  <c r="U441" i="3"/>
  <c r="V441" i="3"/>
  <c r="W441" i="3"/>
  <c r="O442" i="3"/>
  <c r="P442" i="3"/>
  <c r="Q442" i="3"/>
  <c r="S442" i="3"/>
  <c r="T442" i="3"/>
  <c r="U442" i="3"/>
  <c r="V442" i="3"/>
  <c r="W442" i="3"/>
  <c r="O443" i="3"/>
  <c r="P443" i="3"/>
  <c r="Q443" i="3"/>
  <c r="S443" i="3"/>
  <c r="T443" i="3"/>
  <c r="U443" i="3"/>
  <c r="V443" i="3"/>
  <c r="W443" i="3"/>
  <c r="O444" i="3"/>
  <c r="P444" i="3"/>
  <c r="Q444" i="3"/>
  <c r="S444" i="3"/>
  <c r="T444" i="3"/>
  <c r="U444" i="3"/>
  <c r="V444" i="3"/>
  <c r="W444" i="3"/>
  <c r="O445" i="3"/>
  <c r="P445" i="3"/>
  <c r="Q445" i="3"/>
  <c r="S445" i="3"/>
  <c r="T445" i="3"/>
  <c r="U445" i="3"/>
  <c r="V445" i="3"/>
  <c r="W445" i="3"/>
  <c r="O446" i="3"/>
  <c r="P446" i="3"/>
  <c r="Q446" i="3"/>
  <c r="S446" i="3"/>
  <c r="T446" i="3"/>
  <c r="U446" i="3"/>
  <c r="V446" i="3"/>
  <c r="W446" i="3"/>
  <c r="O447" i="3"/>
  <c r="P447" i="3"/>
  <c r="Q447" i="3"/>
  <c r="S447" i="3"/>
  <c r="T447" i="3"/>
  <c r="U447" i="3"/>
  <c r="V447" i="3"/>
  <c r="W447" i="3"/>
  <c r="O448" i="3"/>
  <c r="P448" i="3"/>
  <c r="Q448" i="3"/>
  <c r="S448" i="3"/>
  <c r="T448" i="3"/>
  <c r="U448" i="3"/>
  <c r="V448" i="3"/>
  <c r="W448" i="3"/>
  <c r="O449" i="3"/>
  <c r="P449" i="3"/>
  <c r="Q449" i="3"/>
  <c r="S449" i="3"/>
  <c r="T449" i="3"/>
  <c r="U449" i="3"/>
  <c r="V449" i="3"/>
  <c r="W449" i="3"/>
  <c r="O450" i="3"/>
  <c r="P450" i="3"/>
  <c r="Q450" i="3"/>
  <c r="S450" i="3"/>
  <c r="T450" i="3"/>
  <c r="U450" i="3"/>
  <c r="V450" i="3"/>
  <c r="W450" i="3"/>
  <c r="O451" i="3"/>
  <c r="P451" i="3"/>
  <c r="Q451" i="3"/>
  <c r="S451" i="3"/>
  <c r="T451" i="3"/>
  <c r="U451" i="3"/>
  <c r="V451" i="3"/>
  <c r="W451" i="3"/>
  <c r="O452" i="3"/>
  <c r="P452" i="3"/>
  <c r="Q452" i="3"/>
  <c r="S452" i="3"/>
  <c r="T452" i="3"/>
  <c r="U452" i="3"/>
  <c r="V452" i="3"/>
  <c r="W452" i="3"/>
  <c r="O453" i="3"/>
  <c r="P453" i="3"/>
  <c r="Q453" i="3"/>
  <c r="S453" i="3"/>
  <c r="T453" i="3"/>
  <c r="U453" i="3"/>
  <c r="V453" i="3"/>
  <c r="W453" i="3"/>
  <c r="O454" i="3"/>
  <c r="P454" i="3"/>
  <c r="Q454" i="3"/>
  <c r="S454" i="3"/>
  <c r="T454" i="3"/>
  <c r="U454" i="3"/>
  <c r="V454" i="3"/>
  <c r="W454" i="3"/>
  <c r="O455" i="3"/>
  <c r="P455" i="3"/>
  <c r="Q455" i="3"/>
  <c r="S455" i="3"/>
  <c r="T455" i="3"/>
  <c r="U455" i="3"/>
  <c r="V455" i="3"/>
  <c r="W455" i="3"/>
  <c r="O456" i="3"/>
  <c r="P456" i="3"/>
  <c r="Q456" i="3"/>
  <c r="S456" i="3"/>
  <c r="T456" i="3"/>
  <c r="U456" i="3"/>
  <c r="V456" i="3"/>
  <c r="W456" i="3"/>
  <c r="O457" i="3"/>
  <c r="P457" i="3"/>
  <c r="Q457" i="3"/>
  <c r="S457" i="3"/>
  <c r="T457" i="3"/>
  <c r="U457" i="3"/>
  <c r="V457" i="3"/>
  <c r="W457" i="3"/>
  <c r="O458" i="3"/>
  <c r="P458" i="3"/>
  <c r="Q458" i="3"/>
  <c r="S458" i="3"/>
  <c r="T458" i="3"/>
  <c r="U458" i="3"/>
  <c r="V458" i="3"/>
  <c r="W458" i="3"/>
  <c r="O459" i="3"/>
  <c r="P459" i="3"/>
  <c r="Q459" i="3"/>
  <c r="S459" i="3"/>
  <c r="T459" i="3"/>
  <c r="U459" i="3"/>
  <c r="V459" i="3"/>
  <c r="W459" i="3"/>
  <c r="O460" i="3"/>
  <c r="P460" i="3"/>
  <c r="Q460" i="3"/>
  <c r="S460" i="3"/>
  <c r="T460" i="3"/>
  <c r="U460" i="3"/>
  <c r="V460" i="3"/>
  <c r="W460" i="3"/>
  <c r="O461" i="3"/>
  <c r="P461" i="3"/>
  <c r="Q461" i="3"/>
  <c r="S461" i="3"/>
  <c r="T461" i="3"/>
  <c r="U461" i="3"/>
  <c r="V461" i="3"/>
  <c r="W461" i="3"/>
  <c r="O462" i="3"/>
  <c r="P462" i="3"/>
  <c r="Q462" i="3"/>
  <c r="S462" i="3"/>
  <c r="T462" i="3"/>
  <c r="U462" i="3"/>
  <c r="V462" i="3"/>
  <c r="W462" i="3"/>
  <c r="O463" i="3"/>
  <c r="P463" i="3"/>
  <c r="Q463" i="3"/>
  <c r="S463" i="3"/>
  <c r="T463" i="3"/>
  <c r="U463" i="3"/>
  <c r="V463" i="3"/>
  <c r="W463" i="3"/>
  <c r="O464" i="3"/>
  <c r="P464" i="3"/>
  <c r="Q464" i="3"/>
  <c r="S464" i="3"/>
  <c r="T464" i="3"/>
  <c r="U464" i="3"/>
  <c r="V464" i="3"/>
  <c r="W464" i="3"/>
  <c r="O465" i="3"/>
  <c r="P465" i="3"/>
  <c r="Q465" i="3"/>
  <c r="S465" i="3"/>
  <c r="T465" i="3"/>
  <c r="U465" i="3"/>
  <c r="V465" i="3"/>
  <c r="W465" i="3"/>
  <c r="O466" i="3"/>
  <c r="P466" i="3"/>
  <c r="Q466" i="3"/>
  <c r="S466" i="3"/>
  <c r="T466" i="3"/>
  <c r="U466" i="3"/>
  <c r="V466" i="3"/>
  <c r="W466" i="3"/>
  <c r="O467" i="3"/>
  <c r="P467" i="3"/>
  <c r="Q467" i="3"/>
  <c r="S467" i="3"/>
  <c r="T467" i="3"/>
  <c r="U467" i="3"/>
  <c r="V467" i="3"/>
  <c r="W467" i="3"/>
  <c r="O468" i="3"/>
  <c r="P468" i="3"/>
  <c r="Q468" i="3"/>
  <c r="S468" i="3"/>
  <c r="T468" i="3"/>
  <c r="U468" i="3"/>
  <c r="V468" i="3"/>
  <c r="W468" i="3"/>
  <c r="O469" i="3"/>
  <c r="P469" i="3"/>
  <c r="Q469" i="3"/>
  <c r="S469" i="3"/>
  <c r="T469" i="3"/>
  <c r="U469" i="3"/>
  <c r="V469" i="3"/>
  <c r="W469" i="3"/>
  <c r="O470" i="3"/>
  <c r="P470" i="3"/>
  <c r="Q470" i="3"/>
  <c r="S470" i="3"/>
  <c r="T470" i="3"/>
  <c r="U470" i="3"/>
  <c r="V470" i="3"/>
  <c r="W470" i="3"/>
  <c r="O471" i="3"/>
  <c r="P471" i="3"/>
  <c r="Q471" i="3"/>
  <c r="S471" i="3"/>
  <c r="T471" i="3"/>
  <c r="U471" i="3"/>
  <c r="V471" i="3"/>
  <c r="W471" i="3"/>
  <c r="O472" i="3"/>
  <c r="P472" i="3"/>
  <c r="Q472" i="3"/>
  <c r="S472" i="3"/>
  <c r="T472" i="3"/>
  <c r="U472" i="3"/>
  <c r="V472" i="3"/>
  <c r="W472" i="3"/>
  <c r="O473" i="3"/>
  <c r="P473" i="3"/>
  <c r="Q473" i="3"/>
  <c r="S473" i="3"/>
  <c r="T473" i="3"/>
  <c r="U473" i="3"/>
  <c r="V473" i="3"/>
  <c r="W473" i="3"/>
  <c r="O474" i="3"/>
  <c r="P474" i="3"/>
  <c r="Q474" i="3"/>
  <c r="S474" i="3"/>
  <c r="T474" i="3"/>
  <c r="U474" i="3"/>
  <c r="V474" i="3"/>
  <c r="W474" i="3"/>
  <c r="O475" i="3"/>
  <c r="P475" i="3"/>
  <c r="Q475" i="3"/>
  <c r="S475" i="3"/>
  <c r="T475" i="3"/>
  <c r="U475" i="3"/>
  <c r="V475" i="3"/>
  <c r="W475" i="3"/>
  <c r="O476" i="3"/>
  <c r="P476" i="3"/>
  <c r="Q476" i="3"/>
  <c r="S476" i="3"/>
  <c r="T476" i="3"/>
  <c r="U476" i="3"/>
  <c r="V476" i="3"/>
  <c r="W476" i="3"/>
  <c r="O477" i="3"/>
  <c r="P477" i="3"/>
  <c r="Q477" i="3"/>
  <c r="S477" i="3"/>
  <c r="T477" i="3"/>
  <c r="U477" i="3"/>
  <c r="V477" i="3"/>
  <c r="W477" i="3"/>
  <c r="O478" i="3"/>
  <c r="P478" i="3"/>
  <c r="Q478" i="3"/>
  <c r="S478" i="3"/>
  <c r="T478" i="3"/>
  <c r="U478" i="3"/>
  <c r="V478" i="3"/>
  <c r="W478" i="3"/>
  <c r="O479" i="3"/>
  <c r="P479" i="3"/>
  <c r="Q479" i="3"/>
  <c r="S479" i="3"/>
  <c r="T479" i="3"/>
  <c r="U479" i="3"/>
  <c r="V479" i="3"/>
  <c r="W479" i="3"/>
  <c r="O480" i="3"/>
  <c r="P480" i="3"/>
  <c r="Q480" i="3"/>
  <c r="S480" i="3"/>
  <c r="T480" i="3"/>
  <c r="U480" i="3"/>
  <c r="V480" i="3"/>
  <c r="W480" i="3"/>
  <c r="O481" i="3"/>
  <c r="P481" i="3"/>
  <c r="Q481" i="3"/>
  <c r="S481" i="3"/>
  <c r="T481" i="3"/>
  <c r="U481" i="3"/>
  <c r="V481" i="3"/>
  <c r="W481" i="3"/>
  <c r="O482" i="3"/>
  <c r="P482" i="3"/>
  <c r="Q482" i="3"/>
  <c r="S482" i="3"/>
  <c r="T482" i="3"/>
  <c r="U482" i="3"/>
  <c r="V482" i="3"/>
  <c r="W482" i="3"/>
  <c r="O483" i="3"/>
  <c r="P483" i="3"/>
  <c r="Q483" i="3"/>
  <c r="S483" i="3"/>
  <c r="T483" i="3"/>
  <c r="U483" i="3"/>
  <c r="V483" i="3"/>
  <c r="W483" i="3"/>
  <c r="O484" i="3"/>
  <c r="P484" i="3"/>
  <c r="Q484" i="3"/>
  <c r="S484" i="3"/>
  <c r="T484" i="3"/>
  <c r="U484" i="3"/>
  <c r="V484" i="3"/>
  <c r="W484" i="3"/>
  <c r="O485" i="3"/>
  <c r="P485" i="3"/>
  <c r="Q485" i="3"/>
  <c r="S485" i="3"/>
  <c r="T485" i="3"/>
  <c r="U485" i="3"/>
  <c r="V485" i="3"/>
  <c r="W485" i="3"/>
  <c r="O486" i="3"/>
  <c r="P486" i="3"/>
  <c r="Q486" i="3"/>
  <c r="S486" i="3"/>
  <c r="T486" i="3"/>
  <c r="U486" i="3"/>
  <c r="V486" i="3"/>
  <c r="W486" i="3"/>
  <c r="O487" i="3"/>
  <c r="P487" i="3"/>
  <c r="Q487" i="3"/>
  <c r="S487" i="3"/>
  <c r="T487" i="3"/>
  <c r="U487" i="3"/>
  <c r="V487" i="3"/>
  <c r="W487" i="3"/>
  <c r="O488" i="3"/>
  <c r="P488" i="3"/>
  <c r="Q488" i="3"/>
  <c r="S488" i="3"/>
  <c r="T488" i="3"/>
  <c r="U488" i="3"/>
  <c r="V488" i="3"/>
  <c r="W488" i="3"/>
  <c r="O489" i="3"/>
  <c r="P489" i="3"/>
  <c r="Q489" i="3"/>
  <c r="S489" i="3"/>
  <c r="T489" i="3"/>
  <c r="U489" i="3"/>
  <c r="V489" i="3"/>
  <c r="W489" i="3"/>
  <c r="O490" i="3"/>
  <c r="P490" i="3"/>
  <c r="Q490" i="3"/>
  <c r="S490" i="3"/>
  <c r="T490" i="3"/>
  <c r="U490" i="3"/>
  <c r="V490" i="3"/>
  <c r="W490" i="3"/>
  <c r="O491" i="3"/>
  <c r="P491" i="3"/>
  <c r="Q491" i="3"/>
  <c r="S491" i="3"/>
  <c r="T491" i="3"/>
  <c r="U491" i="3"/>
  <c r="V491" i="3"/>
  <c r="W491" i="3"/>
  <c r="O492" i="3"/>
  <c r="P492" i="3"/>
  <c r="Q492" i="3"/>
  <c r="S492" i="3"/>
  <c r="T492" i="3"/>
  <c r="U492" i="3"/>
  <c r="V492" i="3"/>
  <c r="W492" i="3"/>
  <c r="O493" i="3"/>
  <c r="P493" i="3"/>
  <c r="Q493" i="3"/>
  <c r="S493" i="3"/>
  <c r="T493" i="3"/>
  <c r="U493" i="3"/>
  <c r="V493" i="3"/>
  <c r="W493" i="3"/>
  <c r="O494" i="3"/>
  <c r="P494" i="3"/>
  <c r="Q494" i="3"/>
  <c r="S494" i="3"/>
  <c r="T494" i="3"/>
  <c r="U494" i="3"/>
  <c r="V494" i="3"/>
  <c r="W494" i="3"/>
  <c r="O495" i="3"/>
  <c r="P495" i="3"/>
  <c r="Q495" i="3"/>
  <c r="S495" i="3"/>
  <c r="T495" i="3"/>
  <c r="U495" i="3"/>
  <c r="V495" i="3"/>
  <c r="W495" i="3"/>
  <c r="O496" i="3"/>
  <c r="P496" i="3"/>
  <c r="Q496" i="3"/>
  <c r="S496" i="3"/>
  <c r="T496" i="3"/>
  <c r="U496" i="3"/>
  <c r="V496" i="3"/>
  <c r="W496" i="3"/>
  <c r="O497" i="3"/>
  <c r="P497" i="3"/>
  <c r="Q497" i="3"/>
  <c r="S497" i="3"/>
  <c r="T497" i="3"/>
  <c r="U497" i="3"/>
  <c r="V497" i="3"/>
  <c r="W497" i="3"/>
  <c r="O498" i="3"/>
  <c r="P498" i="3"/>
  <c r="Q498" i="3"/>
  <c r="S498" i="3"/>
  <c r="T498" i="3"/>
  <c r="U498" i="3"/>
  <c r="V498" i="3"/>
  <c r="W498" i="3"/>
  <c r="O499" i="3"/>
  <c r="P499" i="3"/>
  <c r="Q499" i="3"/>
  <c r="S499" i="3"/>
  <c r="T499" i="3"/>
  <c r="U499" i="3"/>
  <c r="V499" i="3"/>
  <c r="W499" i="3"/>
  <c r="O500" i="3"/>
  <c r="P500" i="3"/>
  <c r="Q500" i="3"/>
  <c r="S500" i="3"/>
  <c r="T500" i="3"/>
  <c r="U500" i="3"/>
  <c r="V500" i="3"/>
  <c r="W500" i="3"/>
  <c r="O501" i="3"/>
  <c r="P501" i="3"/>
  <c r="Q501" i="3"/>
  <c r="S501" i="3"/>
  <c r="T501" i="3"/>
  <c r="U501" i="3"/>
  <c r="V501" i="3"/>
  <c r="W501" i="3"/>
  <c r="O502" i="3"/>
  <c r="P502" i="3"/>
  <c r="Q502" i="3"/>
  <c r="S502" i="3"/>
  <c r="T502" i="3"/>
  <c r="U502" i="3"/>
  <c r="V502" i="3"/>
  <c r="W502" i="3"/>
  <c r="O503" i="3"/>
  <c r="P503" i="3"/>
  <c r="Q503" i="3"/>
  <c r="S503" i="3"/>
  <c r="T503" i="3"/>
  <c r="U503" i="3"/>
  <c r="V503" i="3"/>
  <c r="W503" i="3"/>
  <c r="O504" i="3"/>
  <c r="P504" i="3"/>
  <c r="Q504" i="3"/>
  <c r="S504" i="3"/>
  <c r="T504" i="3"/>
  <c r="U504" i="3"/>
  <c r="V504" i="3"/>
  <c r="W504" i="3"/>
  <c r="O505" i="3"/>
  <c r="P505" i="3"/>
  <c r="Q505" i="3"/>
  <c r="S505" i="3"/>
  <c r="T505" i="3"/>
  <c r="U505" i="3"/>
  <c r="V505" i="3"/>
  <c r="W505" i="3"/>
  <c r="O506" i="3"/>
  <c r="P506" i="3"/>
  <c r="Q506" i="3"/>
  <c r="S506" i="3"/>
  <c r="T506" i="3"/>
  <c r="U506" i="3"/>
  <c r="V506" i="3"/>
  <c r="W506" i="3"/>
  <c r="O507" i="3"/>
  <c r="P507" i="3"/>
  <c r="Q507" i="3"/>
  <c r="S507" i="3"/>
  <c r="T507" i="3"/>
  <c r="U507" i="3"/>
  <c r="V507" i="3"/>
  <c r="W507" i="3"/>
  <c r="O508" i="3"/>
  <c r="P508" i="3"/>
  <c r="Q508" i="3"/>
  <c r="S508" i="3"/>
  <c r="T508" i="3"/>
  <c r="U508" i="3"/>
  <c r="V508" i="3"/>
  <c r="W508" i="3"/>
  <c r="O509" i="3"/>
  <c r="P509" i="3"/>
  <c r="Q509" i="3"/>
  <c r="S509" i="3"/>
  <c r="T509" i="3"/>
  <c r="U509" i="3"/>
  <c r="V509" i="3"/>
  <c r="W509" i="3"/>
  <c r="O510" i="3"/>
  <c r="P510" i="3"/>
  <c r="Q510" i="3"/>
  <c r="S510" i="3"/>
  <c r="T510" i="3"/>
  <c r="U510" i="3"/>
  <c r="V510" i="3"/>
  <c r="W510" i="3"/>
  <c r="O511" i="3"/>
  <c r="P511" i="3"/>
  <c r="Q511" i="3"/>
  <c r="S511" i="3"/>
  <c r="T511" i="3"/>
  <c r="U511" i="3"/>
  <c r="V511" i="3"/>
  <c r="W511" i="3"/>
  <c r="O512" i="3"/>
  <c r="P512" i="3"/>
  <c r="Q512" i="3"/>
  <c r="S512" i="3"/>
  <c r="T512" i="3"/>
  <c r="U512" i="3"/>
  <c r="V512" i="3"/>
  <c r="W512" i="3"/>
  <c r="O513" i="3"/>
  <c r="P513" i="3"/>
  <c r="Q513" i="3"/>
  <c r="S513" i="3"/>
  <c r="T513" i="3"/>
  <c r="U513" i="3"/>
  <c r="V513" i="3"/>
  <c r="W513" i="3"/>
  <c r="O514" i="3"/>
  <c r="P514" i="3"/>
  <c r="Q514" i="3"/>
  <c r="S514" i="3"/>
  <c r="T514" i="3"/>
  <c r="U514" i="3"/>
  <c r="V514" i="3"/>
  <c r="W514" i="3"/>
  <c r="O515" i="3"/>
  <c r="P515" i="3"/>
  <c r="Q515" i="3"/>
  <c r="S515" i="3"/>
  <c r="T515" i="3"/>
  <c r="U515" i="3"/>
  <c r="V515" i="3"/>
  <c r="W515" i="3"/>
  <c r="O516" i="3"/>
  <c r="P516" i="3"/>
  <c r="Q516" i="3"/>
  <c r="S516" i="3"/>
  <c r="T516" i="3"/>
  <c r="U516" i="3"/>
  <c r="V516" i="3"/>
  <c r="W516" i="3"/>
  <c r="O517" i="3"/>
  <c r="P517" i="3"/>
  <c r="Q517" i="3"/>
  <c r="S517" i="3"/>
  <c r="T517" i="3"/>
  <c r="U517" i="3"/>
  <c r="V517" i="3"/>
  <c r="W517" i="3"/>
  <c r="O518" i="3"/>
  <c r="P518" i="3"/>
  <c r="Q518" i="3"/>
  <c r="S518" i="3"/>
  <c r="T518" i="3"/>
  <c r="U518" i="3"/>
  <c r="V518" i="3"/>
  <c r="W518" i="3"/>
  <c r="O519" i="3"/>
  <c r="P519" i="3"/>
  <c r="Q519" i="3"/>
  <c r="S519" i="3"/>
  <c r="T519" i="3"/>
  <c r="U519" i="3"/>
  <c r="V519" i="3"/>
  <c r="W519" i="3"/>
  <c r="O520" i="3"/>
  <c r="P520" i="3"/>
  <c r="Q520" i="3"/>
  <c r="S520" i="3"/>
  <c r="T520" i="3"/>
  <c r="U520" i="3"/>
  <c r="V520" i="3"/>
  <c r="W520" i="3"/>
  <c r="O521" i="3"/>
  <c r="P521" i="3"/>
  <c r="Q521" i="3"/>
  <c r="S521" i="3"/>
  <c r="T521" i="3"/>
  <c r="U521" i="3"/>
  <c r="V521" i="3"/>
  <c r="W521" i="3"/>
  <c r="O522" i="3"/>
  <c r="P522" i="3"/>
  <c r="Q522" i="3"/>
  <c r="S522" i="3"/>
  <c r="T522" i="3"/>
  <c r="U522" i="3"/>
  <c r="V522" i="3"/>
  <c r="W522" i="3"/>
  <c r="T3" i="3"/>
  <c r="M2" i="3"/>
  <c r="M3" i="3"/>
  <c r="M4" i="3"/>
  <c r="N3" i="3"/>
  <c r="M5" i="3"/>
  <c r="N4" i="3"/>
  <c r="M6" i="3"/>
  <c r="N5" i="3"/>
  <c r="M7" i="3"/>
  <c r="N6" i="3"/>
  <c r="M8" i="3"/>
  <c r="N7" i="3"/>
  <c r="M9" i="3"/>
  <c r="N8" i="3"/>
  <c r="M10" i="3"/>
  <c r="N9" i="3"/>
  <c r="M11" i="3"/>
  <c r="N10" i="3"/>
  <c r="M12" i="3"/>
  <c r="N11" i="3"/>
  <c r="M13" i="3"/>
  <c r="N12" i="3"/>
  <c r="M14" i="3"/>
  <c r="N13" i="3"/>
  <c r="M15" i="3"/>
  <c r="N14" i="3"/>
  <c r="M16" i="3"/>
  <c r="N15" i="3"/>
  <c r="M17" i="3"/>
  <c r="N16" i="3"/>
  <c r="M18" i="3"/>
  <c r="N17" i="3"/>
  <c r="M19" i="3"/>
  <c r="N18" i="3"/>
  <c r="M20" i="3"/>
  <c r="N19" i="3"/>
  <c r="M21" i="3"/>
  <c r="N20" i="3"/>
  <c r="M22" i="3"/>
  <c r="N21" i="3"/>
  <c r="M23" i="3"/>
  <c r="N22" i="3"/>
  <c r="M24" i="3"/>
  <c r="N23" i="3"/>
  <c r="M25" i="3"/>
  <c r="N24" i="3"/>
  <c r="M26" i="3"/>
  <c r="N25" i="3"/>
  <c r="M27" i="3"/>
  <c r="N26" i="3"/>
  <c r="M28" i="3"/>
  <c r="N27" i="3"/>
  <c r="M29" i="3"/>
  <c r="N28" i="3"/>
  <c r="M30" i="3"/>
  <c r="N29" i="3"/>
  <c r="M31" i="3"/>
  <c r="N30" i="3"/>
  <c r="M32" i="3"/>
  <c r="N31" i="3"/>
  <c r="M33" i="3"/>
  <c r="N32" i="3"/>
  <c r="M34" i="3"/>
  <c r="N33" i="3"/>
  <c r="M35" i="3"/>
  <c r="N34" i="3"/>
  <c r="M36" i="3"/>
  <c r="N35" i="3"/>
  <c r="M37" i="3"/>
  <c r="N36" i="3"/>
  <c r="M38" i="3"/>
  <c r="N37" i="3"/>
  <c r="M39" i="3"/>
  <c r="N38" i="3"/>
  <c r="M40" i="3"/>
  <c r="N39" i="3"/>
  <c r="M41" i="3"/>
  <c r="N40" i="3"/>
  <c r="M42" i="3"/>
  <c r="N41" i="3"/>
  <c r="M43" i="3"/>
  <c r="N42" i="3"/>
  <c r="M44" i="3"/>
  <c r="N43" i="3"/>
  <c r="M45" i="3"/>
  <c r="N44" i="3"/>
  <c r="M46" i="3"/>
  <c r="N45" i="3"/>
  <c r="M47" i="3"/>
  <c r="N46" i="3"/>
  <c r="M48" i="3"/>
  <c r="N47" i="3"/>
  <c r="M49" i="3"/>
  <c r="N48" i="3"/>
  <c r="M50" i="3"/>
  <c r="N49" i="3"/>
  <c r="M51" i="3"/>
  <c r="N50" i="3"/>
  <c r="M52" i="3"/>
  <c r="N51" i="3"/>
  <c r="M53" i="3"/>
  <c r="N52" i="3"/>
  <c r="M54" i="3"/>
  <c r="N53" i="3"/>
  <c r="M55" i="3"/>
  <c r="N54" i="3"/>
  <c r="M56" i="3"/>
  <c r="N55" i="3"/>
  <c r="M57" i="3"/>
  <c r="N56" i="3"/>
  <c r="M58" i="3"/>
  <c r="N57" i="3"/>
  <c r="M59" i="3"/>
  <c r="N58" i="3"/>
  <c r="M60" i="3"/>
  <c r="N59" i="3"/>
  <c r="M61" i="3"/>
  <c r="N60" i="3"/>
  <c r="M62" i="3"/>
  <c r="N61" i="3"/>
  <c r="M63" i="3"/>
  <c r="N62" i="3"/>
  <c r="M64" i="3"/>
  <c r="N63" i="3"/>
  <c r="M65" i="3"/>
  <c r="N64" i="3"/>
  <c r="M66" i="3"/>
  <c r="N65" i="3"/>
  <c r="M67" i="3"/>
  <c r="N66" i="3"/>
  <c r="M68" i="3"/>
  <c r="N67" i="3"/>
  <c r="M69" i="3"/>
  <c r="N68" i="3"/>
  <c r="M70" i="3"/>
  <c r="N69" i="3"/>
  <c r="M71" i="3"/>
  <c r="N70" i="3"/>
  <c r="M72" i="3"/>
  <c r="N71" i="3"/>
  <c r="M73" i="3"/>
  <c r="N72" i="3"/>
  <c r="M74" i="3"/>
  <c r="N73" i="3"/>
  <c r="M75" i="3"/>
  <c r="N74" i="3"/>
  <c r="M76" i="3"/>
  <c r="N75" i="3"/>
  <c r="M77" i="3"/>
  <c r="N76" i="3"/>
  <c r="M78" i="3"/>
  <c r="N77" i="3"/>
  <c r="M79" i="3"/>
  <c r="N78" i="3"/>
  <c r="M80" i="3"/>
  <c r="N79" i="3"/>
  <c r="M81" i="3"/>
  <c r="N80" i="3"/>
  <c r="M82" i="3"/>
  <c r="N81" i="3"/>
  <c r="M83" i="3"/>
  <c r="N82" i="3"/>
  <c r="M84" i="3"/>
  <c r="N83" i="3"/>
  <c r="M85" i="3"/>
  <c r="N84" i="3"/>
  <c r="M86" i="3"/>
  <c r="N85" i="3"/>
  <c r="M87" i="3"/>
  <c r="N86" i="3"/>
  <c r="M88" i="3"/>
  <c r="N87" i="3"/>
  <c r="M89" i="3"/>
  <c r="N88" i="3"/>
  <c r="M90" i="3"/>
  <c r="N89" i="3"/>
  <c r="M91" i="3"/>
  <c r="N90" i="3"/>
  <c r="M92" i="3"/>
  <c r="N91" i="3"/>
  <c r="M93" i="3"/>
  <c r="N92" i="3"/>
  <c r="M94" i="3"/>
  <c r="N93" i="3"/>
  <c r="M95" i="3"/>
  <c r="N94" i="3"/>
  <c r="M96" i="3"/>
  <c r="N95" i="3"/>
  <c r="M97" i="3"/>
  <c r="N96" i="3"/>
  <c r="M98" i="3"/>
  <c r="N97" i="3"/>
  <c r="M99" i="3"/>
  <c r="N98" i="3"/>
  <c r="M100" i="3"/>
  <c r="N99" i="3"/>
  <c r="M101" i="3"/>
  <c r="N100" i="3"/>
  <c r="M102" i="3"/>
  <c r="N101" i="3"/>
  <c r="M103" i="3"/>
  <c r="N102" i="3"/>
  <c r="M104" i="3"/>
  <c r="N103" i="3"/>
  <c r="M105" i="3"/>
  <c r="N104" i="3"/>
  <c r="M106" i="3"/>
  <c r="N105" i="3"/>
  <c r="M107" i="3"/>
  <c r="N106" i="3"/>
  <c r="M108" i="3"/>
  <c r="N107" i="3"/>
  <c r="M109" i="3"/>
  <c r="N108" i="3"/>
  <c r="M110" i="3"/>
  <c r="N109" i="3"/>
  <c r="M111" i="3"/>
  <c r="N110" i="3"/>
  <c r="M112" i="3"/>
  <c r="N111" i="3"/>
  <c r="M113" i="3"/>
  <c r="N112" i="3"/>
  <c r="M114" i="3"/>
  <c r="N113" i="3"/>
  <c r="M115" i="3"/>
  <c r="N114" i="3"/>
  <c r="M116" i="3"/>
  <c r="N115" i="3"/>
  <c r="M117" i="3"/>
  <c r="N116" i="3"/>
  <c r="M118" i="3"/>
  <c r="N117" i="3"/>
  <c r="M119" i="3"/>
  <c r="N118" i="3"/>
  <c r="M120" i="3"/>
  <c r="N119" i="3"/>
  <c r="M121" i="3"/>
  <c r="N120" i="3"/>
  <c r="M122" i="3"/>
  <c r="N121" i="3"/>
  <c r="M123" i="3"/>
  <c r="N122" i="3"/>
  <c r="M124" i="3"/>
  <c r="N123" i="3"/>
  <c r="M125" i="3"/>
  <c r="N124" i="3"/>
  <c r="M126" i="3"/>
  <c r="N125" i="3"/>
  <c r="M127" i="3"/>
  <c r="N126" i="3"/>
  <c r="M128" i="3"/>
  <c r="N127" i="3"/>
  <c r="M129" i="3"/>
  <c r="N128" i="3"/>
  <c r="M130" i="3"/>
  <c r="N129" i="3"/>
  <c r="M131" i="3"/>
  <c r="N130" i="3"/>
  <c r="M132" i="3"/>
  <c r="N131" i="3"/>
  <c r="M133" i="3"/>
  <c r="N132" i="3"/>
  <c r="M134" i="3"/>
  <c r="N133" i="3"/>
  <c r="M135" i="3"/>
  <c r="N134" i="3"/>
  <c r="M136" i="3"/>
  <c r="N135" i="3"/>
  <c r="M137" i="3"/>
  <c r="N136" i="3"/>
  <c r="M138" i="3"/>
  <c r="N137" i="3"/>
  <c r="M139" i="3"/>
  <c r="N138" i="3"/>
  <c r="M140" i="3"/>
  <c r="N139" i="3"/>
  <c r="M141" i="3"/>
  <c r="N140" i="3"/>
  <c r="M142" i="3"/>
  <c r="N141" i="3"/>
  <c r="M143" i="3"/>
  <c r="N142" i="3"/>
  <c r="M144" i="3"/>
  <c r="N143" i="3"/>
  <c r="M145" i="3"/>
  <c r="N144" i="3"/>
  <c r="M146" i="3"/>
  <c r="N145" i="3"/>
  <c r="M147" i="3"/>
  <c r="N146" i="3"/>
  <c r="M148" i="3"/>
  <c r="N147" i="3"/>
  <c r="M149" i="3"/>
  <c r="N148" i="3"/>
  <c r="M150" i="3"/>
  <c r="N149" i="3"/>
  <c r="M151" i="3"/>
  <c r="N150" i="3"/>
  <c r="M152" i="3"/>
  <c r="N151" i="3"/>
  <c r="M153" i="3"/>
  <c r="N152" i="3"/>
  <c r="M154" i="3"/>
  <c r="N153" i="3"/>
  <c r="M155" i="3"/>
  <c r="N154" i="3"/>
  <c r="M156" i="3"/>
  <c r="N155" i="3"/>
  <c r="M157" i="3"/>
  <c r="N156" i="3"/>
  <c r="M158" i="3"/>
  <c r="N157" i="3"/>
  <c r="M159" i="3"/>
  <c r="N158" i="3"/>
  <c r="M160" i="3"/>
  <c r="N159" i="3"/>
  <c r="M161" i="3"/>
  <c r="N160" i="3"/>
  <c r="M162" i="3"/>
  <c r="N161" i="3"/>
  <c r="M163" i="3"/>
  <c r="N162" i="3"/>
  <c r="M164" i="3"/>
  <c r="N163" i="3"/>
  <c r="M165" i="3"/>
  <c r="N164" i="3"/>
  <c r="M166" i="3"/>
  <c r="N165" i="3"/>
  <c r="M167" i="3"/>
  <c r="N166" i="3"/>
  <c r="M168" i="3"/>
  <c r="N167" i="3"/>
  <c r="M169" i="3"/>
  <c r="N168" i="3"/>
  <c r="M170" i="3"/>
  <c r="N169" i="3"/>
  <c r="M171" i="3"/>
  <c r="N170" i="3"/>
  <c r="M172" i="3"/>
  <c r="N171" i="3"/>
  <c r="M173" i="3"/>
  <c r="N172" i="3"/>
  <c r="M174" i="3"/>
  <c r="N173" i="3"/>
  <c r="M175" i="3"/>
  <c r="N174" i="3"/>
  <c r="M176" i="3"/>
  <c r="N175" i="3"/>
  <c r="M177" i="3"/>
  <c r="N176" i="3"/>
  <c r="M178" i="3"/>
  <c r="N177" i="3"/>
  <c r="M179" i="3"/>
  <c r="N178" i="3"/>
  <c r="M180" i="3"/>
  <c r="N179" i="3"/>
  <c r="M181" i="3"/>
  <c r="N180" i="3"/>
  <c r="M182" i="3"/>
  <c r="N181" i="3"/>
  <c r="M183" i="3"/>
  <c r="N182" i="3"/>
  <c r="M184" i="3"/>
  <c r="N183" i="3"/>
  <c r="M185" i="3"/>
  <c r="N184" i="3"/>
  <c r="M186" i="3"/>
  <c r="N185" i="3"/>
  <c r="M187" i="3"/>
  <c r="N186" i="3"/>
  <c r="M188" i="3"/>
  <c r="N187" i="3"/>
  <c r="M189" i="3"/>
  <c r="N188" i="3"/>
  <c r="M190" i="3"/>
  <c r="N189" i="3"/>
  <c r="M191" i="3"/>
  <c r="N190" i="3"/>
  <c r="M192" i="3"/>
  <c r="N191" i="3"/>
  <c r="M193" i="3"/>
  <c r="N192" i="3"/>
  <c r="M194" i="3"/>
  <c r="N193" i="3"/>
  <c r="M195" i="3"/>
  <c r="N194" i="3"/>
  <c r="M196" i="3"/>
  <c r="N195" i="3"/>
  <c r="M197" i="3"/>
  <c r="N196" i="3"/>
  <c r="M198" i="3"/>
  <c r="N197" i="3"/>
  <c r="M199" i="3"/>
  <c r="N198" i="3"/>
  <c r="M200" i="3"/>
  <c r="N199" i="3"/>
  <c r="M201" i="3"/>
  <c r="N200" i="3"/>
  <c r="M202" i="3"/>
  <c r="N201" i="3"/>
  <c r="M203" i="3"/>
  <c r="N202" i="3"/>
  <c r="M204" i="3"/>
  <c r="N203" i="3"/>
  <c r="M205" i="3"/>
  <c r="N204" i="3"/>
  <c r="M206" i="3"/>
  <c r="N205" i="3"/>
  <c r="M207" i="3"/>
  <c r="N206" i="3"/>
  <c r="M208" i="3"/>
  <c r="N207" i="3"/>
  <c r="M209" i="3"/>
  <c r="N208" i="3"/>
  <c r="M210" i="3"/>
  <c r="N209" i="3"/>
  <c r="M211" i="3"/>
  <c r="N210" i="3"/>
  <c r="M212" i="3"/>
  <c r="N211" i="3"/>
  <c r="M213" i="3"/>
  <c r="N212" i="3"/>
  <c r="M214" i="3"/>
  <c r="N213" i="3"/>
  <c r="M215" i="3"/>
  <c r="N214" i="3"/>
  <c r="M216" i="3"/>
  <c r="N215" i="3"/>
  <c r="M217" i="3"/>
  <c r="N216" i="3"/>
  <c r="M218" i="3"/>
  <c r="N217" i="3"/>
  <c r="M219" i="3"/>
  <c r="N218" i="3"/>
  <c r="M220" i="3"/>
  <c r="N219" i="3"/>
  <c r="M221" i="3"/>
  <c r="N220" i="3"/>
  <c r="M222" i="3"/>
  <c r="N221" i="3"/>
  <c r="M223" i="3"/>
  <c r="N222" i="3"/>
  <c r="M224" i="3"/>
  <c r="N223" i="3"/>
  <c r="M225" i="3"/>
  <c r="N224" i="3"/>
  <c r="M226" i="3"/>
  <c r="N225" i="3"/>
  <c r="M227" i="3"/>
  <c r="N226" i="3"/>
  <c r="M228" i="3"/>
  <c r="N227" i="3"/>
  <c r="M229" i="3"/>
  <c r="N228" i="3"/>
  <c r="M230" i="3"/>
  <c r="N229" i="3"/>
  <c r="M231" i="3"/>
  <c r="N230" i="3"/>
  <c r="M232" i="3"/>
  <c r="N231" i="3"/>
  <c r="M233" i="3"/>
  <c r="N232" i="3"/>
  <c r="M234" i="3"/>
  <c r="N233" i="3"/>
  <c r="M235" i="3"/>
  <c r="N234" i="3"/>
  <c r="M236" i="3"/>
  <c r="N235" i="3"/>
  <c r="M237" i="3"/>
  <c r="N236" i="3"/>
  <c r="M238" i="3"/>
  <c r="N237" i="3"/>
  <c r="M239" i="3"/>
  <c r="N238" i="3"/>
  <c r="M240" i="3"/>
  <c r="N239" i="3"/>
  <c r="M241" i="3"/>
  <c r="N240" i="3"/>
  <c r="M242" i="3"/>
  <c r="N241" i="3"/>
  <c r="M243" i="3"/>
  <c r="N242" i="3"/>
  <c r="M244" i="3"/>
  <c r="N243" i="3"/>
  <c r="M245" i="3"/>
  <c r="N244" i="3"/>
  <c r="M246" i="3"/>
  <c r="N245" i="3"/>
  <c r="M247" i="3"/>
  <c r="N246" i="3"/>
  <c r="M248" i="3"/>
  <c r="N247" i="3"/>
  <c r="M249" i="3"/>
  <c r="N248" i="3"/>
  <c r="M250" i="3"/>
  <c r="N249" i="3"/>
  <c r="M251" i="3"/>
  <c r="N250" i="3"/>
  <c r="M252" i="3"/>
  <c r="N251" i="3"/>
  <c r="M253" i="3"/>
  <c r="N252" i="3"/>
  <c r="M254" i="3"/>
  <c r="N253" i="3"/>
  <c r="M255" i="3"/>
  <c r="N254" i="3"/>
  <c r="M256" i="3"/>
  <c r="N255" i="3"/>
  <c r="M257" i="3"/>
  <c r="N256" i="3"/>
  <c r="M258" i="3"/>
  <c r="N257" i="3"/>
  <c r="M259" i="3"/>
  <c r="N258" i="3"/>
  <c r="M260" i="3"/>
  <c r="N259" i="3"/>
  <c r="M261" i="3"/>
  <c r="N260" i="3"/>
  <c r="M262" i="3"/>
  <c r="N261" i="3"/>
  <c r="M263" i="3"/>
  <c r="N262" i="3"/>
  <c r="M264" i="3"/>
  <c r="N263" i="3"/>
  <c r="M265" i="3"/>
  <c r="N264" i="3"/>
  <c r="M266" i="3"/>
  <c r="N265" i="3"/>
  <c r="M267" i="3"/>
  <c r="N266" i="3"/>
  <c r="M268" i="3"/>
  <c r="N267" i="3"/>
  <c r="M269" i="3"/>
  <c r="N268" i="3"/>
  <c r="M270" i="3"/>
  <c r="N269" i="3"/>
  <c r="M271" i="3"/>
  <c r="N270" i="3"/>
  <c r="M272" i="3"/>
  <c r="N271" i="3"/>
  <c r="M273" i="3"/>
  <c r="N272" i="3"/>
  <c r="M274" i="3"/>
  <c r="N273" i="3"/>
  <c r="M275" i="3"/>
  <c r="N274" i="3"/>
  <c r="M276" i="3"/>
  <c r="N275" i="3"/>
  <c r="M277" i="3"/>
  <c r="N276" i="3"/>
  <c r="M278" i="3"/>
  <c r="N277" i="3"/>
  <c r="M279" i="3"/>
  <c r="N278" i="3"/>
  <c r="M280" i="3"/>
  <c r="N279" i="3"/>
  <c r="M281" i="3"/>
  <c r="N280" i="3"/>
  <c r="M282" i="3"/>
  <c r="N281" i="3"/>
  <c r="M283" i="3"/>
  <c r="N282" i="3"/>
  <c r="M284" i="3"/>
  <c r="N283" i="3"/>
  <c r="M285" i="3"/>
  <c r="N284" i="3"/>
  <c r="M286" i="3"/>
  <c r="N285" i="3"/>
  <c r="M287" i="3"/>
  <c r="N286" i="3"/>
  <c r="M288" i="3"/>
  <c r="N287" i="3"/>
  <c r="M289" i="3"/>
  <c r="N288" i="3"/>
  <c r="M290" i="3"/>
  <c r="N289" i="3"/>
  <c r="M291" i="3"/>
  <c r="N290" i="3"/>
  <c r="M292" i="3"/>
  <c r="N291" i="3"/>
  <c r="M293" i="3"/>
  <c r="N292" i="3"/>
  <c r="M294" i="3"/>
  <c r="N293" i="3"/>
  <c r="M295" i="3"/>
  <c r="N294" i="3"/>
  <c r="M296" i="3"/>
  <c r="N295" i="3"/>
  <c r="M297" i="3"/>
  <c r="N296" i="3"/>
  <c r="M298" i="3"/>
  <c r="N297" i="3"/>
  <c r="M299" i="3"/>
  <c r="N298" i="3"/>
  <c r="M300" i="3"/>
  <c r="N299" i="3"/>
  <c r="M301" i="3"/>
  <c r="N300" i="3"/>
  <c r="M302" i="3"/>
  <c r="N301" i="3"/>
  <c r="M303" i="3"/>
  <c r="N302" i="3"/>
  <c r="M304" i="3"/>
  <c r="N303" i="3"/>
  <c r="M305" i="3"/>
  <c r="N304" i="3"/>
  <c r="M306" i="3"/>
  <c r="N305" i="3"/>
  <c r="M307" i="3"/>
  <c r="N306" i="3"/>
  <c r="M308" i="3"/>
  <c r="N307" i="3"/>
  <c r="M309" i="3"/>
  <c r="N308" i="3"/>
  <c r="M310" i="3"/>
  <c r="N309" i="3"/>
  <c r="M311" i="3"/>
  <c r="N310" i="3"/>
  <c r="M312" i="3"/>
  <c r="N311" i="3"/>
  <c r="M313" i="3"/>
  <c r="N312" i="3"/>
  <c r="M314" i="3"/>
  <c r="N313" i="3"/>
  <c r="M315" i="3"/>
  <c r="N314" i="3"/>
  <c r="M316" i="3"/>
  <c r="N315" i="3"/>
  <c r="M317" i="3"/>
  <c r="N316" i="3"/>
  <c r="M318" i="3"/>
  <c r="N317" i="3"/>
  <c r="M319" i="3"/>
  <c r="N318" i="3"/>
  <c r="M320" i="3"/>
  <c r="N319" i="3"/>
  <c r="M321" i="3"/>
  <c r="N320" i="3"/>
  <c r="M322" i="3"/>
  <c r="N321" i="3"/>
  <c r="M323" i="3"/>
  <c r="N322" i="3"/>
  <c r="M324" i="3"/>
  <c r="N323" i="3"/>
  <c r="M325" i="3"/>
  <c r="N324" i="3"/>
  <c r="M326" i="3"/>
  <c r="N325" i="3"/>
  <c r="M327" i="3"/>
  <c r="N326" i="3"/>
  <c r="M328" i="3"/>
  <c r="N327" i="3"/>
  <c r="M329" i="3"/>
  <c r="N328" i="3"/>
  <c r="M330" i="3"/>
  <c r="N329" i="3"/>
  <c r="M331" i="3"/>
  <c r="N330" i="3"/>
  <c r="M332" i="3"/>
  <c r="N331" i="3"/>
  <c r="M333" i="3"/>
  <c r="N332" i="3"/>
  <c r="M334" i="3"/>
  <c r="N333" i="3"/>
  <c r="M335" i="3"/>
  <c r="N334" i="3"/>
  <c r="M336" i="3"/>
  <c r="N335" i="3"/>
  <c r="M337" i="3"/>
  <c r="N336" i="3"/>
  <c r="M338" i="3"/>
  <c r="N337" i="3"/>
  <c r="M339" i="3"/>
  <c r="N338" i="3"/>
  <c r="M340" i="3"/>
  <c r="N339" i="3"/>
  <c r="M341" i="3"/>
  <c r="N340" i="3"/>
  <c r="M342" i="3"/>
  <c r="N341" i="3"/>
  <c r="M343" i="3"/>
  <c r="N342" i="3"/>
  <c r="M344" i="3"/>
  <c r="N343" i="3"/>
  <c r="M345" i="3"/>
  <c r="N344" i="3"/>
  <c r="M346" i="3"/>
  <c r="N345" i="3"/>
  <c r="M347" i="3"/>
  <c r="N346" i="3"/>
  <c r="M348" i="3"/>
  <c r="N347" i="3"/>
  <c r="M349" i="3"/>
  <c r="N348" i="3"/>
  <c r="M350" i="3"/>
  <c r="N349" i="3"/>
  <c r="M351" i="3"/>
  <c r="N350" i="3"/>
  <c r="M352" i="3"/>
  <c r="N351" i="3"/>
  <c r="M353" i="3"/>
  <c r="N352" i="3"/>
  <c r="M354" i="3"/>
  <c r="N353" i="3"/>
  <c r="M355" i="3"/>
  <c r="N354" i="3"/>
  <c r="M356" i="3"/>
  <c r="N355" i="3"/>
  <c r="M357" i="3"/>
  <c r="N356" i="3"/>
  <c r="M358" i="3"/>
  <c r="N357" i="3"/>
  <c r="M359" i="3"/>
  <c r="N358" i="3"/>
  <c r="M360" i="3"/>
  <c r="N359" i="3"/>
  <c r="M361" i="3"/>
  <c r="N360" i="3"/>
  <c r="M362" i="3"/>
  <c r="N361" i="3"/>
  <c r="M363" i="3"/>
  <c r="N362" i="3"/>
  <c r="M364" i="3"/>
  <c r="N363" i="3"/>
  <c r="M365" i="3"/>
  <c r="N364" i="3"/>
  <c r="M366" i="3"/>
  <c r="N365" i="3"/>
  <c r="M367" i="3"/>
  <c r="N366" i="3"/>
  <c r="M368" i="3"/>
  <c r="N367" i="3"/>
  <c r="M369" i="3"/>
  <c r="N368" i="3"/>
  <c r="M370" i="3"/>
  <c r="N369" i="3"/>
  <c r="M371" i="3"/>
  <c r="N370" i="3"/>
  <c r="M372" i="3"/>
  <c r="N371" i="3"/>
  <c r="M373" i="3"/>
  <c r="N372" i="3"/>
  <c r="M374" i="3"/>
  <c r="N373" i="3"/>
  <c r="M375" i="3"/>
  <c r="N374" i="3"/>
  <c r="M376" i="3"/>
  <c r="N375" i="3"/>
  <c r="M377" i="3"/>
  <c r="N376" i="3"/>
  <c r="M378" i="3"/>
  <c r="N377" i="3"/>
  <c r="M379" i="3"/>
  <c r="N378" i="3"/>
  <c r="M380" i="3"/>
  <c r="N379" i="3"/>
  <c r="M381" i="3"/>
  <c r="N380" i="3"/>
  <c r="M382" i="3"/>
  <c r="N381" i="3"/>
  <c r="M383" i="3"/>
  <c r="N382" i="3"/>
  <c r="M384" i="3"/>
  <c r="N383" i="3"/>
  <c r="M385" i="3"/>
  <c r="N384" i="3"/>
  <c r="M386" i="3"/>
  <c r="N385" i="3"/>
  <c r="M387" i="3"/>
  <c r="N386" i="3"/>
  <c r="M388" i="3"/>
  <c r="N387" i="3"/>
  <c r="M389" i="3"/>
  <c r="N388" i="3"/>
  <c r="M390" i="3"/>
  <c r="N389" i="3"/>
  <c r="M391" i="3"/>
  <c r="N390" i="3"/>
  <c r="M392" i="3"/>
  <c r="N391" i="3"/>
  <c r="M393" i="3"/>
  <c r="N392" i="3"/>
  <c r="M394" i="3"/>
  <c r="N393" i="3"/>
  <c r="M395" i="3"/>
  <c r="N394" i="3"/>
  <c r="M396" i="3"/>
  <c r="N395" i="3"/>
  <c r="M397" i="3"/>
  <c r="N396" i="3"/>
  <c r="M398" i="3"/>
  <c r="N397" i="3"/>
  <c r="M399" i="3"/>
  <c r="N398" i="3"/>
  <c r="M400" i="3"/>
  <c r="N399" i="3"/>
  <c r="M401" i="3"/>
  <c r="N400" i="3"/>
  <c r="M402" i="3"/>
  <c r="N401" i="3"/>
  <c r="M403" i="3"/>
  <c r="N402" i="3"/>
  <c r="M404" i="3"/>
  <c r="N403" i="3"/>
  <c r="M405" i="3"/>
  <c r="N404" i="3"/>
  <c r="M406" i="3"/>
  <c r="N405" i="3"/>
  <c r="M407" i="3"/>
  <c r="N406" i="3"/>
  <c r="M408" i="3"/>
  <c r="N407" i="3"/>
  <c r="M409" i="3"/>
  <c r="N408" i="3"/>
  <c r="M410" i="3"/>
  <c r="N409" i="3"/>
  <c r="M411" i="3"/>
  <c r="N410" i="3"/>
  <c r="M412" i="3"/>
  <c r="N411" i="3"/>
  <c r="M413" i="3"/>
  <c r="N412" i="3"/>
  <c r="M414" i="3"/>
  <c r="N413" i="3"/>
  <c r="M415" i="3"/>
  <c r="N414" i="3"/>
  <c r="M416" i="3"/>
  <c r="N415" i="3"/>
  <c r="M417" i="3"/>
  <c r="N416" i="3"/>
  <c r="M418" i="3"/>
  <c r="N417" i="3"/>
  <c r="M419" i="3"/>
  <c r="N418" i="3"/>
  <c r="M420" i="3"/>
  <c r="N419" i="3"/>
  <c r="M421" i="3"/>
  <c r="N420" i="3"/>
  <c r="M422" i="3"/>
  <c r="N421" i="3"/>
  <c r="M423" i="3"/>
  <c r="N422" i="3"/>
  <c r="M424" i="3"/>
  <c r="N423" i="3"/>
  <c r="M425" i="3"/>
  <c r="N424" i="3"/>
  <c r="M426" i="3"/>
  <c r="N425" i="3"/>
  <c r="M427" i="3"/>
  <c r="N426" i="3"/>
  <c r="M428" i="3"/>
  <c r="N427" i="3"/>
  <c r="M429" i="3"/>
  <c r="N428" i="3"/>
  <c r="M430" i="3"/>
  <c r="N429" i="3"/>
  <c r="M431" i="3"/>
  <c r="N430" i="3"/>
  <c r="M432" i="3"/>
  <c r="N431" i="3"/>
  <c r="M433" i="3"/>
  <c r="N432" i="3"/>
  <c r="M434" i="3"/>
  <c r="N433" i="3"/>
  <c r="M435" i="3"/>
  <c r="N434" i="3"/>
  <c r="M436" i="3"/>
  <c r="N435" i="3"/>
  <c r="M437" i="3"/>
  <c r="N436" i="3"/>
  <c r="M438" i="3"/>
  <c r="N437" i="3"/>
  <c r="M439" i="3"/>
  <c r="N438" i="3"/>
  <c r="M440" i="3"/>
  <c r="N439" i="3"/>
  <c r="M441" i="3"/>
  <c r="N440" i="3"/>
  <c r="M442" i="3"/>
  <c r="N441" i="3"/>
  <c r="M443" i="3"/>
  <c r="N442" i="3"/>
  <c r="M444" i="3"/>
  <c r="N443" i="3"/>
  <c r="M445" i="3"/>
  <c r="N444" i="3"/>
  <c r="M446" i="3"/>
  <c r="N445" i="3"/>
  <c r="M447" i="3"/>
  <c r="N446" i="3"/>
  <c r="M448" i="3"/>
  <c r="N447" i="3"/>
  <c r="M449" i="3"/>
  <c r="N448" i="3"/>
  <c r="M450" i="3"/>
  <c r="N449" i="3"/>
  <c r="M451" i="3"/>
  <c r="N450" i="3"/>
  <c r="M452" i="3"/>
  <c r="N451" i="3"/>
  <c r="M453" i="3"/>
  <c r="N452" i="3"/>
  <c r="M454" i="3"/>
  <c r="N453" i="3"/>
  <c r="M455" i="3"/>
  <c r="N454" i="3"/>
  <c r="M456" i="3"/>
  <c r="N455" i="3"/>
  <c r="M457" i="3"/>
  <c r="N456" i="3"/>
  <c r="M458" i="3"/>
  <c r="N457" i="3"/>
  <c r="M459" i="3"/>
  <c r="N458" i="3"/>
  <c r="M460" i="3"/>
  <c r="N459" i="3"/>
  <c r="M461" i="3"/>
  <c r="N460" i="3"/>
  <c r="M462" i="3"/>
  <c r="N461" i="3"/>
  <c r="M463" i="3"/>
  <c r="N462" i="3"/>
  <c r="M464" i="3"/>
  <c r="N463" i="3"/>
  <c r="M465" i="3"/>
  <c r="N464" i="3"/>
  <c r="M466" i="3"/>
  <c r="N465" i="3"/>
  <c r="M467" i="3"/>
  <c r="N466" i="3"/>
  <c r="M468" i="3"/>
  <c r="N467" i="3"/>
  <c r="M469" i="3"/>
  <c r="N468" i="3"/>
  <c r="M470" i="3"/>
  <c r="N469" i="3"/>
  <c r="M471" i="3"/>
  <c r="N470" i="3"/>
  <c r="M472" i="3"/>
  <c r="N471" i="3"/>
  <c r="M473" i="3"/>
  <c r="N472" i="3"/>
  <c r="M474" i="3"/>
  <c r="N473" i="3"/>
  <c r="M475" i="3"/>
  <c r="N474" i="3"/>
  <c r="M476" i="3"/>
  <c r="N475" i="3"/>
  <c r="M477" i="3"/>
  <c r="N476" i="3"/>
  <c r="M478" i="3"/>
  <c r="N477" i="3"/>
  <c r="M479" i="3"/>
  <c r="N478" i="3"/>
  <c r="M480" i="3"/>
  <c r="N479" i="3"/>
  <c r="M481" i="3"/>
  <c r="N480" i="3"/>
  <c r="M482" i="3"/>
  <c r="N481" i="3"/>
  <c r="M483" i="3"/>
  <c r="N482" i="3"/>
  <c r="M484" i="3"/>
  <c r="N483" i="3"/>
  <c r="M485" i="3"/>
  <c r="N484" i="3"/>
  <c r="M486" i="3"/>
  <c r="N485" i="3"/>
  <c r="M487" i="3"/>
  <c r="N486" i="3"/>
  <c r="M488" i="3"/>
  <c r="N487" i="3"/>
  <c r="M489" i="3"/>
  <c r="N488" i="3"/>
  <c r="M490" i="3"/>
  <c r="N489" i="3"/>
  <c r="M491" i="3"/>
  <c r="N490" i="3"/>
  <c r="M492" i="3"/>
  <c r="N491" i="3"/>
  <c r="M493" i="3"/>
  <c r="N492" i="3"/>
  <c r="M494" i="3"/>
  <c r="N493" i="3"/>
  <c r="M495" i="3"/>
  <c r="N494" i="3"/>
  <c r="M496" i="3"/>
  <c r="N495" i="3"/>
  <c r="M497" i="3"/>
  <c r="N496" i="3"/>
  <c r="M498" i="3"/>
  <c r="N497" i="3"/>
  <c r="M499" i="3"/>
  <c r="N498" i="3"/>
  <c r="M500" i="3"/>
  <c r="N499" i="3"/>
  <c r="M501" i="3"/>
  <c r="N500" i="3"/>
  <c r="M502" i="3"/>
  <c r="N501" i="3"/>
  <c r="M503" i="3"/>
  <c r="N502" i="3"/>
  <c r="M504" i="3"/>
  <c r="N503" i="3"/>
  <c r="M505" i="3"/>
  <c r="N504" i="3"/>
  <c r="M506" i="3"/>
  <c r="N505" i="3"/>
  <c r="M507" i="3"/>
  <c r="N506" i="3"/>
  <c r="M508" i="3"/>
  <c r="N507" i="3"/>
  <c r="M509" i="3"/>
  <c r="N508" i="3"/>
  <c r="M510" i="3"/>
  <c r="N509" i="3"/>
  <c r="M511" i="3"/>
  <c r="N510" i="3"/>
  <c r="M512" i="3"/>
  <c r="N511" i="3"/>
  <c r="M513" i="3"/>
  <c r="N512" i="3"/>
  <c r="M514" i="3"/>
  <c r="N513" i="3"/>
  <c r="M515" i="3"/>
  <c r="N514" i="3"/>
  <c r="M516" i="3"/>
  <c r="N515" i="3"/>
  <c r="M517" i="3"/>
  <c r="N516" i="3"/>
  <c r="M518" i="3"/>
  <c r="N517" i="3"/>
  <c r="M519" i="3"/>
  <c r="N518" i="3"/>
  <c r="M520" i="3"/>
  <c r="N519" i="3"/>
  <c r="N520" i="3"/>
  <c r="N521" i="3"/>
  <c r="P1" i="3"/>
  <c r="Q1" i="3"/>
  <c r="R1" i="3"/>
  <c r="S1" i="3"/>
  <c r="T1" i="3"/>
  <c r="U1" i="3"/>
  <c r="V1" i="3"/>
  <c r="W1" i="3"/>
  <c r="N2" i="3"/>
  <c r="O1" i="3"/>
  <c r="C11" i="2"/>
  <c r="C8" i="2"/>
  <c r="C13" i="2"/>
  <c r="C10" i="2"/>
  <c r="C5" i="2"/>
  <c r="C7" i="2"/>
  <c r="C2" i="2"/>
  <c r="C4" i="2"/>
  <c r="B13" i="2"/>
  <c r="B10" i="2"/>
  <c r="B7" i="2"/>
  <c r="B4" i="2"/>
  <c r="I16" i="1"/>
  <c r="I7" i="1"/>
  <c r="I9" i="1"/>
  <c r="I10" i="1"/>
  <c r="I11" i="1"/>
  <c r="I12" i="1"/>
  <c r="I13" i="1"/>
  <c r="I14" i="1"/>
  <c r="I15" i="1"/>
  <c r="H15" i="1"/>
  <c r="H13" i="1"/>
  <c r="H14" i="1"/>
  <c r="H12" i="1"/>
  <c r="I6" i="1"/>
  <c r="I3" i="1"/>
  <c r="I2" i="1"/>
  <c r="I4" i="1"/>
  <c r="H5" i="1"/>
  <c r="I5" i="1"/>
  <c r="H6" i="1"/>
  <c r="B10" i="1"/>
  <c r="B8" i="1"/>
  <c r="B9" i="1"/>
  <c r="A9" i="1"/>
  <c r="A8" i="1"/>
  <c r="B7" i="1"/>
  <c r="G62" i="1"/>
  <c r="B6" i="1"/>
  <c r="B5" i="1"/>
  <c r="B4" i="1"/>
  <c r="B3" i="1"/>
  <c r="B2" i="1"/>
  <c r="B11" i="1"/>
  <c r="G59" i="1"/>
  <c r="G60" i="1"/>
  <c r="G61" i="1"/>
  <c r="AB56" i="1"/>
  <c r="AB55" i="1"/>
  <c r="AB54" i="1"/>
  <c r="AB53" i="1"/>
  <c r="AB52" i="1"/>
  <c r="AB51" i="1"/>
  <c r="AB50" i="1"/>
  <c r="AB49" i="1"/>
  <c r="AB48" i="1"/>
  <c r="AB47" i="1"/>
  <c r="AB42" i="1"/>
  <c r="AB41" i="1"/>
  <c r="AB40" i="1"/>
  <c r="AB39" i="1"/>
  <c r="AB38" i="1"/>
  <c r="AB37" i="1"/>
  <c r="AB36" i="1"/>
  <c r="AB35" i="1"/>
  <c r="AB34" i="1"/>
  <c r="AB33" i="1"/>
  <c r="Z46" i="1"/>
  <c r="X46" i="1"/>
  <c r="Z56" i="1"/>
  <c r="Z55" i="1"/>
  <c r="Z54" i="1"/>
  <c r="Z53" i="1"/>
  <c r="Z52" i="1"/>
  <c r="Z51" i="1"/>
  <c r="Z50" i="1"/>
  <c r="Z49" i="1"/>
  <c r="Z48" i="1"/>
  <c r="Z47" i="1"/>
  <c r="X56" i="1"/>
  <c r="X55" i="1"/>
  <c r="X54" i="1"/>
  <c r="X53" i="1"/>
  <c r="X52" i="1"/>
  <c r="X51" i="1"/>
  <c r="X50" i="1"/>
  <c r="X49" i="1"/>
  <c r="X48" i="1"/>
  <c r="X47" i="1"/>
  <c r="Z42" i="1"/>
  <c r="Z41" i="1"/>
  <c r="Z40" i="1"/>
  <c r="Z39" i="1"/>
  <c r="Z38" i="1"/>
  <c r="Z37" i="1"/>
  <c r="Z36" i="1"/>
  <c r="Z35" i="1"/>
  <c r="Z34" i="1"/>
  <c r="Z33" i="1"/>
  <c r="X42" i="1"/>
  <c r="X41" i="1"/>
  <c r="X40" i="1"/>
  <c r="X39" i="1"/>
  <c r="X38" i="1"/>
  <c r="X37" i="1"/>
  <c r="X36" i="1"/>
  <c r="X35" i="1"/>
  <c r="X34" i="1"/>
  <c r="X33" i="1"/>
  <c r="V42" i="1"/>
  <c r="V41" i="1"/>
  <c r="V40" i="1"/>
  <c r="V39" i="1"/>
  <c r="V38" i="1"/>
  <c r="V37" i="1"/>
  <c r="V36" i="1"/>
  <c r="V35" i="1"/>
  <c r="V34" i="1"/>
  <c r="V33" i="1"/>
  <c r="T42" i="1"/>
  <c r="T41" i="1"/>
  <c r="T40" i="1"/>
  <c r="T39" i="1"/>
  <c r="T38" i="1"/>
  <c r="T37" i="1"/>
  <c r="T36" i="1"/>
  <c r="T35" i="1"/>
  <c r="T34" i="1"/>
  <c r="T33" i="1"/>
  <c r="V56" i="1"/>
  <c r="V55" i="1"/>
  <c r="V54" i="1"/>
  <c r="V53" i="1"/>
  <c r="V52" i="1"/>
  <c r="V51" i="1"/>
  <c r="V50" i="1"/>
  <c r="V49" i="1"/>
  <c r="V48" i="1"/>
  <c r="V47" i="1"/>
  <c r="T56" i="1"/>
  <c r="T55" i="1"/>
  <c r="T54" i="1"/>
  <c r="T53" i="1"/>
  <c r="T52" i="1"/>
  <c r="T51" i="1"/>
  <c r="T50" i="1"/>
  <c r="T49" i="1"/>
  <c r="T48" i="1"/>
  <c r="T47" i="1"/>
  <c r="E45" i="1"/>
  <c r="R56" i="1"/>
  <c r="R55" i="1"/>
  <c r="R54" i="1"/>
  <c r="R53" i="1"/>
  <c r="R52" i="1"/>
  <c r="R51" i="1"/>
  <c r="R50" i="1"/>
  <c r="R49" i="1"/>
  <c r="R48" i="1"/>
  <c r="R47" i="1"/>
  <c r="P56" i="1"/>
  <c r="P55" i="1"/>
  <c r="P54" i="1"/>
  <c r="P53" i="1"/>
  <c r="P52" i="1"/>
  <c r="P51" i="1"/>
  <c r="P50" i="1"/>
  <c r="P49" i="1"/>
  <c r="P48" i="1"/>
  <c r="P47" i="1"/>
  <c r="N56" i="1"/>
  <c r="N55" i="1"/>
  <c r="N54" i="1"/>
  <c r="N53" i="1"/>
  <c r="N52" i="1"/>
  <c r="N51" i="1"/>
  <c r="N50" i="1"/>
  <c r="N49" i="1"/>
  <c r="N48" i="1"/>
  <c r="N47" i="1"/>
  <c r="L56" i="1"/>
  <c r="L55" i="1"/>
  <c r="L54" i="1"/>
  <c r="L53" i="1"/>
  <c r="L52" i="1"/>
  <c r="L51" i="1"/>
  <c r="L50" i="1"/>
  <c r="L49" i="1"/>
  <c r="L48" i="1"/>
  <c r="L47" i="1"/>
  <c r="J56" i="1"/>
  <c r="J55" i="1"/>
  <c r="J54" i="1"/>
  <c r="J53" i="1"/>
  <c r="J52" i="1"/>
  <c r="J51" i="1"/>
  <c r="J50" i="1"/>
  <c r="J49" i="1"/>
  <c r="J48" i="1"/>
  <c r="J47" i="1"/>
  <c r="H56" i="1"/>
  <c r="H55" i="1"/>
  <c r="H54" i="1"/>
  <c r="H53" i="1"/>
  <c r="H52" i="1"/>
  <c r="H51" i="1"/>
  <c r="H50" i="1"/>
  <c r="H49" i="1"/>
  <c r="H48" i="1"/>
  <c r="H47" i="1"/>
  <c r="F56" i="1"/>
  <c r="F55" i="1"/>
  <c r="F54" i="1"/>
  <c r="F53" i="1"/>
  <c r="F52" i="1"/>
  <c r="F51" i="1"/>
  <c r="F50" i="1"/>
  <c r="F49" i="1"/>
  <c r="F48" i="1"/>
  <c r="F47" i="1"/>
  <c r="D56" i="1"/>
  <c r="D55" i="1"/>
  <c r="D54" i="1"/>
  <c r="D53" i="1"/>
  <c r="D52" i="1"/>
  <c r="D51" i="1"/>
  <c r="D50" i="1"/>
  <c r="D49" i="1"/>
  <c r="D48" i="1"/>
  <c r="D47" i="1"/>
  <c r="B48" i="1"/>
  <c r="B49" i="1"/>
  <c r="B50" i="1"/>
  <c r="B51" i="1"/>
  <c r="B52" i="1"/>
  <c r="B53" i="1"/>
  <c r="B54" i="1"/>
  <c r="B55" i="1"/>
  <c r="B56" i="1"/>
  <c r="B47" i="1"/>
  <c r="R42" i="1"/>
  <c r="R41" i="1"/>
  <c r="R40" i="1"/>
  <c r="R39" i="1"/>
  <c r="R38" i="1"/>
  <c r="R37" i="1"/>
  <c r="R36" i="1"/>
  <c r="R35" i="1"/>
  <c r="R34" i="1"/>
  <c r="R33" i="1"/>
  <c r="P42" i="1"/>
  <c r="P41" i="1"/>
  <c r="P40" i="1"/>
  <c r="P39" i="1"/>
  <c r="P38" i="1"/>
  <c r="P37" i="1"/>
  <c r="P36" i="1"/>
  <c r="P35" i="1"/>
  <c r="P34" i="1"/>
  <c r="P33" i="1"/>
  <c r="N42" i="1"/>
  <c r="N41" i="1"/>
  <c r="N40" i="1"/>
  <c r="N39" i="1"/>
  <c r="N38" i="1"/>
  <c r="N37" i="1"/>
  <c r="N36" i="1"/>
  <c r="N35" i="1"/>
  <c r="N34" i="1"/>
  <c r="N33" i="1"/>
  <c r="L42" i="1"/>
  <c r="L41" i="1"/>
  <c r="L40" i="1"/>
  <c r="L39" i="1"/>
  <c r="L38" i="1"/>
  <c r="L37" i="1"/>
  <c r="L36" i="1"/>
  <c r="L35" i="1"/>
  <c r="L34" i="1"/>
  <c r="L33" i="1"/>
  <c r="J42" i="1"/>
  <c r="J41" i="1"/>
  <c r="J40" i="1"/>
  <c r="J39" i="1"/>
  <c r="J38" i="1"/>
  <c r="J37" i="1"/>
  <c r="J36" i="1"/>
  <c r="J35" i="1"/>
  <c r="J34" i="1"/>
  <c r="J33" i="1"/>
  <c r="H42" i="1"/>
  <c r="H41" i="1"/>
  <c r="H40" i="1"/>
  <c r="H39" i="1"/>
  <c r="H38" i="1"/>
  <c r="H37" i="1"/>
  <c r="H36" i="1"/>
  <c r="H35" i="1"/>
  <c r="H34" i="1"/>
  <c r="H33" i="1"/>
  <c r="F42" i="1"/>
  <c r="F41" i="1"/>
  <c r="F40" i="1"/>
  <c r="F39" i="1"/>
  <c r="F38" i="1"/>
  <c r="F37" i="1"/>
  <c r="F36" i="1"/>
  <c r="F35" i="1"/>
  <c r="F34" i="1"/>
  <c r="F33" i="1"/>
  <c r="D42" i="1"/>
  <c r="D41" i="1"/>
  <c r="D40" i="1"/>
  <c r="D39" i="1"/>
  <c r="D38" i="1"/>
  <c r="D37" i="1"/>
  <c r="D36" i="1"/>
  <c r="D35" i="1"/>
  <c r="D34" i="1"/>
  <c r="D33" i="1"/>
  <c r="B34" i="1"/>
  <c r="B35" i="1"/>
  <c r="B36" i="1"/>
  <c r="B37" i="1"/>
  <c r="B38" i="1"/>
  <c r="B39" i="1"/>
  <c r="B40" i="1"/>
  <c r="B41" i="1"/>
  <c r="B42" i="1"/>
  <c r="B33" i="1"/>
  <c r="D20" i="1"/>
  <c r="D21" i="1"/>
  <c r="D22" i="1"/>
  <c r="D23" i="1"/>
  <c r="D24" i="1"/>
  <c r="D25" i="1"/>
  <c r="D26" i="1"/>
  <c r="I27" i="1"/>
  <c r="D27" i="1"/>
  <c r="H28" i="1"/>
  <c r="D28" i="1"/>
  <c r="D29" i="1"/>
  <c r="B21" i="1"/>
  <c r="B22" i="1"/>
  <c r="B23" i="1"/>
  <c r="B24" i="1"/>
  <c r="B25" i="1"/>
  <c r="B26" i="1"/>
  <c r="B27" i="1"/>
  <c r="B28" i="1"/>
  <c r="B29" i="1"/>
  <c r="B20" i="1"/>
  <c r="D7" i="1"/>
  <c r="C13" i="1"/>
</calcChain>
</file>

<file path=xl/connections.xml><?xml version="1.0" encoding="utf-8"?>
<connections xmlns="http://schemas.openxmlformats.org/spreadsheetml/2006/main">
  <connection id="1" name="angular.csv" type="6" refreshedVersion="0" background="1" saveData="1">
    <textPr fileType="mac" sourceFile="Macintosh HD:Users:Laurin:dev:BA-EEPPI:tmp:ClientTests_files:referenz:angular.csv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df.csv" type="6" refreshedVersion="0" background="1" saveData="1">
    <textPr fileType="mac" sourceFile="Macintosh HD:Users:Laurin:Desktop:asdf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cr.csv" type="6" refreshedVersion="0" background="1" saveData="1">
    <textPr fileType="mac" sourceFile="Macintosh HD:Users:Laurin:dev:BA-EEPPI:tmp:ClientTests_files:cr.csv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<sst xmlns="http://schemas.openxmlformats.org/spreadsheetml/2006/main" count="2652" uniqueCount="1426">
  <si>
    <t>Client</t>
  </si>
  <si>
    <t>Client Tests</t>
  </si>
  <si>
    <t>Server</t>
  </si>
  <si>
    <t>Server Tests</t>
  </si>
  <si>
    <t>Source LOC</t>
  </si>
  <si>
    <t>&lt;- src</t>
  </si>
  <si>
    <t>find /Users/Laurin/dev/BA-EEPPI/app/assets/scripts -name '*.ts' | xargs wc -l</t>
  </si>
  <si>
    <t>find /Users/Laurin/dev/BA-EEPPI/public/test -name '*.ts' | xargs wc -l</t>
  </si>
  <si>
    <t>find /Users/Laurin/dev/BA-EEPPI/app -name '*.java' | xargs wc -l</t>
  </si>
  <si>
    <t>find /Users/Laurin/dev/BA-EEPPI/test/ -name '*.java' | xargs wc -l</t>
  </si>
  <si>
    <t>target</t>
  </si>
  <si>
    <t>HTML</t>
  </si>
  <si>
    <t>generated LOC</t>
  </si>
  <si>
    <t>Styles</t>
  </si>
  <si>
    <t>find /Users/Laurin/dev/BA-EEPPI/app -name '*.html' | xargs wc -l</t>
  </si>
  <si>
    <t>find /Users/Laurin/dev/BA-EEPPI/app -name '*.less' | xargs wc -l; find /Users/Laurin/dev/BA-EEPPI/app -name '*.css' | xargs wc -l</t>
  </si>
  <si>
    <t>LICENSE</t>
  </si>
  <si>
    <t>README.md</t>
  </si>
  <si>
    <t>app</t>
  </si>
  <si>
    <t>build.sbt</t>
  </si>
  <si>
    <t>conf</t>
  </si>
  <si>
    <t>logs</t>
  </si>
  <si>
    <t>project</t>
  </si>
  <si>
    <t>public</t>
  </si>
  <si>
    <t>test</t>
  </si>
  <si>
    <t>ZIP</t>
  </si>
  <si>
    <t>BIN</t>
  </si>
  <si>
    <t>WAR</t>
  </si>
  <si>
    <t>externe JS Libraries</t>
  </si>
  <si>
    <t>Rest</t>
  </si>
  <si>
    <t>.gitignore</t>
  </si>
  <si>
    <t>.idea</t>
  </si>
  <si>
    <t>.ts</t>
  </si>
  <si>
    <t>.java</t>
  </si>
  <si>
    <t>.html</t>
  </si>
  <si>
    <t>.less</t>
  </si>
  <si>
    <t>.css</t>
  </si>
  <si>
    <t>.js</t>
  </si>
  <si>
    <t>.war</t>
  </si>
  <si>
    <t>.sh</t>
  </si>
  <si>
    <t>Total:</t>
  </si>
  <si>
    <t>Total ohne Vagrant:</t>
  </si>
  <si>
    <t>Vagrant:</t>
  </si>
  <si>
    <t>( find project/vagrant -print0 | xargs -0 cat ) | wc -l; ( find test/tools/vagrants -print0 | xargs -0 cat ) | wc -l</t>
  </si>
  <si>
    <t>.png</t>
  </si>
  <si>
    <t>.ttf</t>
  </si>
  <si>
    <t>.sql</t>
  </si>
  <si>
    <t>.md</t>
  </si>
  <si>
    <t>Configuration</t>
  </si>
  <si>
    <t>3rd Party Includes</t>
  </si>
  <si>
    <t>Vagrant</t>
  </si>
  <si>
    <t>GUI</t>
  </si>
  <si>
    <t>Own Code</t>
  </si>
  <si>
    <t>(without 3rd Party Includes)</t>
  </si>
  <si>
    <t>Logic</t>
  </si>
  <si>
    <t>Tests</t>
  </si>
  <si>
    <t>Total</t>
  </si>
  <si>
    <t>Total Statements</t>
  </si>
  <si>
    <t>Covered Statements</t>
  </si>
  <si>
    <t>Statements Coverage</t>
  </si>
  <si>
    <t>Covered Branches</t>
  </si>
  <si>
    <t>Total Branches</t>
  </si>
  <si>
    <t>Branches Coverage</t>
  </si>
  <si>
    <t>Covered Functions</t>
  </si>
  <si>
    <t>Total Functions</t>
  </si>
  <si>
    <t>Functions Coverage</t>
  </si>
  <si>
    <t>Covered Lines</t>
  </si>
  <si>
    <t>Total Lines</t>
  </si>
  <si>
    <t>Lines Coverage</t>
  </si>
  <si>
    <t>Item</t>
  </si>
  <si>
    <t>Line No.</t>
  </si>
  <si>
    <t>Physical LOC</t>
  </si>
  <si>
    <t>Logical LOC</t>
  </si>
  <si>
    <t>(Mean) Parameter count</t>
  </si>
  <si>
    <t>Cyclomatic complexity</t>
  </si>
  <si>
    <t>Cyclomatic complexity density</t>
  </si>
  <si>
    <t>Halstead difficulty</t>
  </si>
  <si>
    <t>Halstead volume</t>
  </si>
  <si>
    <t>Halstead effort</t>
  </si>
  <si>
    <t>Maintainability index</t>
  </si>
  <si>
    <t>Dependency count</t>
  </si>
  <si>
    <t>Main.js</t>
  </si>
  <si>
    <t>&lt;anonymous&gt;</t>
  </si>
  <si>
    <t>User</t>
  </si>
  <si>
    <t>User.isCompatibleObject</t>
  </si>
  <si>
    <t>ProjectPlanningTool</t>
  </si>
  <si>
    <t>PPTAccount</t>
  </si>
  <si>
    <t>Empty</t>
  </si>
  <si>
    <t>Infinity</t>
  </si>
  <si>
    <t>ObjectFactory</t>
  </si>
  <si>
    <t>ObjectFactory.createFromJson</t>
  </si>
  <si>
    <t>ObjectFactory.updateFromJson</t>
  </si>
  <si>
    <t>ObjectFactory.createProperty</t>
  </si>
  <si>
    <t>ObjectFactory.createObject</t>
  </si>
  <si>
    <t>Repository</t>
  </si>
  <si>
    <t>&lt;anonymous&gt;.filter</t>
  </si>
  <si>
    <t>&lt;anonymous&gt;.getResourcePath</t>
  </si>
  <si>
    <t>&lt;anonymous&gt;.findAll</t>
  </si>
  <si>
    <t>&lt;anonymous&gt;.add</t>
  </si>
  <si>
    <t>&lt;anonymous&gt;.findOneById</t>
  </si>
  <si>
    <t>&lt;anonymous&gt;.findOneBy</t>
  </si>
  <si>
    <t>&lt;anonymous&gt;.findOneByPropertyId</t>
  </si>
  <si>
    <t>&lt;anonymous&gt;.findByPropertyId</t>
  </si>
  <si>
    <t>&lt;anonymous&gt;.remove</t>
  </si>
  <si>
    <t>&lt;anonymous&gt;.update</t>
  </si>
  <si>
    <t>&lt;anonymous&gt;.findAllWithNodesAndSubNodes</t>
  </si>
  <si>
    <t>&lt;anonymous&gt;.findSubNodes</t>
  </si>
  <si>
    <t>__</t>
  </si>
  <si>
    <t>PPTAccountRepository</t>
  </si>
  <si>
    <t>Project</t>
  </si>
  <si>
    <t>RequestTemplate</t>
  </si>
  <si>
    <t>ProjectPlanningToolRepository</t>
  </si>
  <si>
    <t>&lt;anonymous&gt;.transmitTasks</t>
  </si>
  <si>
    <t>AuthenticationService</t>
  </si>
  <si>
    <t>&lt;anonymous&gt;.login</t>
  </si>
  <si>
    <t>&lt;anonymous&gt;.logout</t>
  </si>
  <si>
    <t>&lt;anonymous&gt;.register</t>
  </si>
  <si>
    <t>&lt;anonymous&gt;.loginStatus</t>
  </si>
  <si>
    <t>&lt;anonymous&gt;.changePassword</t>
  </si>
  <si>
    <t>get</t>
  </si>
  <si>
    <t>AccountController</t>
  </si>
  <si>
    <t>&lt;anonymous&gt;.loadEntitiesFromRepositories</t>
  </si>
  <si>
    <t>&lt;anonymous&gt;.logoff</t>
  </si>
  <si>
    <t>&lt;anonymous&gt;.createPPTAccount</t>
  </si>
  <si>
    <t>&lt;anonymous&gt;.updatePPTAccount</t>
  </si>
  <si>
    <t>&lt;anonymous&gt;.setPPTAccountFinishState</t>
  </si>
  <si>
    <t>&lt;anonymous&gt;.pptAccountChanged</t>
  </si>
  <si>
    <t>&lt;anonymous&gt;.removePPTAccount</t>
  </si>
  <si>
    <t>&lt;anonymous&gt;.showSelectedPPTAccount</t>
  </si>
  <si>
    <t>&lt;anonymous&gt;.findPPTInList</t>
  </si>
  <si>
    <t>&lt;anonymous&gt;.setOperationFinishState</t>
  </si>
  <si>
    <t>DksNode</t>
  </si>
  <si>
    <t>Alternative</t>
  </si>
  <si>
    <t>Problem</t>
  </si>
  <si>
    <t>TaskProperty</t>
  </si>
  <si>
    <t>TaskPropertyValue</t>
  </si>
  <si>
    <t>TaskTemplate</t>
  </si>
  <si>
    <t>&lt;anonymous&gt;.hasProperty</t>
  </si>
  <si>
    <t>&lt;anonymous&gt;.addProperty</t>
  </si>
  <si>
    <t>&lt;anonymous&gt;.removeProperty</t>
  </si>
  <si>
    <t>Mapping</t>
  </si>
  <si>
    <t>DecisionKnowledgeSystem</t>
  </si>
  <si>
    <t>ProblemRepository</t>
  </si>
  <si>
    <t>MappingRepository</t>
  </si>
  <si>
    <t>&lt;anonymous&gt;.findByDksNode</t>
  </si>
  <si>
    <t>TaskTemplateRepository</t>
  </si>
  <si>
    <t>&lt;anonymous&gt;.updateProperties</t>
  </si>
  <si>
    <t>callback</t>
  </si>
  <si>
    <t>recursivPropertyUpdate</t>
  </si>
  <si>
    <t>&lt;anonymous&gt;.addPropertyValue</t>
  </si>
  <si>
    <t>&lt;anonymous&gt;.removePropertyValue</t>
  </si>
  <si>
    <t>TaskPropertyRepository</t>
  </si>
  <si>
    <t>AlternativeRepository</t>
  </si>
  <si>
    <t>DecisionKnowledgeSystemRepository</t>
  </si>
  <si>
    <t>MappingController</t>
  </si>
  <si>
    <t>&lt;anonymous&gt;.loadEntitiesFromRepository</t>
  </si>
  <si>
    <t>&lt;anonymous&gt;.setCurrentDksNode</t>
  </si>
  <si>
    <t>&lt;anonymous&gt;.toggleVisibilityState</t>
  </si>
  <si>
    <t>&lt;anonymous&gt;.notYetUsed</t>
  </si>
  <si>
    <t>&lt;anonymous&gt;.isNotSubtask</t>
  </si>
  <si>
    <t>&lt;anonymous&gt;.isNotSelf</t>
  </si>
  <si>
    <t>&lt;anonymous&gt;.isParentTask</t>
  </si>
  <si>
    <t>&lt;anonymous&gt;.setCurrentTaskTemplate</t>
  </si>
  <si>
    <t>&lt;anonymous&gt;.updateWithCorrectParent</t>
  </si>
  <si>
    <t>&lt;anonymous&gt;.findTaskTemplateInList</t>
  </si>
  <si>
    <t>&lt;anonymous&gt;.createNewTaskTemplate</t>
  </si>
  <si>
    <t>&lt;anonymous&gt;.setTaskTemplateSavingCompletedStatus</t>
  </si>
  <si>
    <t>&lt;anonymous&gt;.forceUpdateTaskTemplate</t>
  </si>
  <si>
    <t>&lt;anonymous&gt;.updateTaskTemplate</t>
  </si>
  <si>
    <t>&lt;anonymous&gt;.taskTemplateChanged</t>
  </si>
  <si>
    <t>&lt;anonymous&gt;.mapTaskTemplate</t>
  </si>
  <si>
    <t>&lt;anonymous&gt;.removeMapping</t>
  </si>
  <si>
    <t>&lt;anonymous&gt;.hasMappingFor</t>
  </si>
  <si>
    <t>DksOccurrenceNode</t>
  </si>
  <si>
    <t>Option</t>
  </si>
  <si>
    <t>Decision</t>
  </si>
  <si>
    <t>DecisionRepository</t>
  </si>
  <si>
    <t>OptionRepository</t>
  </si>
  <si>
    <t>ProcessorPattern</t>
  </si>
  <si>
    <t>VariablePattern</t>
  </si>
  <si>
    <t>TemplateProcessor</t>
  </si>
  <si>
    <t>&lt;anonymous&gt;.process</t>
  </si>
  <si>
    <t>&lt;anonymous&gt;.processSecondary</t>
  </si>
  <si>
    <t>&lt;anonymous&gt;.parseProcessors</t>
  </si>
  <si>
    <t>&lt;anonymous&gt;.runProcessor</t>
  </si>
  <si>
    <t>&lt;anonymous&gt;.isStringParameter</t>
  </si>
  <si>
    <t>&lt;anonymous&gt;.getProcessorName</t>
  </si>
  <si>
    <t>&lt;anonymous&gt;.getProcessorParameters</t>
  </si>
  <si>
    <t>&lt;anonymous&gt;.parseVariables</t>
  </si>
  <si>
    <t>&lt;anonymous&gt;.findValuesInPath</t>
  </si>
  <si>
    <t>MappingInformation</t>
  </si>
  <si>
    <t>&lt;anonymous&gt;.getAlternativeIfAvailable</t>
  </si>
  <si>
    <t>TransmissionController</t>
  </si>
  <si>
    <t>$scope.setTarget</t>
  </si>
  <si>
    <t>$scope.processTaskTemplates</t>
  </si>
  <si>
    <t>$scope.transmit</t>
  </si>
  <si>
    <t>transmitOne</t>
  </si>
  <si>
    <t>$scope.toggleRequestDetails</t>
  </si>
  <si>
    <t>$scope.goToDataSelectionStep</t>
  </si>
  <si>
    <t>$scope.setPPTProject</t>
  </si>
  <si>
    <t>$scope.setRequestTemplate</t>
  </si>
  <si>
    <t>$scope.selectUnselectAll</t>
  </si>
  <si>
    <t>$scope.atLeastOneExportErrorExists</t>
  </si>
  <si>
    <t>$scope.exportErrorFor</t>
  </si>
  <si>
    <t>fillAllMappingInformation</t>
  </si>
  <si>
    <t>orderMappingsAndSubMappings</t>
  </si>
  <si>
    <t>evaluateProcessors</t>
  </si>
  <si>
    <t>orderDecisionsByProblem</t>
  </si>
  <si>
    <t>findDecisionsWithMappings</t>
  </si>
  <si>
    <t>renderRequestTemplates</t>
  </si>
  <si>
    <t>getTaskTemplatesOfSelectedDecisionsAndAlternatives</t>
  </si>
  <si>
    <t>addAttributesFieldToMapping</t>
  </si>
  <si>
    <t>Processor</t>
  </si>
  <si>
    <t>RequestTemplateRepository</t>
  </si>
  <si>
    <t>ProjectRepository</t>
  </si>
  <si>
    <t>ProcessorRepository</t>
  </si>
  <si>
    <t>AdminController</t>
  </si>
  <si>
    <t>&lt;anonymous&gt;.addRequestTemplate</t>
  </si>
  <si>
    <t>&lt;anonymous&gt;.updateRequestTemplate</t>
  </si>
  <si>
    <t>&lt;anonymous&gt;.removeRequestTemplate</t>
  </si>
  <si>
    <t>&lt;anonymous&gt;.toUpdateRequestTemplateChanged</t>
  </si>
  <si>
    <t>&lt;anonymous&gt;.createTaskProperty</t>
  </si>
  <si>
    <t>&lt;anonymous&gt;.renameTaskProperty</t>
  </si>
  <si>
    <t>&lt;anonymous&gt;.toUpdatePropertyChanged</t>
  </si>
  <si>
    <t>&lt;anonymous&gt;.updateDKS</t>
  </si>
  <si>
    <t>&lt;anonymous&gt;.toUpdateDKSChanged</t>
  </si>
  <si>
    <t>&lt;anonymous&gt;.createProcessor</t>
  </si>
  <si>
    <t>&lt;anonymous&gt;.updateProcessor</t>
  </si>
  <si>
    <t>&lt;anonymous&gt;.removeProcessor</t>
  </si>
  <si>
    <t>&lt;anonymous&gt;.toUpdateProcessorChanged</t>
  </si>
  <si>
    <t>&lt;anonymous&gt;.updateWithCorrectProjectAndPPT</t>
  </si>
  <si>
    <t>&lt;anonymous&gt;.findProjectInList</t>
  </si>
  <si>
    <t>DashboardController</t>
  </si>
  <si>
    <t>MainModule</t>
  </si>
  <si>
    <t>$rootScope.login</t>
  </si>
  <si>
    <t>$rootScope.logout</t>
  </si>
  <si>
    <t>&lt;anonymous&gt;.configureModule</t>
  </si>
  <si>
    <t>&lt;anonymous&gt;.addControllers</t>
  </si>
  <si>
    <t>&lt;anonymous&gt;.addServices</t>
  </si>
  <si>
    <t>Average</t>
  </si>
  <si>
    <t>Method</t>
  </si>
  <si>
    <t>B</t>
  </si>
  <si>
    <t>D</t>
  </si>
  <si>
    <t>E</t>
  </si>
  <si>
    <t>NP</t>
  </si>
  <si>
    <t>SLOC</t>
  </si>
  <si>
    <t>V</t>
  </si>
  <si>
    <t>V(g)</t>
  </si>
  <si>
    <t>controllers.AbstractCRUDController.AbstractCRUDController(DocumentationLogic)</t>
  </si>
  <si>
    <t>controllers.AbstractCRUDController.create()</t>
  </si>
  <si>
    <t>n/a</t>
  </si>
  <si>
    <t>controllers.AbstractCRUDController.create(CRUDLogicInterface&lt;E&gt;,Class&lt;E&gt;)</t>
  </si>
  <si>
    <t>controllers.AbstractCRUDController.delete(AbstractDAO&lt;E&gt;,CRUDLogicInterface&lt;E&gt;,long)</t>
  </si>
  <si>
    <t>controllers.AbstractCRUDController.delete(long)</t>
  </si>
  <si>
    <t>controllers.AbstractCRUDController.update(AbstractDAO&lt;E&gt;,CRUDLogicInterface&lt;E&gt;,Class&lt;E&gt;,long)</t>
  </si>
  <si>
    <t>controllers.AbstractCRUDController.update(long)</t>
  </si>
  <si>
    <t>controllers.AbstractController.AbstractController(DocumentationLogic)</t>
  </si>
  <si>
    <t>controllers.AbstractController.CollectionWrapper.CollectionWrapper(Collection)</t>
  </si>
  <si>
    <t>controllers.AbstractController.CollectionWrapper.getItems()</t>
  </si>
  <si>
    <t>controllers.AbstractController.getPersistenceUnitForCall(DocumentationLogic,Request)</t>
  </si>
  <si>
    <t>controllers.AbstractController.jsonify(Object)</t>
  </si>
  <si>
    <t>controllers.AbstractController.withTransaction(Callback0)</t>
  </si>
  <si>
    <t>controllers.AbstractController.withTransaction(Function0&lt;T&gt;)</t>
  </si>
  <si>
    <t>controllers.AbstractController.withTransaction(Function0&lt;T&gt;,boolean)</t>
  </si>
  <si>
    <t>controllers.AbstractController.withTransaction(Function0&lt;T&gt;,int,boolean)</t>
  </si>
  <si>
    <t>controllers.AbstractReadController.AbstractReadController(DocumentationLogic)</t>
  </si>
  <si>
    <t>controllers.AbstractReadController.getEntityName()</t>
  </si>
  <si>
    <t>controllers.AbstractReadController.notFound(long)</t>
  </si>
  <si>
    <t>controllers.AbstractReadController.read(AbstractDAO&lt;E&gt;,long)</t>
  </si>
  <si>
    <t>controllers.AbstractReadController.read(long)</t>
  </si>
  <si>
    <t>controllers.AbstractReadController.readAll()</t>
  </si>
  <si>
    <t>controllers.AbstractReadController.readAll(AbstractDAO&lt;? extends AbstractEntity&gt;)</t>
  </si>
  <si>
    <t>controllers.AuthenticationChecker.AuthenticationChecker(UserDAO,UserLogic)</t>
  </si>
  <si>
    <t>controllers.AuthenticationChecker.Authenticator.call(Context)</t>
  </si>
  <si>
    <t>controllers.AuthenticationChecker.Authenticator.denyAccess(Context)</t>
  </si>
  <si>
    <t>controllers.AuthenticationChecker.forceGetLoggedInUser(Context)</t>
  </si>
  <si>
    <t>controllers.AuthenticationChecker.getLoggedInUser(Context)</t>
  </si>
  <si>
    <t>controllers.AuthenticationChecker.getLoggedInUserByCookie(Context)</t>
  </si>
  <si>
    <t>controllers.AuthenticationChecker.getLoggedInUserByHttpBasicAuth(Context)</t>
  </si>
  <si>
    <t>controllers.AuthenticationChecker.isBasicAuthenticationEnabled(Context)</t>
  </si>
  <si>
    <t>controllers.AuthenticationChecker.loginUser(LoginForm,Session)</t>
  </si>
  <si>
    <t>controllers.GeneralController.paths()</t>
  </si>
  <si>
    <t>controllers.GeneralController.urlDecode(String)</t>
  </si>
  <si>
    <t>controllers.Transactional.readOnly()</t>
  </si>
  <si>
    <t>controllers.TransactionalAction.TransactionalAction(DocumentationLogic)</t>
  </si>
  <si>
    <t>controllers.TransactionalAction.call(Context)</t>
  </si>
  <si>
    <t>controllers.dks.DecisionKnowledgeSystemController.DecisionKnowledgeSystemController(DecisionKnowledgeSystemLogic,DecisionKnowledgeSystemDAO,DocumentationLogic)</t>
  </si>
  <si>
    <t>controllers.dks.DecisionKnowledgeSystemController.create()</t>
  </si>
  <si>
    <t>controllers.dks.DecisionKnowledgeSystemController.delete(long)</t>
  </si>
  <si>
    <t>controllers.dks.DecisionKnowledgeSystemController.getEntityName()</t>
  </si>
  <si>
    <t>controllers.dks.DecisionKnowledgeSystemController.getFromDKS(String)</t>
  </si>
  <si>
    <t>controllers.dks.DecisionKnowledgeSystemController.read(long)</t>
  </si>
  <si>
    <t>controllers.dks.DecisionKnowledgeSystemController.readAll()</t>
  </si>
  <si>
    <t>controllers.dks.DecisionKnowledgeSystemController.update(long)</t>
  </si>
  <si>
    <t>controllers.dks.DecisionKnowledgeSystemMappingController.DecisionKnowledgeSystemMappingController(DKSMappingLogic,DKSMappingDAO,DocumentationLogic)</t>
  </si>
  <si>
    <t>controllers.dks.DecisionKnowledgeSystemMappingController.create()</t>
  </si>
  <si>
    <t>controllers.dks.DecisionKnowledgeSystemMappingController.delete(long)</t>
  </si>
  <si>
    <t>controllers.dks.DecisionKnowledgeSystemMappingController.getEntityName()</t>
  </si>
  <si>
    <t>controllers.dks.DecisionKnowledgeSystemMappingController.read(long)</t>
  </si>
  <si>
    <t>controllers.dks.DecisionKnowledgeSystemMappingController.readAll()</t>
  </si>
  <si>
    <t>controllers.dks.DecisionKnowledgeSystemMappingController.readByDKSNode(String)</t>
  </si>
  <si>
    <t>controllers.dks.DecisionKnowledgeSystemMappingController.update(long)</t>
  </si>
  <si>
    <t>controllers.docs.DocumentationController.DocumentationController(DocumentationLogic)</t>
  </si>
  <si>
    <t>controllers.docs.DocumentationController.getAPIDocumentation()</t>
  </si>
  <si>
    <t>controllers.ppt.ProcessorController.ProcessorController(ProcessorLogic,ProcessorDAO,DocumentationLogic)</t>
  </si>
  <si>
    <t>controllers.ppt.ProcessorController.create()</t>
  </si>
  <si>
    <t>controllers.ppt.ProcessorController.delete(long)</t>
  </si>
  <si>
    <t>controllers.ppt.ProcessorController.getEntityName()</t>
  </si>
  <si>
    <t>controllers.ppt.ProcessorController.read(long)</t>
  </si>
  <si>
    <t>controllers.ppt.ProcessorController.readAll()</t>
  </si>
  <si>
    <t>controllers.ppt.ProcessorController.update(long)</t>
  </si>
  <si>
    <t>controllers.ppt.ProjectPlanningToolController.ProjectPlanningToolController(PPTTaskLogic,ProjectPlanningToolDAO,AuthenticationChecker,PPTAccountDAO,DocumentationLogic)</t>
  </si>
  <si>
    <t>controllers.ppt.ProjectPlanningToolController.createPPTTask()</t>
  </si>
  <si>
    <t>controllers.ppt.ProjectPlanningToolController.getEntityName()</t>
  </si>
  <si>
    <t>controllers.ppt.ProjectPlanningToolController.read(long)</t>
  </si>
  <si>
    <t>controllers.ppt.ProjectPlanningToolController.readAll()</t>
  </si>
  <si>
    <t>controllers.ppt.RequestTemplateController.RequestTemplateController(RequestTemplateLogic,RequestTemplateDAO,DocumentationLogic)</t>
  </si>
  <si>
    <t>controllers.ppt.RequestTemplateController.create()</t>
  </si>
  <si>
    <t>controllers.ppt.RequestTemplateController.delete(long)</t>
  </si>
  <si>
    <t>controllers.ppt.RequestTemplateController.getEntityName()</t>
  </si>
  <si>
    <t>controllers.ppt.RequestTemplateController.read(long)</t>
  </si>
  <si>
    <t>controllers.ppt.RequestTemplateController.readAll()</t>
  </si>
  <si>
    <t>controllers.ppt.RequestTemplateController.update(long)</t>
  </si>
  <si>
    <t>controllers.task.TaskPropertyController.TaskPropertyController(TaskPropertyLogic,TaskPropertyDAO,DocumentationLogic)</t>
  </si>
  <si>
    <t>controllers.task.TaskPropertyController.create()</t>
  </si>
  <si>
    <t>controllers.task.TaskPropertyController.delete(long)</t>
  </si>
  <si>
    <t>controllers.task.TaskPropertyController.getEntityName()</t>
  </si>
  <si>
    <t>controllers.task.TaskPropertyController.read(long)</t>
  </si>
  <si>
    <t>controllers.task.TaskPropertyController.readAll()</t>
  </si>
  <si>
    <t>controllers.task.TaskPropertyController.update(long)</t>
  </si>
  <si>
    <t>controllers.task.TaskTemplateController.TaskTemplateController(TaskTemplateLogic,TaskTemplateDAO,TaskPropertyValueDAO,DocumentationLogic)</t>
  </si>
  <si>
    <t>controllers.task.TaskTemplateController.addProperty(long)</t>
  </si>
  <si>
    <t>controllers.task.TaskTemplateController.create()</t>
  </si>
  <si>
    <t>controllers.task.TaskTemplateController.delete(long)</t>
  </si>
  <si>
    <t>controllers.task.TaskTemplateController.deleteProperty(long,long)</t>
  </si>
  <si>
    <t>controllers.task.TaskTemplateController.getEntityName()</t>
  </si>
  <si>
    <t>controllers.task.TaskTemplateController.read(long)</t>
  </si>
  <si>
    <t>controllers.task.TaskTemplateController.readAll()</t>
  </si>
  <si>
    <t>controllers.task.TaskTemplateController.update(long)</t>
  </si>
  <si>
    <t>controllers.task.TaskTemplateController.updateProperty(long,long)</t>
  </si>
  <si>
    <t>controllers.user.PPTAccountController.PPTAccountController(PPTAccountDAO,PPTAccountLogic,AuthenticationChecker,DocumentationLogic)</t>
  </si>
  <si>
    <t>controllers.user.PPTAccountController.create()</t>
  </si>
  <si>
    <t>controllers.user.PPTAccountController.delete(long)</t>
  </si>
  <si>
    <t>controllers.user.PPTAccountController.getEntityName()</t>
  </si>
  <si>
    <t>controllers.user.PPTAccountController.read(long)</t>
  </si>
  <si>
    <t>controllers.user.PPTAccountController.readAll()</t>
  </si>
  <si>
    <t>controllers.user.PPTAccountController.update(long)</t>
  </si>
  <si>
    <t>controllers.user.ProjectController.ProjectController(ProjectDAO,DocumentationLogic)</t>
  </si>
  <si>
    <t>controllers.user.ProjectController.getEntityName()</t>
  </si>
  <si>
    <t>controllers.user.ProjectController.read(long)</t>
  </si>
  <si>
    <t>controllers.user.ProjectController.readAll()</t>
  </si>
  <si>
    <t>controllers.user.UserController.UserController(UserLogic,AuthenticationChecker,DocumentationLogic)</t>
  </si>
  <si>
    <t>controllers.user.UserController.changePassword()</t>
  </si>
  <si>
    <t>controllers.user.UserController.login()</t>
  </si>
  <si>
    <t>controllers.user.UserController.loginStatus()</t>
  </si>
  <si>
    <t>controllers.user.UserController.logout()</t>
  </si>
  <si>
    <t>controllers.user.UserController.register()</t>
  </si>
  <si>
    <t>daos.AbstractDAO.AbstractDAO()</t>
  </si>
  <si>
    <t>daos.AbstractDAO.find(String,Object...)</t>
  </si>
  <si>
    <t>daos.AbstractDAO.findAll(String)</t>
  </si>
  <si>
    <t>daos.AbstractDAO.findAll(String,Object...)</t>
  </si>
  <si>
    <t>daos.AbstractDAO.flush()</t>
  </si>
  <si>
    <t>daos.AbstractDAO.getResultList(Query)</t>
  </si>
  <si>
    <t>daos.AbstractDAO.persist(T)</t>
  </si>
  <si>
    <t>daos.AbstractDAO.readAll()</t>
  </si>
  <si>
    <t>daos.AbstractDAO.readById(Long)</t>
  </si>
  <si>
    <t>daos.AbstractDAO.remove(T)</t>
  </si>
  <si>
    <t>daos.AbstractDAO.removeAll()</t>
  </si>
  <si>
    <t>daos.dks.DKSMappingDAO.readByDKSNode(String)</t>
  </si>
  <si>
    <t>daos.task.TaskPropertyValueDAO.readByProperty(TaskProperty)</t>
  </si>
  <si>
    <t>daos.task.TaskTemplateDAO.readAll()</t>
  </si>
  <si>
    <t>daos.task.TaskTemplateDAO.readChildren(TaskTemplate)</t>
  </si>
  <si>
    <t>daos.user.PPTAccountDAO.readByUser(User)</t>
  </si>
  <si>
    <t>daos.user.PPTAccountDAO.readByUser(User,Long)</t>
  </si>
  <si>
    <t>daos.user.UserDAO.readByName(String)</t>
  </si>
  <si>
    <t>logics.CRUDLogicInterface.create(E)</t>
  </si>
  <si>
    <t>logics.CRUDLogicInterface.delete(E)</t>
  </si>
  <si>
    <t>logics.CRUDLogicInterface.update(E,E)</t>
  </si>
  <si>
    <t>logics.Logger.LogFunction.log(String,Object...)</t>
  </si>
  <si>
    <t>logics.Logger.Logger(String)</t>
  </si>
  <si>
    <t>logics.Logger.debug(String,Object...)</t>
  </si>
  <si>
    <t>logics.Logger.getContextIfPossible()</t>
  </si>
  <si>
    <t>logics.Logger.getLoggedInUserWithOrWithoutTransaction(Context)</t>
  </si>
  <si>
    <t>logics.Logger.isThereATransaction()</t>
  </si>
  <si>
    <t>logics.Logger.log(LogFunction,String,Object...)</t>
  </si>
  <si>
    <t>logics.dks.DKSMappingLogic.DKSMappingLogic(DKSMappingDAO)</t>
  </si>
  <si>
    <t>logics.dks.DKSMappingLogic.create(DKSMapping)</t>
  </si>
  <si>
    <t>logics.dks.DKSMappingLogic.delete(DKSMapping)</t>
  </si>
  <si>
    <t>logics.dks.DKSMappingLogic.update(DKSMapping,DKSMapping)</t>
  </si>
  <si>
    <t>logics.dks.DecisionKnowledgeSystemLogic.DecisionKnowledgeSystemLogic(DecisionKnowledgeSystemDAO)</t>
  </si>
  <si>
    <t>logics.dks.DecisionKnowledgeSystemLogic.create(DecisionKnowledgeSystem)</t>
  </si>
  <si>
    <t>logics.dks.DecisionKnowledgeSystemLogic.delete(DecisionKnowledgeSystem)</t>
  </si>
  <si>
    <t>logics.dks.DecisionKnowledgeSystemLogic.getFromDKS(String)</t>
  </si>
  <si>
    <t>logics.dks.DecisionKnowledgeSystemLogic.update(DecisionKnowledgeSystem,DecisionKnowledgeSystem)</t>
  </si>
  <si>
    <t>logics.docs.DocumentationLogic.DocumentationLogic(UserLogic,UserDAO,PPTAccountDAO,ProjectPlanningToolDAO,TaskTemplateDAO,TaskPropertyDAO,TaskPropertyValueDAO,DKSMappingDAO,RequestTemplateDAO,ProjectDAO,ProcessorDAO,DecisionKnowledgeSystemDAO)</t>
  </si>
  <si>
    <t>logics.docs.DocumentationLogic.MethodDocumentation.MethodDocumentation(Method,Call)</t>
  </si>
  <si>
    <t>logics.docs.DocumentationLogic.MethodDocumentation.getAnnotationContent(Method,Class&lt;A&gt;,Function&lt;A, Return&gt;)</t>
  </si>
  <si>
    <t>logics.docs.DocumentationLogic.SimpleResponse.SimpleResponse(int,String,String,boolean)</t>
  </si>
  <si>
    <t>logics.docs.DocumentationLogic.SimpleResponse.getBody()</t>
  </si>
  <si>
    <t>logics.docs.DocumentationLogic.SimpleResponse.getStatus()</t>
  </si>
  <si>
    <t>logics.docs.DocumentationLogic.SimpleResponse.getStatusText()</t>
  </si>
  <si>
    <t>logics.docs.DocumentationLogic.SimpleResponse.isRealSimulation()</t>
  </si>
  <si>
    <t>logics.docs.DocumentationLogic.calculateNumberOfRegularParameters(MethodDocumentation,String[])</t>
  </si>
  <si>
    <t>logics.docs.DocumentationLogic.calculateQueryString(MethodDocumentation,String[])</t>
  </si>
  <si>
    <t>logics.docs.DocumentationLogic.createCallExampleData(Collection&lt;List&lt;MethodDocumentation&gt;&gt;)</t>
  </si>
  <si>
    <t>logics.docs.DocumentationLogic.getAllAPICalls()</t>
  </si>
  <si>
    <t>logics.docs.DocumentationLogic.getAllControllerClasses()</t>
  </si>
  <si>
    <t>logics.docs.DocumentationLogic.getCallObject(Object,Method)</t>
  </si>
  <si>
    <t>logics.docs.DocumentationLogic.getCurlRequestString(MethodDocumentation,Example)</t>
  </si>
  <si>
    <t>logics.docs.DocumentationLogic.getExampleParams(Class&lt;?&gt;[])</t>
  </si>
  <si>
    <t>logics.docs.DocumentationLogic.getHumanFriendlyClassName(Class&lt;? extends Controller&gt;)</t>
  </si>
  <si>
    <t>logics.docs.DocumentationLogic.getIds(Parameter[])</t>
  </si>
  <si>
    <t>logics.docs.DocumentationLogic.getIdsWrapped(Parameter[],String)</t>
  </si>
  <si>
    <t>logics.docs.DocumentationLogic.getRealQueryParameter(String)</t>
  </si>
  <si>
    <t>logics.docs.DocumentationLogic.getRequestUrl(MethodDocumentation,boolean,String[])</t>
  </si>
  <si>
    <t>logics.docs.DocumentationLogic.getResponseString(MethodDocumentation,Example,ExampleDataCreator)</t>
  </si>
  <si>
    <t>logics.docs.DocumentationLogic.getRouteObject(Class&lt;? extends Controller&gt;)</t>
  </si>
  <si>
    <t>logics.docs.DocumentationLogic.isDocumentationRequest(Request)</t>
  </si>
  <si>
    <t>logics.docs.DocumentationLogic.removeAllExistingData(ProcessorDAO,TaskPropertyValueDAO,PPTAccountDAO,RequestTemplateDAO,DKSMappingDAO)</t>
  </si>
  <si>
    <t>logics.docs.DocumentationLogic.simulateRequest(MethodDocumentation,Example,ExampleDataCreator)</t>
  </si>
  <si>
    <t>logics.docs.ExampleDataCreator.CheckIsExistingAndExpectedFunctionInterface.check(A)</t>
  </si>
  <si>
    <t>logics.docs.ExampleDataCreator.CreateNewObjectFunctionInterface.createNew()</t>
  </si>
  <si>
    <t>logics.docs.ExampleDataCreator.ExampleDataCreator(UserLogic,UserDAO,PPTAccountDAO,ProjectPlanningToolDAO,TaskTemplateDAO,TaskPropertyDAO,TaskPropertyValueDAO,DKSMappingDAO,RequestTemplateDAO,ProjectDAO,ProcessorDAO,DecisionKnowledgeSystemDAO)</t>
  </si>
  <si>
    <t>logics.docs.ExampleDataCreator.ExampleObjectCreator.ExampleObjectCreator(Class,AbstractDAO&lt;T&gt;,CreateNewObjectFunctionInterface&lt;Long&gt;,CheckIsExistingAndExpectedFunctionInterface&lt;T, Boolean&gt;)</t>
  </si>
  <si>
    <t>logics.docs.ExampleDataCreator.ExampleObjectCreator.create(long)</t>
  </si>
  <si>
    <t>logics.docs.ExampleDataCreator.createExampleObject(String,boolean)</t>
  </si>
  <si>
    <t>logics.docs.ExampleDataCreator.doCreateObject(String,boolean,ExampleObjectCreator,long)</t>
  </si>
  <si>
    <t>logics.docs.ExampleDataCreator.persist(Object...)</t>
  </si>
  <si>
    <t>logics.docs.QueryDescription.value()</t>
  </si>
  <si>
    <t>logics.docs.QueryExamples.Example.Response.content()</t>
  </si>
  <si>
    <t>logics.docs.QueryExamples.Example.Response.status()</t>
  </si>
  <si>
    <t>logics.docs.QueryExamples.Example.description()</t>
  </si>
  <si>
    <t>logics.docs.QueryExamples.Example.id()</t>
  </si>
  <si>
    <t>logics.docs.QueryExamples.Example.isDataCacheable()</t>
  </si>
  <si>
    <t>logics.docs.QueryExamples.Example.parameters()</t>
  </si>
  <si>
    <t>logics.docs.QueryExamples.Example.provideAuthentication()</t>
  </si>
  <si>
    <t>logics.docs.QueryExamples.Example.response()</t>
  </si>
  <si>
    <t>logics.docs.QueryExamples.value()</t>
  </si>
  <si>
    <t>logics.docs.QueryParameters.Parameter.description()</t>
  </si>
  <si>
    <t>logics.docs.QueryParameters.Parameter.format()</t>
  </si>
  <si>
    <t>logics.docs.QueryParameters.Parameter.isId()</t>
  </si>
  <si>
    <t>logics.docs.QueryParameters.Parameter.name()</t>
  </si>
  <si>
    <t>logics.docs.QueryParameters.value()</t>
  </si>
  <si>
    <t>logics.docs.QueryResponses.Response.description()</t>
  </si>
  <si>
    <t>logics.docs.QueryResponses.Response.status()</t>
  </si>
  <si>
    <t>logics.docs.QueryResponses.value()</t>
  </si>
  <si>
    <t>logics.ppt.PPTTaskLogic.CreatePPTTaskForm.setAccount(PPTAccount)</t>
  </si>
  <si>
    <t>logics.ppt.PPTTaskLogic.CreatePPTTaskForm.setContent(JsonNode)</t>
  </si>
  <si>
    <t>logics.ppt.PPTTaskLogic.CreatePPTTaskForm.setPath(String)</t>
  </si>
  <si>
    <t>logics.ppt.PPTTaskLogic.CreatePPTTaskForm.setProject(Project)</t>
  </si>
  <si>
    <t>logics.ppt.PPTTaskLogic.CreatePPTTaskForm.setTaskProperties(List&lt;TaskPropertyValue&gt;)</t>
  </si>
  <si>
    <t>logics.ppt.PPTTaskLogic.CreatePPTTaskForm.setTaskTemplate(TaskTemplate)</t>
  </si>
  <si>
    <t>logics.ppt.PPTTaskLogic.PPTTaskLogic(TaskDAO,TaskPropertyValueDAO)</t>
  </si>
  <si>
    <t>logics.ppt.PPTTaskLogic.createPPTTaskOnRemoteServer(CreatePPTTaskForm,PPTAccount)</t>
  </si>
  <si>
    <t>logics.ppt.PPTTaskLogic.getUrl(CreatePPTTaskForm,PPTAccount)</t>
  </si>
  <si>
    <t>logics.ppt.PPTTaskLogic.storeCreatedTask(CreatePPTTaskForm,PPTAccount,WSResponse)</t>
  </si>
  <si>
    <t>logics.ppt.ProcessorLogic.ProcessorLogic(ProcessorDAO)</t>
  </si>
  <si>
    <t>logics.ppt.ProcessorLogic.create(Processor)</t>
  </si>
  <si>
    <t>logics.ppt.ProcessorLogic.delete(Processor)</t>
  </si>
  <si>
    <t>logics.ppt.ProcessorLogic.update(Processor,Processor)</t>
  </si>
  <si>
    <t>logics.ppt.RequestTemplateLogic.RequestTemplateLogic(RequestTemplateDAO)</t>
  </si>
  <si>
    <t>logics.ppt.RequestTemplateLogic.create(RequestTemplate)</t>
  </si>
  <si>
    <t>logics.ppt.RequestTemplateLogic.delete(RequestTemplate)</t>
  </si>
  <si>
    <t>logics.ppt.RequestTemplateLogic.update(RequestTemplate,RequestTemplate)</t>
  </si>
  <si>
    <t>logics.task.TaskPropertyLogic.TaskPropertyLogic(TaskPropertyDAO,TaskPropertyValueDAO)</t>
  </si>
  <si>
    <t>logics.task.TaskPropertyLogic.canBeDeleted(TaskProperty)</t>
  </si>
  <si>
    <t>logics.task.TaskPropertyLogic.create(TaskProperty)</t>
  </si>
  <si>
    <t>logics.task.TaskPropertyLogic.delete(TaskProperty)</t>
  </si>
  <si>
    <t>logics.task.TaskPropertyLogic.update(TaskProperty,TaskProperty)</t>
  </si>
  <si>
    <t>logics.task.TaskTemplateLogic.TaskTemplateLogic(TaskTemplateDAO,TaskPropertyValueDAO)</t>
  </si>
  <si>
    <t>logics.task.TaskTemplateLogic.canBeDeleted(TaskTemplate)</t>
  </si>
  <si>
    <t>logics.task.TaskTemplateLogic.create(TaskTemplate)</t>
  </si>
  <si>
    <t>logics.task.TaskTemplateLogic.delete(TaskTemplate)</t>
  </si>
  <si>
    <t>logics.task.TaskTemplateLogic.update(TaskTemplate,TaskTemplate)</t>
  </si>
  <si>
    <t>logics.task.WorkLogic.TaskPropertyForm.getProperty()</t>
  </si>
  <si>
    <t>logics.task.WorkLogic.TaskPropertyForm.getValue()</t>
  </si>
  <si>
    <t>logics.task.WorkLogic.TaskPropertyForm.setProperty(TaskProperty)</t>
  </si>
  <si>
    <t>logics.task.WorkLogic.TaskPropertyForm.setValue(String)</t>
  </si>
  <si>
    <t>logics.task.WorkLogic.WorkLogic(TaskPropertyValueDAO)</t>
  </si>
  <si>
    <t>logics.task.WorkLogic.addProperty(AbstractWork,TaskPropertyForm)</t>
  </si>
  <si>
    <t>logics.task.WorkLogic.removeProperty(TaskPropertyValue)</t>
  </si>
  <si>
    <t>logics.task.WorkLogic.updateProperty(TaskPropertyValue,TaskPropertyForm)</t>
  </si>
  <si>
    <t>logics.user.PPTAccountLogic.CreatePPTAccountForm.validate()</t>
  </si>
  <si>
    <t>logics.user.PPTAccountLogic.PPTAccountLogic(PPTAccountDAO)</t>
  </si>
  <si>
    <t>logics.user.PPTAccountLogic.create(CreatePPTAccountForm,User)</t>
  </si>
  <si>
    <t>logics.user.PPTAccountLogic.delete(PPTAccount)</t>
  </si>
  <si>
    <t>logics.user.PPTAccountLogic.read(User,long)</t>
  </si>
  <si>
    <t>logics.user.PPTAccountLogic.update(PPTAccount,UpdatePPTAccountForm)</t>
  </si>
  <si>
    <t>logics.user.UserLogic.ChangePasswordForm.validate()</t>
  </si>
  <si>
    <t>logics.user.UserLogic.RegisterForm.RegisterForm()</t>
  </si>
  <si>
    <t>logics.user.UserLogic.RegisterForm.RegisterForm(String,String)</t>
  </si>
  <si>
    <t>logics.user.UserLogic.RegisterForm.validate()</t>
  </si>
  <si>
    <t>logics.user.UserLogic.UserLogic(UserDAO,SecureRandom)</t>
  </si>
  <si>
    <t>logics.user.UserLogic.calculatePasswordHash(User,String)</t>
  </si>
  <si>
    <t>logics.user.UserLogic.changePassword(User,ChangePasswordForm)</t>
  </si>
  <si>
    <t>logics.user.UserLogic.createUser(RegisterForm)</t>
  </si>
  <si>
    <t>logics.user.UserLogic.isPasswordCorrect(User,String)</t>
  </si>
  <si>
    <t>logics.user.UserLogic.readUser(String,String)</t>
  </si>
  <si>
    <t>logics.user.UserLogic.validatePassword(String,String)</t>
  </si>
  <si>
    <t>models.AbstractEntity.getId()</t>
  </si>
  <si>
    <t>models.AbstractEntity.setId(Long)</t>
  </si>
  <si>
    <t>models.dks.DKSMapping.getDksNode()</t>
  </si>
  <si>
    <t>models.dks.DKSMapping.getTaskTemplate()</t>
  </si>
  <si>
    <t>models.dks.DKSMapping.setDksNode(String)</t>
  </si>
  <si>
    <t>models.dks.DKSMapping.setTaskTemplate(TaskTemplate)</t>
  </si>
  <si>
    <t>models.dks.DKSMapping.toString()</t>
  </si>
  <si>
    <t>models.dks.DecisionKnowledgeSystem.getName()</t>
  </si>
  <si>
    <t>models.dks.DecisionKnowledgeSystem.getUrl()</t>
  </si>
  <si>
    <t>models.dks.DecisionKnowledgeSystem.setName(String)</t>
  </si>
  <si>
    <t>models.dks.DecisionKnowledgeSystem.setUrl(String)</t>
  </si>
  <si>
    <t>models.dks.DecisionKnowledgeSystem.toString()</t>
  </si>
  <si>
    <t>models.ppt.Processor.getCode()</t>
  </si>
  <si>
    <t>models.ppt.Processor.getName()</t>
  </si>
  <si>
    <t>models.ppt.Processor.getProject()</t>
  </si>
  <si>
    <t>models.ppt.Processor.setCode(String)</t>
  </si>
  <si>
    <t>models.ppt.Processor.setName(String)</t>
  </si>
  <si>
    <t>models.ppt.Processor.setProject(Project)</t>
  </si>
  <si>
    <t>models.ppt.Processor.toString()</t>
  </si>
  <si>
    <t>models.ppt.ProjectPlanningTool.getName()</t>
  </si>
  <si>
    <t>models.ppt.ProjectPlanningTool.setName(String)</t>
  </si>
  <si>
    <t>models.ppt.ProjectPlanningTool.toString()</t>
  </si>
  <si>
    <t>models.ppt.RequestTemplate.getName()</t>
  </si>
  <si>
    <t>models.ppt.RequestTemplate.getPpt()</t>
  </si>
  <si>
    <t>models.ppt.RequestTemplate.getProject()</t>
  </si>
  <si>
    <t>models.ppt.RequestTemplate.getRequestBodyTemplate()</t>
  </si>
  <si>
    <t>models.ppt.RequestTemplate.getUrl()</t>
  </si>
  <si>
    <t>models.ppt.RequestTemplate.setName(String)</t>
  </si>
  <si>
    <t>models.ppt.RequestTemplate.setPpt(ProjectPlanningTool)</t>
  </si>
  <si>
    <t>models.ppt.RequestTemplate.setProject(Project)</t>
  </si>
  <si>
    <t>models.ppt.RequestTemplate.setRequestBodyTemplate(String)</t>
  </si>
  <si>
    <t>models.ppt.RequestTemplate.setUrl(String)</t>
  </si>
  <si>
    <t>models.ppt.RequestTemplate.toString()</t>
  </si>
  <si>
    <t>models.task.AbstractWork.addProperty(TaskPropertyValue)</t>
  </si>
  <si>
    <t>models.task.AbstractWork.getProperties()</t>
  </si>
  <si>
    <t>models.task.AbstractWork.removeProperty(TaskPropertyValue)</t>
  </si>
  <si>
    <t>models.task.Task.getCreatedFrom()</t>
  </si>
  <si>
    <t>models.task.Task.getFinalRequestContent()</t>
  </si>
  <si>
    <t>models.task.Task.getFinalRequestUrl()</t>
  </si>
  <si>
    <t>models.task.Task.getFinalResponseContent()</t>
  </si>
  <si>
    <t>models.task.Task.getFinalResponseStatus()</t>
  </si>
  <si>
    <t>models.task.Task.getProject()</t>
  </si>
  <si>
    <t>models.task.Task.setCreatedFrom(TaskTemplate)</t>
  </si>
  <si>
    <t>models.task.Task.setFinalRequestContent(JsonNode)</t>
  </si>
  <si>
    <t>models.task.Task.setFinalRequestUrl(String)</t>
  </si>
  <si>
    <t>models.task.Task.setFinalResponseContent(JsonNode)</t>
  </si>
  <si>
    <t>models.task.Task.setFinalResponseStatus(int)</t>
  </si>
  <si>
    <t>models.task.Task.setProject(Project)</t>
  </si>
  <si>
    <t>models.task.Task.toString()</t>
  </si>
  <si>
    <t>models.task.TaskProperty.getName()</t>
  </si>
  <si>
    <t>models.task.TaskProperty.setName(String)</t>
  </si>
  <si>
    <t>models.task.TaskProperty.toString()</t>
  </si>
  <si>
    <t>models.task.TaskPropertyValue.getProperty()</t>
  </si>
  <si>
    <t>models.task.TaskPropertyValue.getTask()</t>
  </si>
  <si>
    <t>models.task.TaskPropertyValue.getValue()</t>
  </si>
  <si>
    <t>models.task.TaskPropertyValue.setProperty(TaskProperty)</t>
  </si>
  <si>
    <t>models.task.TaskPropertyValue.setTask(AbstractWork)</t>
  </si>
  <si>
    <t>models.task.TaskPropertyValue.setValue(String)</t>
  </si>
  <si>
    <t>models.task.TaskPropertyValue.toString()</t>
  </si>
  <si>
    <t>models.task.TaskTemplate.getDksMappings()</t>
  </si>
  <si>
    <t>models.task.TaskTemplate.getName()</t>
  </si>
  <si>
    <t>models.task.TaskTemplate.getParent()</t>
  </si>
  <si>
    <t>models.task.TaskTemplate.setName(String)</t>
  </si>
  <si>
    <t>models.task.TaskTemplate.setParent(TaskTemplate)</t>
  </si>
  <si>
    <t>models.task.TaskTemplate.toString()</t>
  </si>
  <si>
    <t>models.task.TaskTemplate.validate()</t>
  </si>
  <si>
    <t>models.user.PPTAccount.getPpt()</t>
  </si>
  <si>
    <t>models.user.PPTAccount.getPptPassword()</t>
  </si>
  <si>
    <t>models.user.PPTAccount.getPptUrl()</t>
  </si>
  <si>
    <t>models.user.PPTAccount.getPptUsername()</t>
  </si>
  <si>
    <t>models.user.PPTAccount.getUser()</t>
  </si>
  <si>
    <t>models.user.PPTAccount.setPpt(ProjectPlanningTool)</t>
  </si>
  <si>
    <t>models.user.PPTAccount.setPptPassword(String)</t>
  </si>
  <si>
    <t>models.user.PPTAccount.setPptUrl(String)</t>
  </si>
  <si>
    <t>models.user.PPTAccount.setPptUsername(String)</t>
  </si>
  <si>
    <t>models.user.PPTAccount.setUser(User)</t>
  </si>
  <si>
    <t>models.user.PPTAccount.toString()</t>
  </si>
  <si>
    <t>models.user.Project.getName()</t>
  </si>
  <si>
    <t>models.user.Project.setName(String)</t>
  </si>
  <si>
    <t>models.user.Project.toString()</t>
  </si>
  <si>
    <t>models.user.User.getName()</t>
  </si>
  <si>
    <t>models.user.User.getPasswordHash()</t>
  </si>
  <si>
    <t>models.user.User.getSalt()</t>
  </si>
  <si>
    <t>models.user.User.initSalt(SecureRandom)</t>
  </si>
  <si>
    <t>models.user.User.setName(String)</t>
  </si>
  <si>
    <t>models.user.User.setPasswordHash(byte[])</t>
  </si>
  <si>
    <t>models.user.User.toString()</t>
  </si>
  <si>
    <t>Class</t>
  </si>
  <si>
    <t>OCavg</t>
  </si>
  <si>
    <t>WMC</t>
  </si>
  <si>
    <t>controllers.AbstractCRUDController</t>
  </si>
  <si>
    <t>controllers.AbstractController</t>
  </si>
  <si>
    <t>controllers.AbstractController.CollectionWrapper</t>
  </si>
  <si>
    <t>controllers.AbstractReadController</t>
  </si>
  <si>
    <t>controllers.AuthenticationChecker</t>
  </si>
  <si>
    <t>controllers.AuthenticationChecker.Authenticator</t>
  </si>
  <si>
    <t>controllers.GeneralController</t>
  </si>
  <si>
    <t>controllers.TransactionalAction</t>
  </si>
  <si>
    <t>controllers.dks.DecisionKnowledgeSystemController</t>
  </si>
  <si>
    <t>controllers.dks.DecisionKnowledgeSystemMappingController</t>
  </si>
  <si>
    <t>controllers.docs.DocumentationController</t>
  </si>
  <si>
    <t>controllers.ppt.ProcessorController</t>
  </si>
  <si>
    <t>controllers.ppt.ProjectPlanningToolController</t>
  </si>
  <si>
    <t>controllers.ppt.RequestTemplateController</t>
  </si>
  <si>
    <t>controllers.task.TaskPropertyController</t>
  </si>
  <si>
    <t>controllers.task.TaskTemplateController</t>
  </si>
  <si>
    <t>controllers.user.PPTAccountController</t>
  </si>
  <si>
    <t>controllers.user.ProjectController</t>
  </si>
  <si>
    <t>controllers.user.UserController</t>
  </si>
  <si>
    <t>daos.AbstractDAO</t>
  </si>
  <si>
    <t>daos.dks.DKSMappingDAO</t>
  </si>
  <si>
    <t>daos.dks.DecisionKnowledgeSystemDAO</t>
  </si>
  <si>
    <t>daos.ppt.ProcessorDAO</t>
  </si>
  <si>
    <t>daos.ppt.ProjectPlanningToolDAO</t>
  </si>
  <si>
    <t>daos.ppt.RequestTemplateDAO</t>
  </si>
  <si>
    <t>daos.task.TaskDAO</t>
  </si>
  <si>
    <t>daos.task.TaskPropertyDAO</t>
  </si>
  <si>
    <t>daos.task.TaskPropertyValueDAO</t>
  </si>
  <si>
    <t>daos.task.TaskTemplateDAO</t>
  </si>
  <si>
    <t>daos.user.PPTAccountDAO</t>
  </si>
  <si>
    <t>daos.user.ProjectDAO</t>
  </si>
  <si>
    <t>daos.user.UserDAO</t>
  </si>
  <si>
    <t>logics.Logger</t>
  </si>
  <si>
    <t>logics.dks.DKSMappingLogic</t>
  </si>
  <si>
    <t>logics.dks.DecisionKnowledgeSystemLogic</t>
  </si>
  <si>
    <t>logics.docs.DocumentationLogic</t>
  </si>
  <si>
    <t>logics.docs.DocumentationLogic.MethodDocumentation</t>
  </si>
  <si>
    <t>logics.docs.DocumentationLogic.SimpleResponse</t>
  </si>
  <si>
    <t>logics.docs.ExampleDataCreator</t>
  </si>
  <si>
    <t>logics.docs.ExampleDataCreator.ExampleObjectCreator</t>
  </si>
  <si>
    <t>logics.ppt.PPTTaskLogic</t>
  </si>
  <si>
    <t>logics.ppt.PPTTaskLogic.CreatePPTTaskForm</t>
  </si>
  <si>
    <t>logics.ppt.ProcessorLogic</t>
  </si>
  <si>
    <t>logics.ppt.RequestTemplateLogic</t>
  </si>
  <si>
    <t>logics.task.TaskPropertyLogic</t>
  </si>
  <si>
    <t>logics.task.TaskTemplateLogic</t>
  </si>
  <si>
    <t>logics.task.WorkLogic</t>
  </si>
  <si>
    <t>logics.task.WorkLogic.TaskPropertyForm</t>
  </si>
  <si>
    <t>logics.user.PPTAccountLogic</t>
  </si>
  <si>
    <t>logics.user.PPTAccountLogic.CreatePPTAccountForm</t>
  </si>
  <si>
    <t>logics.user.PPTAccountLogic.UpdatePPTAccountForm</t>
  </si>
  <si>
    <t>logics.user.UserLogic</t>
  </si>
  <si>
    <t>logics.user.UserLogic.ChangePasswordForm</t>
  </si>
  <si>
    <t>logics.user.UserLogic.LoginForm</t>
  </si>
  <si>
    <t>logics.user.UserLogic.RegisterForm</t>
  </si>
  <si>
    <t>models.AbstractEntity</t>
  </si>
  <si>
    <t>models.dks.DKSMapping</t>
  </si>
  <si>
    <t>models.dks.DecisionKnowledgeSystem</t>
  </si>
  <si>
    <t>models.ppt.Processor</t>
  </si>
  <si>
    <t>models.ppt.ProjectPlanningTool</t>
  </si>
  <si>
    <t>models.ppt.RequestTemplate</t>
  </si>
  <si>
    <t>models.task.AbstractWork</t>
  </si>
  <si>
    <t>models.task.Task</t>
  </si>
  <si>
    <t>models.task.TaskProperty</t>
  </si>
  <si>
    <t>models.task.TaskPropertyValue</t>
  </si>
  <si>
    <t>models.task.TaskTemplate</t>
  </si>
  <si>
    <t>models.user.PPTAccount</t>
  </si>
  <si>
    <t>models.user.Project</t>
  </si>
  <si>
    <t>models.user.User</t>
  </si>
  <si>
    <t>Interface</t>
  </si>
  <si>
    <t>logics.CRUDLogicInterface</t>
  </si>
  <si>
    <t>logics.Logger.LogFunction</t>
  </si>
  <si>
    <t>logics.docs.ExampleDataCreator.CheckIsExistingAndExpectedFunctionInterface</t>
  </si>
  <si>
    <t>logics.docs.ExampleDataCreator.CreateNewObjectFunctionInterface</t>
  </si>
  <si>
    <t>Halstead Bugs</t>
  </si>
  <si>
    <t>Total (Client)</t>
  </si>
  <si>
    <t>Total (Server)</t>
  </si>
  <si>
    <t>Halstead effort (in m)</t>
  </si>
  <si>
    <t>Average per Method (Client)</t>
  </si>
  <si>
    <t>Average per Method (Server)</t>
  </si>
  <si>
    <t>Anzahl</t>
  </si>
  <si>
    <t>20+</t>
  </si>
  <si>
    <t>Parameter Count</t>
  </si>
  <si>
    <t>Cyclomatic Complexity</t>
  </si>
  <si>
    <t>Cyclomatic Complexity Density</t>
  </si>
  <si>
    <t>Halstead Difficulty</t>
  </si>
  <si>
    <t>Halstead Volume</t>
  </si>
  <si>
    <t>Halstead Effort</t>
  </si>
  <si>
    <t>angular.js</t>
  </si>
  <si>
    <t>minErr</t>
  </si>
  <si>
    <t>lowercase</t>
  </si>
  <si>
    <t>uppercase</t>
  </si>
  <si>
    <t>manualLowercase</t>
  </si>
  <si>
    <t>manualUppercase</t>
  </si>
  <si>
    <t>isArrayLike</t>
  </si>
  <si>
    <t>forEach</t>
  </si>
  <si>
    <t>sortedKeys</t>
  </si>
  <si>
    <t>forEachSorted</t>
  </si>
  <si>
    <t>reverseParams</t>
  </si>
  <si>
    <t>nextUid</t>
  </si>
  <si>
    <t>setHashKey</t>
  </si>
  <si>
    <t>extend</t>
  </si>
  <si>
    <t>int</t>
  </si>
  <si>
    <t>inherit</t>
  </si>
  <si>
    <t>noop</t>
  </si>
  <si>
    <t>identity</t>
  </si>
  <si>
    <t>valueFn</t>
  </si>
  <si>
    <t>isUndefined</t>
  </si>
  <si>
    <t>isDefined</t>
  </si>
  <si>
    <t>isObject</t>
  </si>
  <si>
    <t>isString</t>
  </si>
  <si>
    <t>isNumber</t>
  </si>
  <si>
    <t>isDate</t>
  </si>
  <si>
    <t>isFunction</t>
  </si>
  <si>
    <t>isRegExp</t>
  </si>
  <si>
    <t>isWindow</t>
  </si>
  <si>
    <t>isScope</t>
  </si>
  <si>
    <t>isFile</t>
  </si>
  <si>
    <t>isBlob</t>
  </si>
  <si>
    <t>isBoolean</t>
  </si>
  <si>
    <t>isPromiseLike</t>
  </si>
  <si>
    <t>trim</t>
  </si>
  <si>
    <t>escapeForRegexp</t>
  </si>
  <si>
    <t>isElement</t>
  </si>
  <si>
    <t>makeMap</t>
  </si>
  <si>
    <t>nodeName_</t>
  </si>
  <si>
    <t>includes</t>
  </si>
  <si>
    <t>arrayRemove</t>
  </si>
  <si>
    <t>copy</t>
  </si>
  <si>
    <t>shallowCopy</t>
  </si>
  <si>
    <t>equals</t>
  </si>
  <si>
    <t>csp</t>
  </si>
  <si>
    <t>concat</t>
  </si>
  <si>
    <t>sliceArgs</t>
  </si>
  <si>
    <t>bind</t>
  </si>
  <si>
    <t>toJsonReplacer</t>
  </si>
  <si>
    <t>toJson</t>
  </si>
  <si>
    <t>fromJson</t>
  </si>
  <si>
    <t>startingTag</t>
  </si>
  <si>
    <t>tryDecodeURIComponent</t>
  </si>
  <si>
    <t>parseKeyValue</t>
  </si>
  <si>
    <t>toKeyValue</t>
  </si>
  <si>
    <t>encodeUriSegment</t>
  </si>
  <si>
    <t>encodeUriQuery</t>
  </si>
  <si>
    <t>getNgAttribute</t>
  </si>
  <si>
    <t>angularInit</t>
  </si>
  <si>
    <t>bootstrap</t>
  </si>
  <si>
    <t>doBootstrap</t>
  </si>
  <si>
    <t>bootstrapApply</t>
  </si>
  <si>
    <t>angular.resumeBootstrap</t>
  </si>
  <si>
    <t>reloadWithDebugInfo</t>
  </si>
  <si>
    <t>getTestability</t>
  </si>
  <si>
    <t>snake_case</t>
  </si>
  <si>
    <t>bindJQuery</t>
  </si>
  <si>
    <t>jQuery.cleanData</t>
  </si>
  <si>
    <t>assertArg</t>
  </si>
  <si>
    <t>assertArgFn</t>
  </si>
  <si>
    <t>assertNotHasOwnProperty</t>
  </si>
  <si>
    <t>getter</t>
  </si>
  <si>
    <t>getBlockNodes</t>
  </si>
  <si>
    <t>createMap</t>
  </si>
  <si>
    <t>setupModuleLoader</t>
  </si>
  <si>
    <t>ensure</t>
  </si>
  <si>
    <t>module</t>
  </si>
  <si>
    <t>run</t>
  </si>
  <si>
    <t>invokeLater</t>
  </si>
  <si>
    <t>serializeObject</t>
  </si>
  <si>
    <t>toDebugString</t>
  </si>
  <si>
    <t>publishExternalAPI</t>
  </si>
  <si>
    <t>ngModule</t>
  </si>
  <si>
    <t>addEventListenerFn</t>
  </si>
  <si>
    <t>removeEventListenerFn</t>
  </si>
  <si>
    <t>JQLite._data</t>
  </si>
  <si>
    <t>jqNextId</t>
  </si>
  <si>
    <t>camelCase</t>
  </si>
  <si>
    <t>jqLiteIsTextNode</t>
  </si>
  <si>
    <t>jqLiteAcceptsData</t>
  </si>
  <si>
    <t>jqLiteBuildFragment</t>
  </si>
  <si>
    <t>jqLiteParseHTML</t>
  </si>
  <si>
    <t>JQLite</t>
  </si>
  <si>
    <t>jqLiteClone</t>
  </si>
  <si>
    <t>jqLiteDealoc</t>
  </si>
  <si>
    <t>jqLiteOff</t>
  </si>
  <si>
    <t>jqLiteRemoveData</t>
  </si>
  <si>
    <t>jqLiteExpandoStore</t>
  </si>
  <si>
    <t>jqLiteData</t>
  </si>
  <si>
    <t>jqLiteHasClass</t>
  </si>
  <si>
    <t>jqLiteRemoveClass</t>
  </si>
  <si>
    <t>jqLiteAddClass</t>
  </si>
  <si>
    <t>jqLiteAddNodes</t>
  </si>
  <si>
    <t>jqLiteController</t>
  </si>
  <si>
    <t>jqLiteInheritedData</t>
  </si>
  <si>
    <t>jqLiteEmpty</t>
  </si>
  <si>
    <t>jqLiteRemove</t>
  </si>
  <si>
    <t>jqLiteDocumentLoaded</t>
  </si>
  <si>
    <t>ready</t>
  </si>
  <si>
    <t>trigger</t>
  </si>
  <si>
    <t>toString</t>
  </si>
  <si>
    <t>eq</t>
  </si>
  <si>
    <t>getBooleanAttrName</t>
  </si>
  <si>
    <t>getAliasedAttrName</t>
  </si>
  <si>
    <t>scope</t>
  </si>
  <si>
    <t>isolateScope</t>
  </si>
  <si>
    <t>injector</t>
  </si>
  <si>
    <t>removeAttr</t>
  </si>
  <si>
    <t>css</t>
  </si>
  <si>
    <t>attr</t>
  </si>
  <si>
    <t>prop</t>
  </si>
  <si>
    <t>getText</t>
  </si>
  <si>
    <t>val</t>
  </si>
  <si>
    <t>html</t>
  </si>
  <si>
    <t>&lt;anonymous&gt;.name</t>
  </si>
  <si>
    <t>createEventHandler</t>
  </si>
  <si>
    <t>eventHandler</t>
  </si>
  <si>
    <t>event.isDefaultPrevented</t>
  </si>
  <si>
    <t>event.stopImmediatePropagation</t>
  </si>
  <si>
    <t>event.isImmediatePropagationStopped</t>
  </si>
  <si>
    <t>jqLiteOn</t>
  </si>
  <si>
    <t>one</t>
  </si>
  <si>
    <t>onFn</t>
  </si>
  <si>
    <t>replaceWith</t>
  </si>
  <si>
    <t>children</t>
  </si>
  <si>
    <t>contents</t>
  </si>
  <si>
    <t>append</t>
  </si>
  <si>
    <t>prepend</t>
  </si>
  <si>
    <t>wrap</t>
  </si>
  <si>
    <t>detach</t>
  </si>
  <si>
    <t>after</t>
  </si>
  <si>
    <t>toggleClass</t>
  </si>
  <si>
    <t>parent</t>
  </si>
  <si>
    <t>next</t>
  </si>
  <si>
    <t>find</t>
  </si>
  <si>
    <t>triggerHandler</t>
  </si>
  <si>
    <t>preventDefault</t>
  </si>
  <si>
    <t>isDefaultPrevented</t>
  </si>
  <si>
    <t>stopImmediatePropagation</t>
  </si>
  <si>
    <t>isImmediatePropagationStopped</t>
  </si>
  <si>
    <t>hashKey</t>
  </si>
  <si>
    <t>HashMap</t>
  </si>
  <si>
    <t>&lt;anonymous&gt;.nextUid</t>
  </si>
  <si>
    <t>put</t>
  </si>
  <si>
    <t>remove</t>
  </si>
  <si>
    <t>anonFn</t>
  </si>
  <si>
    <t>annotate</t>
  </si>
  <si>
    <t>createInjector</t>
  </si>
  <si>
    <t>supportObject</t>
  </si>
  <si>
    <t>provider</t>
  </si>
  <si>
    <t>enforceReturnValue</t>
  </si>
  <si>
    <t>enforcedReturnValue</t>
  </si>
  <si>
    <t>factory</t>
  </si>
  <si>
    <t>service</t>
  </si>
  <si>
    <t>value</t>
  </si>
  <si>
    <t>constant</t>
  </si>
  <si>
    <t>decorator</t>
  </si>
  <si>
    <t>origProvider.$get</t>
  </si>
  <si>
    <t>loadModules</t>
  </si>
  <si>
    <t>runInvokeQueue</t>
  </si>
  <si>
    <t>createInternalInjector</t>
  </si>
  <si>
    <t>getService</t>
  </si>
  <si>
    <t>invoke</t>
  </si>
  <si>
    <t>instantiate</t>
  </si>
  <si>
    <t>has</t>
  </si>
  <si>
    <t>$AnchorScrollProvider</t>
  </si>
  <si>
    <t>&lt;anonymous&gt;.disableAutoScrolling</t>
  </si>
  <si>
    <t>getFirstAnchor</t>
  </si>
  <si>
    <t>getYOffset</t>
  </si>
  <si>
    <t>scrollTo</t>
  </si>
  <si>
    <t>scroll</t>
  </si>
  <si>
    <t>autoScrollWatch</t>
  </si>
  <si>
    <t>autoScrollWatchAction</t>
  </si>
  <si>
    <t>&lt;anonymous&gt;.classNameFilter</t>
  </si>
  <si>
    <t>runAnimationPostDigest</t>
  </si>
  <si>
    <t>ngAnimateMaybeCancel</t>
  </si>
  <si>
    <t>ngAnimatePostDigest</t>
  </si>
  <si>
    <t>ngAnimateNotifyComplete</t>
  </si>
  <si>
    <t>resolveElementClasses</t>
  </si>
  <si>
    <t>cachedClassManipulation</t>
  </si>
  <si>
    <t>asyncPromise</t>
  </si>
  <si>
    <t>applyStyles</t>
  </si>
  <si>
    <t>animate</t>
  </si>
  <si>
    <t>enter</t>
  </si>
  <si>
    <t>leave</t>
  </si>
  <si>
    <t>move</t>
  </si>
  <si>
    <t>addClass</t>
  </si>
  <si>
    <t>$$addClassImmediately</t>
  </si>
  <si>
    <t>removeClass</t>
  </si>
  <si>
    <t>$$removeClassImmediately</t>
  </si>
  <si>
    <t>setClass</t>
  </si>
  <si>
    <t>$$setClassImmediately</t>
  </si>
  <si>
    <t>$$AsyncCallbackProvider</t>
  </si>
  <si>
    <t>Browser</t>
  </si>
  <si>
    <t>self.$$incOutstandingRequestCount</t>
  </si>
  <si>
    <t>completeOutstandingRequest</t>
  </si>
  <si>
    <t>self.notifyWhenNoOutstandingRequests</t>
  </si>
  <si>
    <t>self.addPollFn</t>
  </si>
  <si>
    <t>startPoller</t>
  </si>
  <si>
    <t>check</t>
  </si>
  <si>
    <t>self.url</t>
  </si>
  <si>
    <t>self.state</t>
  </si>
  <si>
    <t>cacheStateAndFireUrlChange</t>
  </si>
  <si>
    <t>cacheState</t>
  </si>
  <si>
    <t>fireUrlChange</t>
  </si>
  <si>
    <t>self.onUrlChange</t>
  </si>
  <si>
    <t>self.baseHref</t>
  </si>
  <si>
    <t>safeDecodeURIComponent</t>
  </si>
  <si>
    <t>self.cookies</t>
  </si>
  <si>
    <t>self.defer</t>
  </si>
  <si>
    <t>&lt;anonymous&gt;.cancel</t>
  </si>
  <si>
    <t>$BrowserProvider</t>
  </si>
  <si>
    <t>$CacheFactoryProvider</t>
  </si>
  <si>
    <t>&lt;anonymous&gt;.$get</t>
  </si>
  <si>
    <t>cacheFactory</t>
  </si>
  <si>
    <t>removeAll</t>
  </si>
  <si>
    <t>destroy</t>
  </si>
  <si>
    <t>info</t>
  </si>
  <si>
    <t>refresh</t>
  </si>
  <si>
    <t>link</t>
  </si>
  <si>
    <t>cacheFactory.info</t>
  </si>
  <si>
    <t>cacheFactory.get</t>
  </si>
  <si>
    <t>$TemplateCacheProvider</t>
  </si>
  <si>
    <t>$CompileProvider</t>
  </si>
  <si>
    <t>parseIsolateBindings</t>
  </si>
  <si>
    <t>registerDirective</t>
  </si>
  <si>
    <t>&lt;anonymous&gt;.aHrefSanitizationWhitelist</t>
  </si>
  <si>
    <t>&lt;anonymous&gt;.imgSrcSanitizationWhitelist</t>
  </si>
  <si>
    <t>&lt;anonymous&gt;.debugInfoEnabled</t>
  </si>
  <si>
    <t>Attributes</t>
  </si>
  <si>
    <t>$addClass</t>
  </si>
  <si>
    <t>$removeClass</t>
  </si>
  <si>
    <t>$updateClass</t>
  </si>
  <si>
    <t>$set</t>
  </si>
  <si>
    <t>$observe</t>
  </si>
  <si>
    <t>safeAddClass</t>
  </si>
  <si>
    <t>denormalizeTemplate</t>
  </si>
  <si>
    <t>$$addBindingInfo</t>
  </si>
  <si>
    <t>$$addBindingClass</t>
  </si>
  <si>
    <t>$$addScopeInfo</t>
  </si>
  <si>
    <t>$$addScopeClass</t>
  </si>
  <si>
    <t>compile</t>
  </si>
  <si>
    <t>publicLinkFn</t>
  </si>
  <si>
    <t>detectNamespaceForChildElements</t>
  </si>
  <si>
    <t>compileNodes</t>
  </si>
  <si>
    <t>compositeLinkFn</t>
  </si>
  <si>
    <t>createBoundTranscludeFn</t>
  </si>
  <si>
    <t>boundTranscludeFn</t>
  </si>
  <si>
    <t>collectDirectives</t>
  </si>
  <si>
    <t>groupScan</t>
  </si>
  <si>
    <t>groupElementsLinkFnWrapper</t>
  </si>
  <si>
    <t>applyDirectivesToNode</t>
  </si>
  <si>
    <t>addLinkFns</t>
  </si>
  <si>
    <t>getControllers</t>
  </si>
  <si>
    <t>nodeLinkFn</t>
  </si>
  <si>
    <t>parentValueWatch</t>
  </si>
  <si>
    <t>isolateBindingContext.scopeName</t>
  </si>
  <si>
    <t>controllersBoundTransclude</t>
  </si>
  <si>
    <t>markDirectivesAsIsolate</t>
  </si>
  <si>
    <t>addDirective</t>
  </si>
  <si>
    <t>directiveIsMultiElement</t>
  </si>
  <si>
    <t>mergeTemplateAttributes</t>
  </si>
  <si>
    <t>compileTemplateUrl</t>
  </si>
  <si>
    <t>delayedNodeLinkFn</t>
  </si>
  <si>
    <t>byPriority</t>
  </si>
  <si>
    <t>assertNoDuplicate</t>
  </si>
  <si>
    <t>addTextInterpolateDirective</t>
  </si>
  <si>
    <t>textInterpolateCompileFn</t>
  </si>
  <si>
    <t>textInterpolateLinkFn</t>
  </si>
  <si>
    <t>interpolateFnWatchAction</t>
  </si>
  <si>
    <t>wrapTemplate</t>
  </si>
  <si>
    <t>getTrustedContext</t>
  </si>
  <si>
    <t>addAttrInterpolateDirective</t>
  </si>
  <si>
    <t>attrInterpolatePreLinkFn</t>
  </si>
  <si>
    <t>cloneAndAnnotateFn</t>
  </si>
  <si>
    <t>invokeLinkFn</t>
  </si>
  <si>
    <t>directiveNormalize</t>
  </si>
  <si>
    <t>nodesetLinkingFn</t>
  </si>
  <si>
    <t>directiveLinkingFn</t>
  </si>
  <si>
    <t>tokenDifference</t>
  </si>
  <si>
    <t>removeComments</t>
  </si>
  <si>
    <t>$ControllerProvider</t>
  </si>
  <si>
    <t>&lt;anonymous&gt;.allowGlobals</t>
  </si>
  <si>
    <t>addIdentifier</t>
  </si>
  <si>
    <t>$DocumentProvider</t>
  </si>
  <si>
    <t>$ExceptionHandlerProvider</t>
  </si>
  <si>
    <t>defaultHttpResponseTransform</t>
  </si>
  <si>
    <t>parseHeaders</t>
  </si>
  <si>
    <t>headersGetter</t>
  </si>
  <si>
    <t>transformData</t>
  </si>
  <si>
    <t>isSuccess</t>
  </si>
  <si>
    <t>$HttpProvider</t>
  </si>
  <si>
    <t>&lt;anonymous&gt;.useApplyAsync</t>
  </si>
  <si>
    <t>$http</t>
  </si>
  <si>
    <t>serverRequest</t>
  </si>
  <si>
    <t>promise.success</t>
  </si>
  <si>
    <t>promise.error</t>
  </si>
  <si>
    <t>transformResponse</t>
  </si>
  <si>
    <t>mergeHeaders</t>
  </si>
  <si>
    <t>execHeaders</t>
  </si>
  <si>
    <t>createShortMethods</t>
  </si>
  <si>
    <t>$http.name</t>
  </si>
  <si>
    <t>createShortMethodsWithData</t>
  </si>
  <si>
    <t>sendReq</t>
  </si>
  <si>
    <t>done</t>
  </si>
  <si>
    <t>resolveHttpPromise</t>
  </si>
  <si>
    <t>resolvePromise</t>
  </si>
  <si>
    <t>removePendingReq</t>
  </si>
  <si>
    <t>buildUrl</t>
  </si>
  <si>
    <t>createXhr</t>
  </si>
  <si>
    <t>$HttpBackendProvider</t>
  </si>
  <si>
    <t>createHttpBackend</t>
  </si>
  <si>
    <t>callbacks.callbackId</t>
  </si>
  <si>
    <t>requestLoaded</t>
  </si>
  <si>
    <t>requestError</t>
  </si>
  <si>
    <t>timeoutRequest</t>
  </si>
  <si>
    <t>completeRequest</t>
  </si>
  <si>
    <t>jsonpReq</t>
  </si>
  <si>
    <t>$InterpolateProvider</t>
  </si>
  <si>
    <t>&lt;anonymous&gt;.startSymbol</t>
  </si>
  <si>
    <t>&lt;anonymous&gt;.endSymbol</t>
  </si>
  <si>
    <t>escape</t>
  </si>
  <si>
    <t>$interpolate</t>
  </si>
  <si>
    <t>compute</t>
  </si>
  <si>
    <t>getValue</t>
  </si>
  <si>
    <t>stringify</t>
  </si>
  <si>
    <t>interpolationFn</t>
  </si>
  <si>
    <t>$$watchDelegate</t>
  </si>
  <si>
    <t>interpolateFnWatcher</t>
  </si>
  <si>
    <t>unescapeText</t>
  </si>
  <si>
    <t>parseStringifyInterceptor</t>
  </si>
  <si>
    <t>$interpolate.startSymbol</t>
  </si>
  <si>
    <t>$interpolate.endSymbol</t>
  </si>
  <si>
    <t>$IntervalProvider</t>
  </si>
  <si>
    <t>interval</t>
  </si>
  <si>
    <t>tick</t>
  </si>
  <si>
    <t>interval.cancel</t>
  </si>
  <si>
    <t>$LocaleProvider</t>
  </si>
  <si>
    <t>pluralCat</t>
  </si>
  <si>
    <t>encodePath</t>
  </si>
  <si>
    <t>parseAbsoluteUrl</t>
  </si>
  <si>
    <t>parseAppUrl</t>
  </si>
  <si>
    <t>beginsWith</t>
  </si>
  <si>
    <t>stripHash</t>
  </si>
  <si>
    <t>stripFile</t>
  </si>
  <si>
    <t>serverBase</t>
  </si>
  <si>
    <t>LocationHtml5Url</t>
  </si>
  <si>
    <t>&lt;anonymous&gt;.$$parse</t>
  </si>
  <si>
    <t>&lt;anonymous&gt;.$$compose</t>
  </si>
  <si>
    <t>&lt;anonymous&gt;.$$parseLinkUrl</t>
  </si>
  <si>
    <t>LocationHashbangUrl</t>
  </si>
  <si>
    <t>removeWindowsDriveName</t>
  </si>
  <si>
    <t>LocationHashbangInHtml5Url</t>
  </si>
  <si>
    <t>url</t>
  </si>
  <si>
    <t>search</t>
  </si>
  <si>
    <t>replace</t>
  </si>
  <si>
    <t>&lt;anonymous&gt;.state</t>
  </si>
  <si>
    <t>locationGetter</t>
  </si>
  <si>
    <t>locationGetterSetter</t>
  </si>
  <si>
    <t>$LocationProvider</t>
  </si>
  <si>
    <t>&lt;anonymous&gt;.hashPrefix</t>
  </si>
  <si>
    <t>&lt;anonymous&gt;.html5Mode</t>
  </si>
  <si>
    <t>setBrowserUrlWithFallback</t>
  </si>
  <si>
    <t>$locationWatch</t>
  </si>
  <si>
    <t>afterLocationChange</t>
  </si>
  <si>
    <t>$LogProvider</t>
  </si>
  <si>
    <t>&lt;anonymous&gt;.debugEnabled</t>
  </si>
  <si>
    <t>formatError</t>
  </si>
  <si>
    <t>consoleLog</t>
  </si>
  <si>
    <t>ensureSafeMemberName</t>
  </si>
  <si>
    <t>ensureSafeObject</t>
  </si>
  <si>
    <t>ensureSafeFunction</t>
  </si>
  <si>
    <t>CONSTANTS.undefined</t>
  </si>
  <si>
    <t>Lexer</t>
  </si>
  <si>
    <t>lex</t>
  </si>
  <si>
    <t>is</t>
  </si>
  <si>
    <t>peek</t>
  </si>
  <si>
    <t>isWhitespace</t>
  </si>
  <si>
    <t>isIdent</t>
  </si>
  <si>
    <t>isExpOperator</t>
  </si>
  <si>
    <t>throwError</t>
  </si>
  <si>
    <t>readNumber</t>
  </si>
  <si>
    <t>readIdent</t>
  </si>
  <si>
    <t>readString</t>
  </si>
  <si>
    <t>isConstant</t>
  </si>
  <si>
    <t>Parser</t>
  </si>
  <si>
    <t>parse</t>
  </si>
  <si>
    <t>primary</t>
  </si>
  <si>
    <t>peekToken</t>
  </si>
  <si>
    <t>peekAhead</t>
  </si>
  <si>
    <t>expect</t>
  </si>
  <si>
    <t>consume</t>
  </si>
  <si>
    <t>unaryFn</t>
  </si>
  <si>
    <t>$parseUnaryFn</t>
  </si>
  <si>
    <t>binaryFn</t>
  </si>
  <si>
    <t>$parseBinaryFn</t>
  </si>
  <si>
    <t>identifier</t>
  </si>
  <si>
    <t>$parseConstant</t>
  </si>
  <si>
    <t>statements</t>
  </si>
  <si>
    <t>$parseStatements</t>
  </si>
  <si>
    <t>filterChain</t>
  </si>
  <si>
    <t>filter</t>
  </si>
  <si>
    <t>$parseFilter</t>
  </si>
  <si>
    <t>expression</t>
  </si>
  <si>
    <t>assignment</t>
  </si>
  <si>
    <t>$parseAssignment</t>
  </si>
  <si>
    <t>ternary</t>
  </si>
  <si>
    <t>$parseTernary</t>
  </si>
  <si>
    <t>logicalOR</t>
  </si>
  <si>
    <t>logicalAND</t>
  </si>
  <si>
    <t>equality</t>
  </si>
  <si>
    <t>relational</t>
  </si>
  <si>
    <t>additive</t>
  </si>
  <si>
    <t>multiplicative</t>
  </si>
  <si>
    <t>unary</t>
  </si>
  <si>
    <t>fieldAccess</t>
  </si>
  <si>
    <t>$parseFieldAccess</t>
  </si>
  <si>
    <t>assign</t>
  </si>
  <si>
    <t>objectIndex</t>
  </si>
  <si>
    <t>$parseObjectIndex</t>
  </si>
  <si>
    <t>functionCall</t>
  </si>
  <si>
    <t>$parseFunctionCall</t>
  </si>
  <si>
    <t>arrayDeclaration</t>
  </si>
  <si>
    <t>$parseArrayLiteral</t>
  </si>
  <si>
    <t>object</t>
  </si>
  <si>
    <t>$parseObjectLiteral</t>
  </si>
  <si>
    <t>setter</t>
  </si>
  <si>
    <t>isPossiblyDangerousMemberName</t>
  </si>
  <si>
    <t>cspSafeGetterFn</t>
  </si>
  <si>
    <t>eso</t>
  </si>
  <si>
    <t>cspSafeGetter</t>
  </si>
  <si>
    <t>getterFnWithEnsureSafeObject</t>
  </si>
  <si>
    <t>getterFn</t>
  </si>
  <si>
    <t>fn.assign</t>
  </si>
  <si>
    <t>getValueOf</t>
  </si>
  <si>
    <t>$ParseProvider</t>
  </si>
  <si>
    <t>wrapSharedExpression</t>
  </si>
  <si>
    <t>$parseWrapper</t>
  </si>
  <si>
    <t>$parse</t>
  </si>
  <si>
    <t>collectExpressionInputs</t>
  </si>
  <si>
    <t>expressionInputDirtyCheck</t>
  </si>
  <si>
    <t>inputsWatchDelegate</t>
  </si>
  <si>
    <t>expressionInputWatch</t>
  </si>
  <si>
    <t>expressionInputsWatch</t>
  </si>
  <si>
    <t>oneTimeWatchDelegate</t>
  </si>
  <si>
    <t>oneTimeWatch</t>
  </si>
  <si>
    <t>oneTimeListener</t>
  </si>
  <si>
    <t>oneTimeLiteralWatchDelegate</t>
  </si>
  <si>
    <t>isAllDefined</t>
  </si>
  <si>
    <t>constantWatchDelegate</t>
  </si>
  <si>
    <t>constantWatch</t>
  </si>
  <si>
    <t>constantListener</t>
  </si>
  <si>
    <t>addInterceptor</t>
  </si>
  <si>
    <t>regularInterceptedExpression</t>
  </si>
  <si>
    <t>oneTimeInterceptedExpression</t>
  </si>
  <si>
    <t>$QProvider</t>
  </si>
  <si>
    <t>$$QProvider</t>
  </si>
  <si>
    <t>qFactory</t>
  </si>
  <si>
    <t>callOnce</t>
  </si>
  <si>
    <t>defer</t>
  </si>
  <si>
    <t>Promise</t>
  </si>
  <si>
    <t>then</t>
  </si>
  <si>
    <t>simpleBind</t>
  </si>
  <si>
    <t>processQueue</t>
  </si>
  <si>
    <t>scheduleProcessQueue</t>
  </si>
  <si>
    <t>Deferred</t>
  </si>
  <si>
    <t>resolve</t>
  </si>
  <si>
    <t>$$resolve</t>
  </si>
  <si>
    <t>reject</t>
  </si>
  <si>
    <t>$$reject</t>
  </si>
  <si>
    <t>notify</t>
  </si>
  <si>
    <t>makePromise</t>
  </si>
  <si>
    <t>handleCallback</t>
  </si>
  <si>
    <t>when</t>
  </si>
  <si>
    <t>all</t>
  </si>
  <si>
    <t>Q</t>
  </si>
  <si>
    <t>resolveFn</t>
  </si>
  <si>
    <t>rejectFn</t>
  </si>
  <si>
    <t>$$RAFProvider</t>
  </si>
  <si>
    <t>$RootScopeProvider</t>
  </si>
  <si>
    <t>&lt;anonymous&gt;.digestTtl</t>
  </si>
  <si>
    <t>Scope</t>
  </si>
  <si>
    <t>$new</t>
  </si>
  <si>
    <t>ChildScope</t>
  </si>
  <si>
    <t>destroyChild</t>
  </si>
  <si>
    <t>$watch</t>
  </si>
  <si>
    <t>deregisterWatch</t>
  </si>
  <si>
    <t>$watchGroup</t>
  </si>
  <si>
    <t>deregisterWatchGroup</t>
  </si>
  <si>
    <t>watchGroupAction</t>
  </si>
  <si>
    <t>watchGroupSubAction</t>
  </si>
  <si>
    <t>$watchCollection</t>
  </si>
  <si>
    <t>$watchCollectionInterceptor</t>
  </si>
  <si>
    <t>$watchCollectionAction</t>
  </si>
  <si>
    <t>$digest</t>
  </si>
  <si>
    <t>$destroy</t>
  </si>
  <si>
    <t>&lt;anonymous&gt;.$watchGroup</t>
  </si>
  <si>
    <t>$eval</t>
  </si>
  <si>
    <t>$evalAsync</t>
  </si>
  <si>
    <t>$$postDigest</t>
  </si>
  <si>
    <t>$apply</t>
  </si>
  <si>
    <t>$applyAsync</t>
  </si>
  <si>
    <t>$applyAsyncExpression</t>
  </si>
  <si>
    <t>$on</t>
  </si>
  <si>
    <t>$emit</t>
  </si>
  <si>
    <t>stopPropagation</t>
  </si>
  <si>
    <t>$broadcast</t>
  </si>
  <si>
    <t>beginPhase</t>
  </si>
  <si>
    <t>clearPhase</t>
  </si>
  <si>
    <t>decrementListenerCount</t>
  </si>
  <si>
    <t>initWatchVal</t>
  </si>
  <si>
    <t>flushApplyAsync</t>
  </si>
  <si>
    <t>scheduleApplyAsync</t>
  </si>
  <si>
    <t>$$SanitizeUriProvider</t>
  </si>
  <si>
    <t>sanitizeUri</t>
  </si>
  <si>
    <t>adjustMatcher</t>
  </si>
  <si>
    <t>adjustMatchers</t>
  </si>
  <si>
    <t>$SceDelegateProvider</t>
  </si>
  <si>
    <t>&lt;anonymous&gt;.resourceUrlWhitelist</t>
  </si>
  <si>
    <t>&lt;anonymous&gt;.resourceUrlBlacklist</t>
  </si>
  <si>
    <t>htmlSanitizer</t>
  </si>
  <si>
    <t>matchUrl</t>
  </si>
  <si>
    <t>isResourceUrlAllowedByPolicy</t>
  </si>
  <si>
    <t>generateHolderType</t>
  </si>
  <si>
    <t>TrustedValueHolderType</t>
  </si>
  <si>
    <t>&lt;anonymous&gt;.$$unwrapTrustedValue</t>
  </si>
  <si>
    <t>sceValueOf</t>
  </si>
  <si>
    <t>sceToString</t>
  </si>
  <si>
    <t>trustAs</t>
  </si>
  <si>
    <t>valueOf</t>
  </si>
  <si>
    <t>getTrusted</t>
  </si>
  <si>
    <t>$SceProvider</t>
  </si>
  <si>
    <t>&lt;anonymous&gt;.enabled</t>
  </si>
  <si>
    <t>sce.isEnabled</t>
  </si>
  <si>
    <t>sce.getTrusted</t>
  </si>
  <si>
    <t>sceParseAs</t>
  </si>
  <si>
    <t>sce.undefined</t>
  </si>
  <si>
    <t>$SnifferProvider</t>
  </si>
  <si>
    <t>hasEvent</t>
  </si>
  <si>
    <t>$TemplateRequestProvider</t>
  </si>
  <si>
    <t>handleRequestFn</t>
  </si>
  <si>
    <t>handleError</t>
  </si>
  <si>
    <t>$$TestabilityProvider</t>
  </si>
  <si>
    <t>testability.findBindings</t>
  </si>
  <si>
    <t>testability.findModels</t>
  </si>
  <si>
    <t>testability.getLocation</t>
  </si>
  <si>
    <t>testability.setLocation</t>
  </si>
  <si>
    <t>testability.whenStable</t>
  </si>
  <si>
    <t>$TimeoutProvider</t>
  </si>
  <si>
    <t>timeout</t>
  </si>
  <si>
    <t>timeout.cancel</t>
  </si>
  <si>
    <t>urlResolve</t>
  </si>
  <si>
    <t>urlIsSameOrigin</t>
  </si>
  <si>
    <t>$WindowProvider</t>
  </si>
  <si>
    <t>$FilterProvider</t>
  </si>
  <si>
    <t>register</t>
  </si>
  <si>
    <t>filterFilter</t>
  </si>
  <si>
    <t>predicates.check</t>
  </si>
  <si>
    <t>currencyFilter</t>
  </si>
  <si>
    <t>numberFilter</t>
  </si>
  <si>
    <t>formatNumber</t>
  </si>
  <si>
    <t>padNumber</t>
  </si>
  <si>
    <t>dateGetter</t>
  </si>
  <si>
    <t>dateStrGetter</t>
  </si>
  <si>
    <t>timeZoneGetter</t>
  </si>
  <si>
    <t>getFirstThursdayOfYear</t>
  </si>
  <si>
    <t>getThursdayThisWeek</t>
  </si>
  <si>
    <t>weekGetter</t>
  </si>
  <si>
    <t>ampmGetter</t>
  </si>
  <si>
    <t>dateFilter</t>
  </si>
  <si>
    <t>jsonStringToDate</t>
  </si>
  <si>
    <t>jsonFilter</t>
  </si>
  <si>
    <t>limitToFilter</t>
  </si>
  <si>
    <t>orderByFilter</t>
  </si>
  <si>
    <t>comparator</t>
  </si>
  <si>
    <t>reverseComparator</t>
  </si>
  <si>
    <t>compare</t>
  </si>
  <si>
    <t>ngDirective</t>
  </si>
  <si>
    <t>ngAttributeAliasDirectives.normalized</t>
  </si>
  <si>
    <t>ngBooleanAttrWatchAction</t>
  </si>
  <si>
    <t>ngAttributeAliasDirectives.ngAttr</t>
  </si>
  <si>
    <t>ngAttrAliasWatchAction</t>
  </si>
  <si>
    <t>nullFormRenameControl</t>
  </si>
  <si>
    <t>FormController</t>
  </si>
  <si>
    <t>form.$rollbackViewValue</t>
  </si>
  <si>
    <t>form.$commitViewValue</t>
  </si>
  <si>
    <t>form.$addControl</t>
  </si>
  <si>
    <t>form.$$renameControl</t>
  </si>
  <si>
    <t>form.$removeControl</t>
  </si>
  <si>
    <t>set</t>
  </si>
  <si>
    <t>unset</t>
  </si>
  <si>
    <t>form.$setDirty</t>
  </si>
  <si>
    <t>form.$setPristine</t>
  </si>
  <si>
    <t>form.$setUntouched</t>
  </si>
  <si>
    <t>form.$setSubmitted</t>
  </si>
  <si>
    <t>formDirectiveFactory</t>
  </si>
  <si>
    <t>ngFormCompile</t>
  </si>
  <si>
    <t>ngFormPreLink</t>
  </si>
  <si>
    <t>handleFormSubmission</t>
  </si>
  <si>
    <t>stringBasedInputType</t>
  </si>
  <si>
    <t>textInputType</t>
  </si>
  <si>
    <t>baseInputType</t>
  </si>
  <si>
    <t>listener</t>
  </si>
  <si>
    <t>deferListener</t>
  </si>
  <si>
    <t>ctrl.$render</t>
  </si>
  <si>
    <t>weekParser</t>
  </si>
  <si>
    <t>createDateParser</t>
  </si>
  <si>
    <t>createDateInputType</t>
  </si>
  <si>
    <t>dynamicDateInputType</t>
  </si>
  <si>
    <t>&lt;anonymous&gt;.min</t>
  </si>
  <si>
    <t>&lt;anonymous&gt;.max</t>
  </si>
  <si>
    <t>isValidDate</t>
  </si>
  <si>
    <t>parseObservedDateValue</t>
  </si>
  <si>
    <t>badInputChecker</t>
  </si>
  <si>
    <t>numberInputType</t>
  </si>
  <si>
    <t>urlInputType</t>
  </si>
  <si>
    <t>&lt;anonymous&gt;.url</t>
  </si>
  <si>
    <t>emailInputType</t>
  </si>
  <si>
    <t>&lt;anonymous&gt;.email</t>
  </si>
  <si>
    <t>radioInputType</t>
  </si>
  <si>
    <t>parseConstantExpr</t>
  </si>
  <si>
    <t>checkboxInputType</t>
  </si>
  <si>
    <t>ctrl.$isEmpty</t>
  </si>
  <si>
    <t>pre</t>
  </si>
  <si>
    <t>&lt;anonymous&gt;.$$setOptions</t>
  </si>
  <si>
    <t>&lt;anonymous&gt;.$isEmpty</t>
  </si>
  <si>
    <t>&lt;anonymous&gt;.$setPristine</t>
  </si>
  <si>
    <t>&lt;anonymous&gt;.$setDirty</t>
  </si>
  <si>
    <t>&lt;anonymous&gt;.$setUntouched</t>
  </si>
  <si>
    <t>&lt;anonymous&gt;.$setTouched</t>
  </si>
  <si>
    <t>&lt;anonymous&gt;.$rollbackViewValue</t>
  </si>
  <si>
    <t>&lt;anonymous&gt;.$validate</t>
  </si>
  <si>
    <t>&lt;anonymous&gt;.$$runValidators</t>
  </si>
  <si>
    <t>processParseErrors</t>
  </si>
  <si>
    <t>processSyncValidators</t>
  </si>
  <si>
    <t>processAsyncValidators</t>
  </si>
  <si>
    <t>setValidity</t>
  </si>
  <si>
    <t>validationDone</t>
  </si>
  <si>
    <t>&lt;anonymous&gt;.$commitViewValue</t>
  </si>
  <si>
    <t>&lt;anonymous&gt;.$$parseAndValidate</t>
  </si>
  <si>
    <t>writeToModelIfNeeded</t>
  </si>
  <si>
    <t>&lt;anonymous&gt;.$$writeModelToScope</t>
  </si>
  <si>
    <t>&lt;anonymous&gt;.$setViewValue</t>
  </si>
  <si>
    <t>&lt;anonymous&gt;.$$debounceViewValueCommit</t>
  </si>
  <si>
    <t>ngModelWatch</t>
  </si>
  <si>
    <t>ngModelCompile</t>
  </si>
  <si>
    <t>ngModelPreLink</t>
  </si>
  <si>
    <t>ngModelPostLink</t>
  </si>
  <si>
    <t>requiredDirective</t>
  </si>
  <si>
    <t>&lt;anonymous&gt;.required</t>
  </si>
  <si>
    <t>patternDirective</t>
  </si>
  <si>
    <t>&lt;anonymous&gt;.pattern</t>
  </si>
  <si>
    <t>maxlengthDirective</t>
  </si>
  <si>
    <t>&lt;anonymous&gt;.maxlength</t>
  </si>
  <si>
    <t>minlengthDirective</t>
  </si>
  <si>
    <t>&lt;anonymous&gt;.minlength</t>
  </si>
  <si>
    <t>ngListDirective</t>
  </si>
  <si>
    <t>ngValueDirective</t>
  </si>
  <si>
    <t>ngValueConstantLink</t>
  </si>
  <si>
    <t>ngValueLink</t>
  </si>
  <si>
    <t>valueWatchAction</t>
  </si>
  <si>
    <t>ngModelOptionsDirective</t>
  </si>
  <si>
    <t>addSetValidityMethod</t>
  </si>
  <si>
    <t>createAndSet</t>
  </si>
  <si>
    <t>unsetAndCleanup</t>
  </si>
  <si>
    <t>cachedToggleClass</t>
  </si>
  <si>
    <t>toggleValidationCss</t>
  </si>
  <si>
    <t>isObjectEmpty</t>
  </si>
  <si>
    <t>ngBindCompile</t>
  </si>
  <si>
    <t>ngBindLink</t>
  </si>
  <si>
    <t>ngBindWatchAction</t>
  </si>
  <si>
    <t>ngBindTemplateCompile</t>
  </si>
  <si>
    <t>ngBindTemplateLink</t>
  </si>
  <si>
    <t>ngBindHtmlCompile</t>
  </si>
  <si>
    <t>getStringValue</t>
  </si>
  <si>
    <t>ngBindHtmlLink</t>
  </si>
  <si>
    <t>ngBindHtmlWatchAction</t>
  </si>
  <si>
    <t>classDirective</t>
  </si>
  <si>
    <t>addClasses</t>
  </si>
  <si>
    <t>removeClasses</t>
  </si>
  <si>
    <t>digestClassCounts</t>
  </si>
  <si>
    <t>updateClasses</t>
  </si>
  <si>
    <t>ngClassWatchAction</t>
  </si>
  <si>
    <t>arrayDifference</t>
  </si>
  <si>
    <t>arrayClasses</t>
  </si>
  <si>
    <t>ngEventHandler</t>
  </si>
  <si>
    <t>ngIfWatchAction</t>
  </si>
  <si>
    <t>cleanupLastIncludeContent</t>
  </si>
  <si>
    <t>ngIncludeWatchAction</t>
  </si>
  <si>
    <t>afterAnimation</t>
  </si>
  <si>
    <t>namespaceAdaptedClone</t>
  </si>
  <si>
    <t>ngPluralizeWatchAction</t>
  </si>
  <si>
    <t>updateElementText</t>
  </si>
  <si>
    <t>updateScope</t>
  </si>
  <si>
    <t>getBlockStart</t>
  </si>
  <si>
    <t>getBlockEnd</t>
  </si>
  <si>
    <t>ngRepeatCompile</t>
  </si>
  <si>
    <t>ngRepeatLink</t>
  </si>
  <si>
    <t>ngRepeatAction</t>
  </si>
  <si>
    <t>ngRepeatTransclude</t>
  </si>
  <si>
    <t>ngShowWatchAction</t>
  </si>
  <si>
    <t>ngHideWatchAction</t>
  </si>
  <si>
    <t>ngStyleWatchAction</t>
  </si>
  <si>
    <t>ngSwitchController</t>
  </si>
  <si>
    <t>spliceFactory</t>
  </si>
  <si>
    <t>ngSwitchWatchAction</t>
  </si>
  <si>
    <t>self.init</t>
  </si>
  <si>
    <t>self.addOption</t>
  </si>
  <si>
    <t>self.removeOption</t>
  </si>
  <si>
    <t>self.renderUnknownOption</t>
  </si>
  <si>
    <t>self.hasOption</t>
  </si>
  <si>
    <t>ngModelCtrl.$isEmpty</t>
  </si>
  <si>
    <t>setupAsSingle</t>
  </si>
  <si>
    <t>ngModelCtrl.$render</t>
  </si>
  <si>
    <t>setupAsMultiple</t>
  </si>
  <si>
    <t>selectMultipleWatch</t>
  </si>
  <si>
    <t>setupAsOptions</t>
  </si>
  <si>
    <t>callExpression</t>
  </si>
  <si>
    <t>selectionChanged</t>
  </si>
  <si>
    <t>getViewValue</t>
  </si>
  <si>
    <t>getLabels</t>
  </si>
  <si>
    <t>createIsSelectedFn</t>
  </si>
  <si>
    <t>isSelected</t>
  </si>
  <si>
    <t>scheduleRendering</t>
  </si>
  <si>
    <t>updateLabelMap</t>
  </si>
  <si>
    <t>render</t>
  </si>
  <si>
    <t>interpolateWatchAction</t>
  </si>
  <si>
    <t>Ergebnis</t>
  </si>
  <si>
    <t>(Mehrere Elemente)</t>
  </si>
  <si>
    <t>Mittelwert - (Mean) Parameter count</t>
  </si>
  <si>
    <t>Play Framework</t>
  </si>
  <si>
    <t>Angular JS</t>
  </si>
  <si>
    <t>relativ</t>
  </si>
  <si>
    <t>Quality Criteria Profile (Maintainability)</t>
  </si>
  <si>
    <t>besser</t>
  </si>
  <si>
    <t>schlechter</t>
  </si>
  <si>
    <t>Accumulated HE</t>
  </si>
  <si>
    <t>Bugs</t>
  </si>
  <si>
    <t>Total Halstead Bugs</t>
  </si>
  <si>
    <t>Average Halstead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</si>
</sst>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2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10" fontId="0" fillId="0" borderId="0" xfId="213" applyNumberFormat="1" applyFont="1"/>
    <xf numFmtId="9" fontId="0" fillId="0" borderId="0" xfId="213" applyFont="1"/>
    <xf numFmtId="9" fontId="2" fillId="0" borderId="0" xfId="213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71" fontId="0" fillId="0" borderId="0" xfId="0" applyNumberFormat="1"/>
    <xf numFmtId="0" fontId="0" fillId="0" borderId="0" xfId="0" pivotButton="1"/>
    <xf numFmtId="0" fontId="0" fillId="0" borderId="0" xfId="0" applyNumberFormat="1"/>
  </cellXfs>
  <cellStyles count="252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5" builtinId="9" hidden="1"/>
    <cellStyle name="Besuchter Link" xfId="217" builtinId="9" hidden="1"/>
    <cellStyle name="Besuchter Link" xfId="219" builtinId="9" hidden="1"/>
    <cellStyle name="Besuchter Link" xfId="221" builtinId="9" hidden="1"/>
    <cellStyle name="Besuchter Link" xfId="223" builtinId="9" hidden="1"/>
    <cellStyle name="Besuchter Link" xfId="225" builtinId="9" hidden="1"/>
    <cellStyle name="Besuchter Link" xfId="227" builtinId="9" hidden="1"/>
    <cellStyle name="Besuchter Link" xfId="229" builtinId="9" hidden="1"/>
    <cellStyle name="Besuchter Link" xfId="231" builtinId="9" hidden="1"/>
    <cellStyle name="Besuchter Link" xfId="233" builtinId="9" hidden="1"/>
    <cellStyle name="Besuchter Link" xfId="235" builtinId="9" hidden="1"/>
    <cellStyle name="Besuchter Link" xfId="237" builtinId="9" hidden="1"/>
    <cellStyle name="Besuchter Link" xfId="239" builtinId="9" hidden="1"/>
    <cellStyle name="Besuchter Link" xfId="241" builtinId="9" hidden="1"/>
    <cellStyle name="Besuchter Link" xfId="243" builtinId="9" hidden="1"/>
    <cellStyle name="Besuchter Link" xfId="245" builtinId="9" hidden="1"/>
    <cellStyle name="Besuchter Link" xfId="247" builtinId="9" hidden="1"/>
    <cellStyle name="Besuchter Link" xfId="249" builtinId="9" hidden="1"/>
    <cellStyle name="Besuchter Link" xfId="251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Link" xfId="250" builtinId="8" hidden="1"/>
    <cellStyle name="Prozent" xfId="213" builtinId="5"/>
    <cellStyle name="Standard" xfId="0" builtinId="0"/>
  </cellStyles>
  <dxfs count="0"/>
  <tableStyles count="0" defaultTableStyle="TableStyleMedium9" defaultPivotStyle="PivotStyleMedium4"/>
  <colors>
    <mruColors>
      <color rgb="FFFC5A43"/>
      <color rgb="FF5597FF"/>
      <color rgb="FF7DBB32"/>
      <color rgb="FFFCFF44"/>
      <color rgb="FF3FFF38"/>
      <color rgb="FFFAB8B0"/>
      <color rgb="FFB3CEFF"/>
      <color rgb="FFFC3B43"/>
      <color rgb="FFB2CBFF"/>
      <color rgb="FF9ABE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B2CBFF"/>
              </a:solidFill>
            </c:spPr>
          </c:dPt>
          <c:dPt>
            <c:idx val="2"/>
            <c:bubble3D val="0"/>
            <c:spPr>
              <a:solidFill>
                <a:srgbClr val="FC5A43"/>
              </a:solidFill>
            </c:spPr>
          </c:dPt>
          <c:dPt>
            <c:idx val="3"/>
            <c:bubble3D val="0"/>
            <c:spPr>
              <a:solidFill>
                <a:srgbClr val="FAB8B0"/>
              </a:solidFill>
            </c:spPr>
          </c:dPt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SLOC!$A$2:$A$5</c:f>
              <c:strCache>
                <c:ptCount val="4"/>
                <c:pt idx="0">
                  <c:v>Client</c:v>
                </c:pt>
                <c:pt idx="1">
                  <c:v>Client Tests</c:v>
                </c:pt>
                <c:pt idx="2">
                  <c:v>Server</c:v>
                </c:pt>
                <c:pt idx="3">
                  <c:v>Server Tests</c:v>
                </c:pt>
              </c:strCache>
            </c:strRef>
          </c:cat>
          <c:val>
            <c:numRef>
              <c:f>SLOC!$B$2:$B$5</c:f>
              <c:numCache>
                <c:formatCode>General</c:formatCode>
                <c:ptCount val="4"/>
                <c:pt idx="0">
                  <c:v>3468.0</c:v>
                </c:pt>
                <c:pt idx="1">
                  <c:v>3328.0</c:v>
                </c:pt>
                <c:pt idx="2">
                  <c:v>4538.0</c:v>
                </c:pt>
                <c:pt idx="3">
                  <c:v>2937.0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'Method Complexity'!$I$29</c:f>
              <c:strCache>
                <c:ptCount val="1"/>
                <c:pt idx="0">
                  <c:v>Client Parameter Count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Complexity'!$I$30:$I$50</c:f>
              <c:numCache>
                <c:formatCode>0%</c:formatCode>
                <c:ptCount val="21"/>
                <c:pt idx="0">
                  <c:v>0.213414634146341</c:v>
                </c:pt>
                <c:pt idx="1">
                  <c:v>0.402439024390244</c:v>
                </c:pt>
                <c:pt idx="2">
                  <c:v>0.158536585365854</c:v>
                </c:pt>
                <c:pt idx="3">
                  <c:v>0.0975609756097561</c:v>
                </c:pt>
                <c:pt idx="4">
                  <c:v>0.0914634146341463</c:v>
                </c:pt>
                <c:pt idx="5">
                  <c:v>0.0304878048780488</c:v>
                </c:pt>
                <c:pt idx="6">
                  <c:v>0.00609756097560975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'Method Complexity'!$L$29</c:f>
              <c:strCache>
                <c:ptCount val="1"/>
                <c:pt idx="0">
                  <c:v>Server Parameter Count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Complexity'!$L$30:$L$50</c:f>
              <c:numCache>
                <c:formatCode>0%</c:formatCode>
                <c:ptCount val="21"/>
                <c:pt idx="0">
                  <c:v>0.373887240356083</c:v>
                </c:pt>
                <c:pt idx="1">
                  <c:v>0.421364985163205</c:v>
                </c:pt>
                <c:pt idx="2">
                  <c:v>0.13353115727003</c:v>
                </c:pt>
                <c:pt idx="3">
                  <c:v>0.0415430267062314</c:v>
                </c:pt>
                <c:pt idx="4">
                  <c:v>0.0178041543026706</c:v>
                </c:pt>
                <c:pt idx="5">
                  <c:v>0.00593471810089021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0.00593471810089021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'Method Complexity'!$J$29</c:f>
              <c:strCache>
                <c:ptCount val="1"/>
                <c:pt idx="0">
                  <c:v>Client Cyclomatic Complexity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Complexity'!$J$30:$J$50</c:f>
              <c:numCache>
                <c:formatCode>0%</c:formatCode>
                <c:ptCount val="21"/>
                <c:pt idx="0">
                  <c:v>0.0</c:v>
                </c:pt>
                <c:pt idx="1">
                  <c:v>0.164634146341463</c:v>
                </c:pt>
                <c:pt idx="2">
                  <c:v>0.170731707317073</c:v>
                </c:pt>
                <c:pt idx="3">
                  <c:v>0.158536585365854</c:v>
                </c:pt>
                <c:pt idx="4">
                  <c:v>0.0792682926829268</c:v>
                </c:pt>
                <c:pt idx="5">
                  <c:v>0.109756097560976</c:v>
                </c:pt>
                <c:pt idx="6">
                  <c:v>0.024390243902439</c:v>
                </c:pt>
                <c:pt idx="7">
                  <c:v>0.0304878048780488</c:v>
                </c:pt>
                <c:pt idx="8">
                  <c:v>0.0121951219512195</c:v>
                </c:pt>
                <c:pt idx="9">
                  <c:v>0.146341463414634</c:v>
                </c:pt>
                <c:pt idx="10">
                  <c:v>0.0304878048780488</c:v>
                </c:pt>
                <c:pt idx="11">
                  <c:v>0.0365853658536585</c:v>
                </c:pt>
                <c:pt idx="12">
                  <c:v>0.0182926829268293</c:v>
                </c:pt>
                <c:pt idx="13">
                  <c:v>0.00609756097560975</c:v>
                </c:pt>
                <c:pt idx="14">
                  <c:v>0.00609756097560975</c:v>
                </c:pt>
                <c:pt idx="15">
                  <c:v>0.00609756097560975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'Method Complexity'!$M$29</c:f>
              <c:strCache>
                <c:ptCount val="1"/>
                <c:pt idx="0">
                  <c:v>Server Cyclomatic Complexity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Complexity'!$M$30:$M$50</c:f>
              <c:numCache>
                <c:formatCode>0%</c:formatCode>
                <c:ptCount val="21"/>
                <c:pt idx="0">
                  <c:v>0.0</c:v>
                </c:pt>
                <c:pt idx="1">
                  <c:v>0.797385620915033</c:v>
                </c:pt>
                <c:pt idx="2">
                  <c:v>0.0915032679738562</c:v>
                </c:pt>
                <c:pt idx="3">
                  <c:v>0.0751633986928104</c:v>
                </c:pt>
                <c:pt idx="4">
                  <c:v>0.0196078431372549</c:v>
                </c:pt>
                <c:pt idx="5">
                  <c:v>0.0065359477124183</c:v>
                </c:pt>
                <c:pt idx="6">
                  <c:v>0.00326797385620915</c:v>
                </c:pt>
                <c:pt idx="7">
                  <c:v>0.0</c:v>
                </c:pt>
                <c:pt idx="8">
                  <c:v>0.00326797385620915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0.00326797385620915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'Method Complexity'!$H$29</c:f>
              <c:strCache>
                <c:ptCount val="1"/>
                <c:pt idx="0">
                  <c:v>Client Logical LOC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Complexity'!$H$30:$H$50</c:f>
              <c:numCache>
                <c:formatCode>0%</c:formatCode>
                <c:ptCount val="21"/>
                <c:pt idx="0">
                  <c:v>0.0062111801242236</c:v>
                </c:pt>
                <c:pt idx="1">
                  <c:v>0.0993788819875776</c:v>
                </c:pt>
                <c:pt idx="2">
                  <c:v>0.0434782608695652</c:v>
                </c:pt>
                <c:pt idx="3">
                  <c:v>0.0248447204968944</c:v>
                </c:pt>
                <c:pt idx="4">
                  <c:v>0.0496894409937888</c:v>
                </c:pt>
                <c:pt idx="5">
                  <c:v>0.0559006211180124</c:v>
                </c:pt>
                <c:pt idx="6">
                  <c:v>0.118012422360248</c:v>
                </c:pt>
                <c:pt idx="7">
                  <c:v>0.031055900621118</c:v>
                </c:pt>
                <c:pt idx="8">
                  <c:v>0.0372670807453416</c:v>
                </c:pt>
                <c:pt idx="9">
                  <c:v>0.0248447204968944</c:v>
                </c:pt>
                <c:pt idx="10">
                  <c:v>0.0062111801242236</c:v>
                </c:pt>
                <c:pt idx="11">
                  <c:v>0.0372670807453416</c:v>
                </c:pt>
                <c:pt idx="12">
                  <c:v>0.0372670807453416</c:v>
                </c:pt>
                <c:pt idx="13">
                  <c:v>0.0248447204968944</c:v>
                </c:pt>
                <c:pt idx="14">
                  <c:v>0.0124223602484472</c:v>
                </c:pt>
                <c:pt idx="15">
                  <c:v>0.0186335403726708</c:v>
                </c:pt>
                <c:pt idx="16">
                  <c:v>0.031055900621118</c:v>
                </c:pt>
                <c:pt idx="17">
                  <c:v>0.0062111801242236</c:v>
                </c:pt>
                <c:pt idx="18">
                  <c:v>0.031055900621118</c:v>
                </c:pt>
                <c:pt idx="19">
                  <c:v>0.0124223602484472</c:v>
                </c:pt>
                <c:pt idx="20">
                  <c:v>0.291925465838509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'Method Complexity'!$K$29</c:f>
              <c:strCache>
                <c:ptCount val="1"/>
                <c:pt idx="0">
                  <c:v>Server Logical LOC</c:v>
                </c:pt>
              </c:strCache>
            </c:strRef>
          </c:tx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Complexity'!$K$30:$K$50</c:f>
              <c:numCache>
                <c:formatCode>0%</c:formatCode>
                <c:ptCount val="21"/>
                <c:pt idx="0">
                  <c:v>0.0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0.347305389221557</c:v>
                </c:pt>
                <c:pt idx="4">
                  <c:v>0.0868263473053892</c:v>
                </c:pt>
                <c:pt idx="5">
                  <c:v>0.092814371257485</c:v>
                </c:pt>
                <c:pt idx="6">
                  <c:v>0.0538922155688623</c:v>
                </c:pt>
                <c:pt idx="7">
                  <c:v>0.0389221556886227</c:v>
                </c:pt>
                <c:pt idx="8">
                  <c:v>0.0479041916167665</c:v>
                </c:pt>
                <c:pt idx="9">
                  <c:v>0.0329341317365269</c:v>
                </c:pt>
                <c:pt idx="10">
                  <c:v>0.0239520958083832</c:v>
                </c:pt>
                <c:pt idx="11">
                  <c:v>0.0449101796407186</c:v>
                </c:pt>
                <c:pt idx="12">
                  <c:v>0.0179640718562874</c:v>
                </c:pt>
                <c:pt idx="13">
                  <c:v>0.0149700598802395</c:v>
                </c:pt>
                <c:pt idx="14">
                  <c:v>0.0179640718562874</c:v>
                </c:pt>
                <c:pt idx="15">
                  <c:v>0.0149700598802395</c:v>
                </c:pt>
                <c:pt idx="16">
                  <c:v>0.0119760479041916</c:v>
                </c:pt>
                <c:pt idx="17">
                  <c:v>0.0</c:v>
                </c:pt>
                <c:pt idx="18">
                  <c:v>0.0119760479041916</c:v>
                </c:pt>
                <c:pt idx="19">
                  <c:v>0.00898203592814371</c:v>
                </c:pt>
                <c:pt idx="20">
                  <c:v>0.0538922155688623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8877672"/>
        <c:axId val="-1968897752"/>
      </c:lineChart>
      <c:catAx>
        <c:axId val="-196887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68897752"/>
        <c:crosses val="autoZero"/>
        <c:auto val="1"/>
        <c:lblAlgn val="ctr"/>
        <c:lblOffset val="100"/>
        <c:noMultiLvlLbl val="0"/>
      </c:catAx>
      <c:valAx>
        <c:axId val="-1968897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6887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Logical LOC</a:t>
            </a:r>
            <a:r>
              <a:rPr lang="de-DE" baseline="0"/>
              <a:t> per Method</a:t>
            </a:r>
            <a:endParaRPr lang="de-D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Complexity'!$H$30:$H$50</c:f>
              <c:numCache>
                <c:formatCode>0%</c:formatCode>
                <c:ptCount val="21"/>
                <c:pt idx="0">
                  <c:v>0.0062111801242236</c:v>
                </c:pt>
                <c:pt idx="1">
                  <c:v>0.0993788819875776</c:v>
                </c:pt>
                <c:pt idx="2">
                  <c:v>0.0434782608695652</c:v>
                </c:pt>
                <c:pt idx="3">
                  <c:v>0.0248447204968944</c:v>
                </c:pt>
                <c:pt idx="4">
                  <c:v>0.0496894409937888</c:v>
                </c:pt>
                <c:pt idx="5">
                  <c:v>0.0559006211180124</c:v>
                </c:pt>
                <c:pt idx="6">
                  <c:v>0.118012422360248</c:v>
                </c:pt>
                <c:pt idx="7">
                  <c:v>0.031055900621118</c:v>
                </c:pt>
                <c:pt idx="8">
                  <c:v>0.0372670807453416</c:v>
                </c:pt>
                <c:pt idx="9">
                  <c:v>0.0248447204968944</c:v>
                </c:pt>
                <c:pt idx="10">
                  <c:v>0.0062111801242236</c:v>
                </c:pt>
                <c:pt idx="11">
                  <c:v>0.0372670807453416</c:v>
                </c:pt>
                <c:pt idx="12">
                  <c:v>0.0372670807453416</c:v>
                </c:pt>
                <c:pt idx="13">
                  <c:v>0.0248447204968944</c:v>
                </c:pt>
                <c:pt idx="14">
                  <c:v>0.0124223602484472</c:v>
                </c:pt>
                <c:pt idx="15">
                  <c:v>0.0186335403726708</c:v>
                </c:pt>
                <c:pt idx="16">
                  <c:v>0.031055900621118</c:v>
                </c:pt>
                <c:pt idx="17">
                  <c:v>0.0062111801242236</c:v>
                </c:pt>
                <c:pt idx="18">
                  <c:v>0.031055900621118</c:v>
                </c:pt>
                <c:pt idx="19">
                  <c:v>0.0124223602484472</c:v>
                </c:pt>
                <c:pt idx="20">
                  <c:v>0.291925465838509</c:v>
                </c:pt>
              </c:numCache>
            </c:numRef>
          </c:val>
          <c:smooth val="0"/>
        </c:ser>
        <c:ser>
          <c:idx val="5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Complexity'!$K$30:$K$50</c:f>
              <c:numCache>
                <c:formatCode>0%</c:formatCode>
                <c:ptCount val="21"/>
                <c:pt idx="0">
                  <c:v>0.0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0.347305389221557</c:v>
                </c:pt>
                <c:pt idx="4">
                  <c:v>0.0868263473053892</c:v>
                </c:pt>
                <c:pt idx="5">
                  <c:v>0.092814371257485</c:v>
                </c:pt>
                <c:pt idx="6">
                  <c:v>0.0538922155688623</c:v>
                </c:pt>
                <c:pt idx="7">
                  <c:v>0.0389221556886227</c:v>
                </c:pt>
                <c:pt idx="8">
                  <c:v>0.0479041916167665</c:v>
                </c:pt>
                <c:pt idx="9">
                  <c:v>0.0329341317365269</c:v>
                </c:pt>
                <c:pt idx="10">
                  <c:v>0.0239520958083832</c:v>
                </c:pt>
                <c:pt idx="11">
                  <c:v>0.0449101796407186</c:v>
                </c:pt>
                <c:pt idx="12">
                  <c:v>0.0179640718562874</c:v>
                </c:pt>
                <c:pt idx="13">
                  <c:v>0.0149700598802395</c:v>
                </c:pt>
                <c:pt idx="14">
                  <c:v>0.0179640718562874</c:v>
                </c:pt>
                <c:pt idx="15">
                  <c:v>0.0149700598802395</c:v>
                </c:pt>
                <c:pt idx="16">
                  <c:v>0.0119760479041916</c:v>
                </c:pt>
                <c:pt idx="17">
                  <c:v>0.0</c:v>
                </c:pt>
                <c:pt idx="18">
                  <c:v>0.0119760479041916</c:v>
                </c:pt>
                <c:pt idx="19">
                  <c:v>0.00898203592814371</c:v>
                </c:pt>
                <c:pt idx="20">
                  <c:v>0.0538922155688623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682808"/>
        <c:axId val="-1968844360"/>
      </c:lineChart>
      <c:catAx>
        <c:axId val="-197868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68844360"/>
        <c:crosses val="autoZero"/>
        <c:auto val="1"/>
        <c:lblAlgn val="ctr"/>
        <c:lblOffset val="100"/>
        <c:noMultiLvlLbl val="0"/>
      </c:catAx>
      <c:valAx>
        <c:axId val="-1968844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786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Method Parameter Count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Complexity'!$I$30:$I$45</c:f>
              <c:numCache>
                <c:formatCode>0%</c:formatCode>
                <c:ptCount val="16"/>
                <c:pt idx="0">
                  <c:v>0.213414634146341</c:v>
                </c:pt>
                <c:pt idx="1">
                  <c:v>0.402439024390244</c:v>
                </c:pt>
                <c:pt idx="2">
                  <c:v>0.158536585365854</c:v>
                </c:pt>
                <c:pt idx="3">
                  <c:v>0.0975609756097561</c:v>
                </c:pt>
                <c:pt idx="4">
                  <c:v>0.0914634146341463</c:v>
                </c:pt>
                <c:pt idx="5">
                  <c:v>0.0304878048780488</c:v>
                </c:pt>
                <c:pt idx="6">
                  <c:v>0.00609756097560975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Complexity'!$L$30:$L$45</c:f>
              <c:numCache>
                <c:formatCode>0%</c:formatCode>
                <c:ptCount val="16"/>
                <c:pt idx="0">
                  <c:v>0.373887240356083</c:v>
                </c:pt>
                <c:pt idx="1">
                  <c:v>0.421364985163205</c:v>
                </c:pt>
                <c:pt idx="2">
                  <c:v>0.13353115727003</c:v>
                </c:pt>
                <c:pt idx="3">
                  <c:v>0.0415430267062314</c:v>
                </c:pt>
                <c:pt idx="4">
                  <c:v>0.0178041543026706</c:v>
                </c:pt>
                <c:pt idx="5">
                  <c:v>0.00593471810089021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0.00593471810089021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102024"/>
        <c:axId val="-2049867576"/>
      </c:lineChart>
      <c:catAx>
        <c:axId val="-204110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867576"/>
        <c:crosses val="autoZero"/>
        <c:auto val="1"/>
        <c:lblAlgn val="ctr"/>
        <c:lblOffset val="100"/>
        <c:noMultiLvlLbl val="0"/>
      </c:catAx>
      <c:valAx>
        <c:axId val="-2049867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4110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Cyclomatic Complexity per Method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Complexity'!$J$31:$J$45</c:f>
              <c:numCache>
                <c:formatCode>0%</c:formatCode>
                <c:ptCount val="15"/>
                <c:pt idx="0">
                  <c:v>0.164634146341463</c:v>
                </c:pt>
                <c:pt idx="1">
                  <c:v>0.170731707317073</c:v>
                </c:pt>
                <c:pt idx="2">
                  <c:v>0.158536585365854</c:v>
                </c:pt>
                <c:pt idx="3">
                  <c:v>0.0792682926829268</c:v>
                </c:pt>
                <c:pt idx="4">
                  <c:v>0.109756097560976</c:v>
                </c:pt>
                <c:pt idx="5">
                  <c:v>0.024390243902439</c:v>
                </c:pt>
                <c:pt idx="6">
                  <c:v>0.0304878048780488</c:v>
                </c:pt>
                <c:pt idx="7">
                  <c:v>0.0121951219512195</c:v>
                </c:pt>
                <c:pt idx="8">
                  <c:v>0.146341463414634</c:v>
                </c:pt>
                <c:pt idx="9">
                  <c:v>0.0304878048780488</c:v>
                </c:pt>
                <c:pt idx="10">
                  <c:v>0.0365853658536585</c:v>
                </c:pt>
                <c:pt idx="11">
                  <c:v>0.0182926829268293</c:v>
                </c:pt>
                <c:pt idx="12">
                  <c:v>0.00609756097560975</c:v>
                </c:pt>
                <c:pt idx="13">
                  <c:v>0.00609756097560975</c:v>
                </c:pt>
                <c:pt idx="14">
                  <c:v>0.00609756097560975</c:v>
                </c:pt>
              </c:numCache>
            </c:numRef>
          </c:val>
          <c:smooth val="0"/>
        </c:ser>
        <c:ser>
          <c:idx val="4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Complexity'!$M$31:$M$45</c:f>
              <c:numCache>
                <c:formatCode>0%</c:formatCode>
                <c:ptCount val="15"/>
                <c:pt idx="0">
                  <c:v>0.797385620915033</c:v>
                </c:pt>
                <c:pt idx="1">
                  <c:v>0.0915032679738562</c:v>
                </c:pt>
                <c:pt idx="2">
                  <c:v>0.0751633986928104</c:v>
                </c:pt>
                <c:pt idx="3">
                  <c:v>0.0196078431372549</c:v>
                </c:pt>
                <c:pt idx="4">
                  <c:v>0.0065359477124183</c:v>
                </c:pt>
                <c:pt idx="5">
                  <c:v>0.00326797385620915</c:v>
                </c:pt>
                <c:pt idx="6">
                  <c:v>0.0</c:v>
                </c:pt>
                <c:pt idx="7">
                  <c:v>0.00326797385620915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533304"/>
        <c:axId val="-2045829496"/>
      </c:lineChart>
      <c:catAx>
        <c:axId val="-197453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829496"/>
        <c:crosses val="autoZero"/>
        <c:auto val="1"/>
        <c:lblAlgn val="ctr"/>
        <c:lblOffset val="100"/>
        <c:noMultiLvlLbl val="0"/>
      </c:catAx>
      <c:valAx>
        <c:axId val="-2045829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7453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Complexity'!$H$30:$H$50</c:f>
              <c:numCache>
                <c:formatCode>0%</c:formatCode>
                <c:ptCount val="21"/>
                <c:pt idx="0">
                  <c:v>0.0062111801242236</c:v>
                </c:pt>
                <c:pt idx="1">
                  <c:v>0.0993788819875776</c:v>
                </c:pt>
                <c:pt idx="2">
                  <c:v>0.0434782608695652</c:v>
                </c:pt>
                <c:pt idx="3">
                  <c:v>0.0248447204968944</c:v>
                </c:pt>
                <c:pt idx="4">
                  <c:v>0.0496894409937888</c:v>
                </c:pt>
                <c:pt idx="5">
                  <c:v>0.0559006211180124</c:v>
                </c:pt>
                <c:pt idx="6">
                  <c:v>0.118012422360248</c:v>
                </c:pt>
                <c:pt idx="7">
                  <c:v>0.031055900621118</c:v>
                </c:pt>
                <c:pt idx="8">
                  <c:v>0.0372670807453416</c:v>
                </c:pt>
                <c:pt idx="9">
                  <c:v>0.0248447204968944</c:v>
                </c:pt>
                <c:pt idx="10">
                  <c:v>0.0062111801242236</c:v>
                </c:pt>
                <c:pt idx="11">
                  <c:v>0.0372670807453416</c:v>
                </c:pt>
                <c:pt idx="12">
                  <c:v>0.0372670807453416</c:v>
                </c:pt>
                <c:pt idx="13">
                  <c:v>0.0248447204968944</c:v>
                </c:pt>
                <c:pt idx="14">
                  <c:v>0.0124223602484472</c:v>
                </c:pt>
                <c:pt idx="15">
                  <c:v>0.0186335403726708</c:v>
                </c:pt>
                <c:pt idx="16">
                  <c:v>0.031055900621118</c:v>
                </c:pt>
                <c:pt idx="17">
                  <c:v>0.0062111801242236</c:v>
                </c:pt>
                <c:pt idx="18">
                  <c:v>0.031055900621118</c:v>
                </c:pt>
                <c:pt idx="19">
                  <c:v>0.0124223602484472</c:v>
                </c:pt>
                <c:pt idx="20">
                  <c:v>0.291925465838509</c:v>
                </c:pt>
              </c:numCache>
            </c:numRef>
          </c:val>
          <c:smooth val="0"/>
        </c:ser>
        <c:ser>
          <c:idx val="5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strRef>
              <c:f>'Method Complexity'!$A$30:$A$50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20+</c:v>
                </c:pt>
              </c:strCache>
            </c:strRef>
          </c:cat>
          <c:val>
            <c:numRef>
              <c:f>'Method Complexity'!$K$30:$K$50</c:f>
              <c:numCache>
                <c:formatCode>0%</c:formatCode>
                <c:ptCount val="21"/>
                <c:pt idx="0">
                  <c:v>0.0</c:v>
                </c:pt>
                <c:pt idx="1">
                  <c:v>0.0658682634730539</c:v>
                </c:pt>
                <c:pt idx="2">
                  <c:v>0.0119760479041916</c:v>
                </c:pt>
                <c:pt idx="3">
                  <c:v>0.347305389221557</c:v>
                </c:pt>
                <c:pt idx="4">
                  <c:v>0.0868263473053892</c:v>
                </c:pt>
                <c:pt idx="5">
                  <c:v>0.092814371257485</c:v>
                </c:pt>
                <c:pt idx="6">
                  <c:v>0.0538922155688623</c:v>
                </c:pt>
                <c:pt idx="7">
                  <c:v>0.0389221556886227</c:v>
                </c:pt>
                <c:pt idx="8">
                  <c:v>0.0479041916167665</c:v>
                </c:pt>
                <c:pt idx="9">
                  <c:v>0.0329341317365269</c:v>
                </c:pt>
                <c:pt idx="10">
                  <c:v>0.0239520958083832</c:v>
                </c:pt>
                <c:pt idx="11">
                  <c:v>0.0449101796407186</c:v>
                </c:pt>
                <c:pt idx="12">
                  <c:v>0.0179640718562874</c:v>
                </c:pt>
                <c:pt idx="13">
                  <c:v>0.0149700598802395</c:v>
                </c:pt>
                <c:pt idx="14">
                  <c:v>0.0179640718562874</c:v>
                </c:pt>
                <c:pt idx="15">
                  <c:v>0.0149700598802395</c:v>
                </c:pt>
                <c:pt idx="16">
                  <c:v>0.0119760479041916</c:v>
                </c:pt>
                <c:pt idx="17">
                  <c:v>0.0</c:v>
                </c:pt>
                <c:pt idx="18">
                  <c:v>0.0119760479041916</c:v>
                </c:pt>
                <c:pt idx="19">
                  <c:v>0.00898203592814371</c:v>
                </c:pt>
                <c:pt idx="20">
                  <c:v>0.0538922155688623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244696"/>
        <c:axId val="-1972502792"/>
      </c:lineChart>
      <c:catAx>
        <c:axId val="-19742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Logical LOC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72502792"/>
        <c:crosses val="autoZero"/>
        <c:auto val="1"/>
        <c:lblAlgn val="ctr"/>
        <c:lblOffset val="100"/>
        <c:noMultiLvlLbl val="0"/>
      </c:catAx>
      <c:valAx>
        <c:axId val="-1972502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742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Complexity'!$I$30:$I$45</c:f>
              <c:numCache>
                <c:formatCode>0%</c:formatCode>
                <c:ptCount val="16"/>
                <c:pt idx="0">
                  <c:v>0.213414634146341</c:v>
                </c:pt>
                <c:pt idx="1">
                  <c:v>0.402439024390244</c:v>
                </c:pt>
                <c:pt idx="2">
                  <c:v>0.158536585365854</c:v>
                </c:pt>
                <c:pt idx="3">
                  <c:v>0.0975609756097561</c:v>
                </c:pt>
                <c:pt idx="4">
                  <c:v>0.0914634146341463</c:v>
                </c:pt>
                <c:pt idx="5">
                  <c:v>0.0304878048780488</c:v>
                </c:pt>
                <c:pt idx="6">
                  <c:v>0.00609756097560975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Complexity'!$A$30:$A$45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cat>
          <c:val>
            <c:numRef>
              <c:f>'Method Complexity'!$L$30:$L$45</c:f>
              <c:numCache>
                <c:formatCode>0%</c:formatCode>
                <c:ptCount val="16"/>
                <c:pt idx="0">
                  <c:v>0.373887240356083</c:v>
                </c:pt>
                <c:pt idx="1">
                  <c:v>0.421364985163205</c:v>
                </c:pt>
                <c:pt idx="2">
                  <c:v>0.13353115727003</c:v>
                </c:pt>
                <c:pt idx="3">
                  <c:v>0.0415430267062314</c:v>
                </c:pt>
                <c:pt idx="4">
                  <c:v>0.0178041543026706</c:v>
                </c:pt>
                <c:pt idx="5">
                  <c:v>0.00593471810089021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0.00593471810089021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5865704"/>
        <c:axId val="-2050389672"/>
      </c:lineChart>
      <c:catAx>
        <c:axId val="-196586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 Methoden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389672"/>
        <c:crosses val="autoZero"/>
        <c:auto val="1"/>
        <c:lblAlgn val="ctr"/>
        <c:lblOffset val="100"/>
        <c:noMultiLvlLbl val="0"/>
      </c:catAx>
      <c:valAx>
        <c:axId val="-2050389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6586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Client</c:v>
          </c:tx>
          <c:spPr>
            <a:ln>
              <a:solidFill>
                <a:srgbClr val="5597FF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Complexity'!$J$31:$J$45</c:f>
              <c:numCache>
                <c:formatCode>0%</c:formatCode>
                <c:ptCount val="15"/>
                <c:pt idx="0">
                  <c:v>0.164634146341463</c:v>
                </c:pt>
                <c:pt idx="1">
                  <c:v>0.170731707317073</c:v>
                </c:pt>
                <c:pt idx="2">
                  <c:v>0.158536585365854</c:v>
                </c:pt>
                <c:pt idx="3">
                  <c:v>0.0792682926829268</c:v>
                </c:pt>
                <c:pt idx="4">
                  <c:v>0.109756097560976</c:v>
                </c:pt>
                <c:pt idx="5">
                  <c:v>0.024390243902439</c:v>
                </c:pt>
                <c:pt idx="6">
                  <c:v>0.0304878048780488</c:v>
                </c:pt>
                <c:pt idx="7">
                  <c:v>0.0121951219512195</c:v>
                </c:pt>
                <c:pt idx="8">
                  <c:v>0.146341463414634</c:v>
                </c:pt>
                <c:pt idx="9">
                  <c:v>0.0304878048780488</c:v>
                </c:pt>
                <c:pt idx="10">
                  <c:v>0.0365853658536585</c:v>
                </c:pt>
                <c:pt idx="11">
                  <c:v>0.0182926829268293</c:v>
                </c:pt>
                <c:pt idx="12">
                  <c:v>0.00609756097560975</c:v>
                </c:pt>
                <c:pt idx="13">
                  <c:v>0.00609756097560975</c:v>
                </c:pt>
                <c:pt idx="14">
                  <c:v>0.00609756097560975</c:v>
                </c:pt>
              </c:numCache>
            </c:numRef>
          </c:val>
          <c:smooth val="0"/>
        </c:ser>
        <c:ser>
          <c:idx val="4"/>
          <c:order val="1"/>
          <c:tx>
            <c:v>Server</c:v>
          </c:tx>
          <c:spPr>
            <a:ln>
              <a:solidFill>
                <a:srgbClr val="FC5A43"/>
              </a:solidFill>
            </a:ln>
          </c:spPr>
          <c:marker>
            <c:symbol val="none"/>
          </c:marker>
          <c:cat>
            <c:numRef>
              <c:f>'Method Complexity'!$A$31:$A$45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'Method Complexity'!$M$31:$M$45</c:f>
              <c:numCache>
                <c:formatCode>0%</c:formatCode>
                <c:ptCount val="15"/>
                <c:pt idx="0">
                  <c:v>0.797385620915033</c:v>
                </c:pt>
                <c:pt idx="1">
                  <c:v>0.0915032679738562</c:v>
                </c:pt>
                <c:pt idx="2">
                  <c:v>0.0751633986928104</c:v>
                </c:pt>
                <c:pt idx="3">
                  <c:v>0.0196078431372549</c:v>
                </c:pt>
                <c:pt idx="4">
                  <c:v>0.0065359477124183</c:v>
                </c:pt>
                <c:pt idx="5">
                  <c:v>0.00326797385620915</c:v>
                </c:pt>
                <c:pt idx="6">
                  <c:v>0.0</c:v>
                </c:pt>
                <c:pt idx="7">
                  <c:v>0.00326797385620915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979480"/>
        <c:axId val="-1963030248"/>
      </c:lineChart>
      <c:catAx>
        <c:axId val="-204097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Cyclomatic Complexity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63030248"/>
        <c:crosses val="autoZero"/>
        <c:auto val="1"/>
        <c:lblAlgn val="ctr"/>
        <c:lblOffset val="100"/>
        <c:noMultiLvlLbl val="0"/>
      </c:catAx>
      <c:valAx>
        <c:axId val="-1963030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4097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'Method Complexity'!$K$2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rgbClr val="5597FF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Complexity'!$J$2</c:f>
              <c:numCache>
                <c:formatCode>0.0</c:formatCode>
                <c:ptCount val="1"/>
                <c:pt idx="0">
                  <c:v>10.20242645587655</c:v>
                </c:pt>
              </c:numCache>
            </c:numRef>
          </c:val>
        </c:ser>
        <c:ser>
          <c:idx val="0"/>
          <c:order val="1"/>
          <c:tx>
            <c:strRef>
              <c:f>'Method Complexity'!$K$4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rgbClr val="FC5A43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Complexity'!$J$4</c:f>
              <c:numCache>
                <c:formatCode>0.0</c:formatCode>
                <c:ptCount val="1"/>
                <c:pt idx="0">
                  <c:v>5.829900666248389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66651336"/>
        <c:axId val="-2050318056"/>
      </c:barChart>
      <c:catAx>
        <c:axId val="-19666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318056"/>
        <c:crosses val="autoZero"/>
        <c:auto val="1"/>
        <c:lblAlgn val="ctr"/>
        <c:lblOffset val="100"/>
        <c:noMultiLvlLbl val="0"/>
      </c:catAx>
      <c:valAx>
        <c:axId val="-2050318056"/>
        <c:scaling>
          <c:orientation val="minMax"/>
          <c:max val="5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196665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cat>
            <c:strRef>
              <c:f>('Method Complexity'!$K$3,'Method Complexity'!$K$5)</c:f>
              <c:strCache>
                <c:ptCount val="2"/>
                <c:pt idx="0">
                  <c:v>Client</c:v>
                </c:pt>
                <c:pt idx="1">
                  <c:v>Server</c:v>
                </c:pt>
              </c:strCache>
            </c:strRef>
          </c:cat>
          <c:val>
            <c:numRef>
              <c:f>('Method Complexity'!$J$3,'Method Complexity'!$J$5)</c:f>
              <c:numCache>
                <c:formatCode>0.000</c:formatCode>
                <c:ptCount val="2"/>
                <c:pt idx="0">
                  <c:v>0.0622099174138814</c:v>
                </c:pt>
                <c:pt idx="1">
                  <c:v>0.019051962961596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52276376"/>
        <c:axId val="-1964510392"/>
      </c:barChart>
      <c:catAx>
        <c:axId val="-205227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4510392"/>
        <c:crosses val="autoZero"/>
        <c:auto val="1"/>
        <c:lblAlgn val="ctr"/>
        <c:lblOffset val="100"/>
        <c:noMultiLvlLbl val="0"/>
      </c:catAx>
      <c:valAx>
        <c:axId val="-1964510392"/>
        <c:scaling>
          <c:orientation val="minMax"/>
          <c:max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5227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('Method Complexity'!$K$3,'Method Complexity'!$K$5,'Method Complexity'!$K$8:$K$9)</c:f>
              <c:strCache>
                <c:ptCount val="4"/>
                <c:pt idx="0">
                  <c:v>Client</c:v>
                </c:pt>
                <c:pt idx="1">
                  <c:v>Server</c:v>
                </c:pt>
                <c:pt idx="2">
                  <c:v>Angular JS</c:v>
                </c:pt>
                <c:pt idx="3">
                  <c:v>Play Framework</c:v>
                </c:pt>
              </c:strCache>
            </c:strRef>
          </c:cat>
          <c:val>
            <c:numRef>
              <c:f>('Method Complexity'!$J$3,'Method Complexity'!$J$5,'Method Complexity'!$J$8:$J$9)</c:f>
              <c:numCache>
                <c:formatCode>0.000</c:formatCode>
                <c:ptCount val="4"/>
                <c:pt idx="0">
                  <c:v>0.0622099174138814</c:v>
                </c:pt>
                <c:pt idx="1">
                  <c:v>0.019051962961596</c:v>
                </c:pt>
                <c:pt idx="2">
                  <c:v>0.0519917247593349</c:v>
                </c:pt>
                <c:pt idx="3" formatCode="General">
                  <c:v>0.053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61827000"/>
        <c:axId val="2098378104"/>
      </c:barChart>
      <c:catAx>
        <c:axId val="-196182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378104"/>
        <c:crosses val="autoZero"/>
        <c:auto val="1"/>
        <c:lblAlgn val="ctr"/>
        <c:lblOffset val="100"/>
        <c:noMultiLvlLbl val="0"/>
      </c:catAx>
      <c:valAx>
        <c:axId val="2098378104"/>
        <c:scaling>
          <c:orientation val="minMax"/>
          <c:max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196182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B3CEFF"/>
              </a:solidFill>
            </c:spPr>
          </c:dPt>
          <c:dPt>
            <c:idx val="2"/>
            <c:bubble3D val="0"/>
            <c:spPr>
              <a:solidFill>
                <a:srgbClr val="FC5A43"/>
              </a:solidFill>
            </c:spPr>
          </c:dPt>
          <c:dPt>
            <c:idx val="3"/>
            <c:bubble3D val="0"/>
            <c:spPr>
              <a:solidFill>
                <a:srgbClr val="FAB8B0"/>
              </a:solidFill>
            </c:spPr>
          </c:dPt>
          <c:dPt>
            <c:idx val="7"/>
            <c:bubble3D val="0"/>
            <c:spPr>
              <a:solidFill>
                <a:srgbClr val="FCFF44"/>
              </a:solidFill>
            </c:spPr>
          </c:dPt>
          <c:dPt>
            <c:idx val="8"/>
            <c:bubble3D val="0"/>
            <c:spPr>
              <a:solidFill>
                <a:srgbClr val="3FFF38"/>
              </a:solidFill>
            </c:spPr>
          </c:dPt>
          <c:dPt>
            <c:idx val="9"/>
            <c:bubble3D val="0"/>
            <c:spPr>
              <a:solidFill>
                <a:srgbClr val="7DBB32"/>
              </a:solidFill>
            </c:spPr>
          </c:dPt>
          <c:cat>
            <c:strRef>
              <c:f>SLOC!$A$2:$A$11</c:f>
              <c:strCache>
                <c:ptCount val="10"/>
                <c:pt idx="0">
                  <c:v>Client</c:v>
                </c:pt>
                <c:pt idx="1">
                  <c:v>Client Tests</c:v>
                </c:pt>
                <c:pt idx="2">
                  <c:v>Server</c:v>
                </c:pt>
                <c:pt idx="3">
                  <c:v>Server Tests</c:v>
                </c:pt>
                <c:pt idx="4">
                  <c:v>HTML</c:v>
                </c:pt>
                <c:pt idx="5">
                  <c:v>Styles</c:v>
                </c:pt>
                <c:pt idx="6">
                  <c:v>Configuration</c:v>
                </c:pt>
                <c:pt idx="7">
                  <c:v>3rd Party Includes</c:v>
                </c:pt>
                <c:pt idx="8">
                  <c:v>Vagrant</c:v>
                </c:pt>
                <c:pt idx="9">
                  <c:v>Rest</c:v>
                </c:pt>
              </c:strCache>
            </c:strRef>
          </c:cat>
          <c:val>
            <c:numRef>
              <c:f>SLOC!$B$2:$B$11</c:f>
              <c:numCache>
                <c:formatCode>General</c:formatCode>
                <c:ptCount val="10"/>
                <c:pt idx="0">
                  <c:v>3468.0</c:v>
                </c:pt>
                <c:pt idx="1">
                  <c:v>3328.0</c:v>
                </c:pt>
                <c:pt idx="2">
                  <c:v>4538.0</c:v>
                </c:pt>
                <c:pt idx="3">
                  <c:v>2937.0</c:v>
                </c:pt>
                <c:pt idx="4">
                  <c:v>1077.0</c:v>
                </c:pt>
                <c:pt idx="5">
                  <c:v>733.0</c:v>
                </c:pt>
                <c:pt idx="6">
                  <c:v>428.0</c:v>
                </c:pt>
                <c:pt idx="7">
                  <c:v>5929.0</c:v>
                </c:pt>
                <c:pt idx="8">
                  <c:v>3391.0</c:v>
                </c:pt>
                <c:pt idx="9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('Method Complexity'!$K$3,'Method Complexity'!$K$5,'Method Complexity'!$K$8:$K$9)</c:f>
              <c:strCache>
                <c:ptCount val="4"/>
                <c:pt idx="0">
                  <c:v>Client</c:v>
                </c:pt>
                <c:pt idx="1">
                  <c:v>Server</c:v>
                </c:pt>
                <c:pt idx="2">
                  <c:v>Angular JS</c:v>
                </c:pt>
                <c:pt idx="3">
                  <c:v>Play Framework</c:v>
                </c:pt>
              </c:strCache>
            </c:strRef>
          </c:cat>
          <c:val>
            <c:numRef>
              <c:f>('Method Complexity'!$J$3,'Method Complexity'!$J$5,'Method Complexity'!$J$8:$J$9)</c:f>
              <c:numCache>
                <c:formatCode>0.000</c:formatCode>
                <c:ptCount val="4"/>
                <c:pt idx="0">
                  <c:v>0.0622099174138814</c:v>
                </c:pt>
                <c:pt idx="1">
                  <c:v>0.019051962961596</c:v>
                </c:pt>
                <c:pt idx="2">
                  <c:v>0.0519917247593349</c:v>
                </c:pt>
                <c:pt idx="3" formatCode="General">
                  <c:v>0.053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9260920"/>
        <c:axId val="-2038970616"/>
      </c:barChart>
      <c:catAx>
        <c:axId val="182926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70616"/>
        <c:crosses val="autoZero"/>
        <c:auto val="1"/>
        <c:lblAlgn val="ctr"/>
        <c:lblOffset val="100"/>
        <c:noMultiLvlLbl val="0"/>
      </c:catAx>
      <c:valAx>
        <c:axId val="-2038970616"/>
        <c:scaling>
          <c:orientation val="minMax"/>
          <c:max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2926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FC5A43"/>
              </a:solidFill>
            </c:spPr>
          </c:dPt>
          <c:cat>
            <c:strRef>
              <c:f>SLOC!$H$2:$H$6</c:f>
              <c:strCache>
                <c:ptCount val="5"/>
                <c:pt idx="0">
                  <c:v>Client</c:v>
                </c:pt>
                <c:pt idx="1">
                  <c:v>Server</c:v>
                </c:pt>
                <c:pt idx="2">
                  <c:v>GUI</c:v>
                </c:pt>
                <c:pt idx="3">
                  <c:v>Vagrant</c:v>
                </c:pt>
                <c:pt idx="4">
                  <c:v>Rest</c:v>
                </c:pt>
              </c:strCache>
            </c:strRef>
          </c:cat>
          <c:val>
            <c:numRef>
              <c:f>SLOC!$I$2:$I$6</c:f>
              <c:numCache>
                <c:formatCode>General</c:formatCode>
                <c:ptCount val="5"/>
                <c:pt idx="0">
                  <c:v>6796.0</c:v>
                </c:pt>
                <c:pt idx="1">
                  <c:v>7475.0</c:v>
                </c:pt>
                <c:pt idx="2">
                  <c:v>1810.0</c:v>
                </c:pt>
                <c:pt idx="3">
                  <c:v>3391.0</c:v>
                </c:pt>
                <c:pt idx="4">
                  <c:v>1269.0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SLOC!$H$9:$H$15</c:f>
              <c:strCache>
                <c:ptCount val="7"/>
                <c:pt idx="0">
                  <c:v>Logic</c:v>
                </c:pt>
                <c:pt idx="1">
                  <c:v>Tests</c:v>
                </c:pt>
                <c:pt idx="2">
                  <c:v>GUI</c:v>
                </c:pt>
                <c:pt idx="3">
                  <c:v>Configuration</c:v>
                </c:pt>
                <c:pt idx="4">
                  <c:v>3rd Party Includes</c:v>
                </c:pt>
                <c:pt idx="5">
                  <c:v>Vagrant</c:v>
                </c:pt>
                <c:pt idx="6">
                  <c:v>Rest</c:v>
                </c:pt>
              </c:strCache>
            </c:strRef>
          </c:cat>
          <c:val>
            <c:numRef>
              <c:f>SLOC!$I$9:$I$15</c:f>
              <c:numCache>
                <c:formatCode>General</c:formatCode>
                <c:ptCount val="7"/>
                <c:pt idx="0">
                  <c:v>8006.0</c:v>
                </c:pt>
                <c:pt idx="1">
                  <c:v>6265.0</c:v>
                </c:pt>
                <c:pt idx="2">
                  <c:v>1810.0</c:v>
                </c:pt>
                <c:pt idx="3">
                  <c:v>428.0</c:v>
                </c:pt>
                <c:pt idx="4">
                  <c:v>5929.0</c:v>
                </c:pt>
                <c:pt idx="5">
                  <c:v>3391.0</c:v>
                </c:pt>
                <c:pt idx="6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597FF"/>
              </a:solidFill>
            </c:spPr>
          </c:dPt>
          <c:dPt>
            <c:idx val="1"/>
            <c:bubble3D val="0"/>
            <c:spPr>
              <a:solidFill>
                <a:srgbClr val="B3CEFF"/>
              </a:solidFill>
            </c:spPr>
          </c:dPt>
          <c:dPt>
            <c:idx val="2"/>
            <c:bubble3D val="0"/>
            <c:spPr>
              <a:solidFill>
                <a:srgbClr val="FC5A43"/>
              </a:solidFill>
            </c:spPr>
          </c:dPt>
          <c:dPt>
            <c:idx val="3"/>
            <c:bubble3D val="0"/>
            <c:spPr>
              <a:solidFill>
                <a:srgbClr val="FAB8B0"/>
              </a:solidFill>
            </c:spPr>
          </c:dPt>
          <c:dPt>
            <c:idx val="7"/>
            <c:bubble3D val="0"/>
            <c:spPr>
              <a:solidFill>
                <a:srgbClr val="FCFF44"/>
              </a:solidFill>
            </c:spPr>
          </c:dPt>
          <c:dPt>
            <c:idx val="8"/>
            <c:bubble3D val="0"/>
            <c:spPr>
              <a:solidFill>
                <a:srgbClr val="3FFF38"/>
              </a:solidFill>
            </c:spPr>
          </c:dPt>
          <c:dPt>
            <c:idx val="9"/>
            <c:bubble3D val="0"/>
            <c:spPr>
              <a:solidFill>
                <a:srgbClr val="7DBB3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SLOC!$A$2:$A$11</c:f>
              <c:strCache>
                <c:ptCount val="10"/>
                <c:pt idx="0">
                  <c:v>Client</c:v>
                </c:pt>
                <c:pt idx="1">
                  <c:v>Client Tests</c:v>
                </c:pt>
                <c:pt idx="2">
                  <c:v>Server</c:v>
                </c:pt>
                <c:pt idx="3">
                  <c:v>Server Tests</c:v>
                </c:pt>
                <c:pt idx="4">
                  <c:v>HTML</c:v>
                </c:pt>
                <c:pt idx="5">
                  <c:v>Styles</c:v>
                </c:pt>
                <c:pt idx="6">
                  <c:v>Configuration</c:v>
                </c:pt>
                <c:pt idx="7">
                  <c:v>3rd Party Includes</c:v>
                </c:pt>
                <c:pt idx="8">
                  <c:v>Vagrant</c:v>
                </c:pt>
                <c:pt idx="9">
                  <c:v>Rest</c:v>
                </c:pt>
              </c:strCache>
            </c:strRef>
          </c:cat>
          <c:val>
            <c:numRef>
              <c:f>SLOC!$B$2:$B$11</c:f>
              <c:numCache>
                <c:formatCode>General</c:formatCode>
                <c:ptCount val="10"/>
                <c:pt idx="0">
                  <c:v>3468.0</c:v>
                </c:pt>
                <c:pt idx="1">
                  <c:v>3328.0</c:v>
                </c:pt>
                <c:pt idx="2">
                  <c:v>4538.0</c:v>
                </c:pt>
                <c:pt idx="3">
                  <c:v>2937.0</c:v>
                </c:pt>
                <c:pt idx="4">
                  <c:v>1077.0</c:v>
                </c:pt>
                <c:pt idx="5">
                  <c:v>733.0</c:v>
                </c:pt>
                <c:pt idx="6">
                  <c:v>428.0</c:v>
                </c:pt>
                <c:pt idx="7">
                  <c:v>5929.0</c:v>
                </c:pt>
                <c:pt idx="8">
                  <c:v>3391.0</c:v>
                </c:pt>
                <c:pt idx="9">
                  <c:v>841.0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Coverage!$B$1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rgbClr val="5597FF"/>
            </a:solidFill>
          </c:spPr>
          <c:invertIfNegative val="0"/>
          <c:cat>
            <c:strRef>
              <c:f>Coverage!$A$2:$A$13</c:f>
              <c:strCache>
                <c:ptCount val="4"/>
                <c:pt idx="0">
                  <c:v>Statements Coverage</c:v>
                </c:pt>
                <c:pt idx="1">
                  <c:v>Branches Coverage</c:v>
                </c:pt>
                <c:pt idx="2">
                  <c:v>Functions Coverage</c:v>
                </c:pt>
                <c:pt idx="3">
                  <c:v>Lines Coverage</c:v>
                </c:pt>
              </c:strCache>
            </c:strRef>
          </c:cat>
          <c:val>
            <c:numRef>
              <c:f>Coverage!$B$2:$B$13</c:f>
              <c:numCache>
                <c:formatCode>0.00%</c:formatCode>
                <c:ptCount val="4"/>
                <c:pt idx="0">
                  <c:v>0.783342406096897</c:v>
                </c:pt>
                <c:pt idx="1">
                  <c:v>0.537202380952381</c:v>
                </c:pt>
                <c:pt idx="2">
                  <c:v>0.732692307692308</c:v>
                </c:pt>
                <c:pt idx="3">
                  <c:v>0.786695986805937</c:v>
                </c:pt>
              </c:numCache>
            </c:numRef>
          </c:val>
        </c:ser>
        <c:ser>
          <c:idx val="1"/>
          <c:order val="1"/>
          <c:tx>
            <c:strRef>
              <c:f>Coverage!$C$1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rgbClr val="FC5A43"/>
            </a:solidFill>
          </c:spPr>
          <c:invertIfNegative val="0"/>
          <c:cat>
            <c:strRef>
              <c:f>Coverage!$A$2:$A$13</c:f>
              <c:strCache>
                <c:ptCount val="4"/>
                <c:pt idx="0">
                  <c:v>Statements Coverage</c:v>
                </c:pt>
                <c:pt idx="1">
                  <c:v>Branches Coverage</c:v>
                </c:pt>
                <c:pt idx="2">
                  <c:v>Functions Coverage</c:v>
                </c:pt>
                <c:pt idx="3">
                  <c:v>Lines Coverage</c:v>
                </c:pt>
              </c:strCache>
            </c:strRef>
          </c:cat>
          <c:val>
            <c:numRef>
              <c:f>Coverage!$C$2:$C$13</c:f>
              <c:numCache>
                <c:formatCode>0.00%</c:formatCode>
                <c:ptCount val="4"/>
                <c:pt idx="0">
                  <c:v>0.934484727376534</c:v>
                </c:pt>
                <c:pt idx="1">
                  <c:v>0.798882681564246</c:v>
                </c:pt>
                <c:pt idx="2">
                  <c:v>0.935034802784223</c:v>
                </c:pt>
                <c:pt idx="3">
                  <c:v>0.928039702233251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696200"/>
        <c:axId val="-2118693224"/>
      </c:barChart>
      <c:catAx>
        <c:axId val="-211869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93224"/>
        <c:crosses val="autoZero"/>
        <c:auto val="1"/>
        <c:lblAlgn val="ctr"/>
        <c:lblOffset val="100"/>
        <c:noMultiLvlLbl val="0"/>
      </c:catAx>
      <c:valAx>
        <c:axId val="-2118693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869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</c:v>
          </c:tx>
          <c:spPr>
            <a:solidFill>
              <a:srgbClr val="5597FF"/>
            </a:solidFill>
          </c:spPr>
          <c:invertIfNegative val="0"/>
          <c:cat>
            <c:strRef>
              <c:f>'Method Complexity'!$B$1:$D$1</c:f>
              <c:strCache>
                <c:ptCount val="3"/>
                <c:pt idx="0">
                  <c:v>Logical LOC</c:v>
                </c:pt>
                <c:pt idx="1">
                  <c:v>Parameter Count</c:v>
                </c:pt>
                <c:pt idx="2">
                  <c:v>Cyclomatic Complexity</c:v>
                </c:pt>
              </c:strCache>
            </c:strRef>
          </c:cat>
          <c:val>
            <c:numRef>
              <c:f>'Method Complexity'!$B$3:$D$3</c:f>
              <c:numCache>
                <c:formatCode>0.00</c:formatCode>
                <c:ptCount val="3"/>
                <c:pt idx="0">
                  <c:v>14.72560975609756</c:v>
                </c:pt>
                <c:pt idx="1">
                  <c:v>1.567073170731707</c:v>
                </c:pt>
                <c:pt idx="2">
                  <c:v>4.804878048780488</c:v>
                </c:pt>
              </c:numCache>
            </c:numRef>
          </c:val>
        </c:ser>
        <c:ser>
          <c:idx val="1"/>
          <c:order val="1"/>
          <c:tx>
            <c:v>Server</c:v>
          </c:tx>
          <c:spPr>
            <a:solidFill>
              <a:srgbClr val="FC5A43"/>
            </a:solidFill>
          </c:spPr>
          <c:invertIfNegative val="0"/>
          <c:cat>
            <c:strRef>
              <c:f>'Method Complexity'!$B$1:$D$1</c:f>
              <c:strCache>
                <c:ptCount val="3"/>
                <c:pt idx="0">
                  <c:v>Logical LOC</c:v>
                </c:pt>
                <c:pt idx="1">
                  <c:v>Parameter Count</c:v>
                </c:pt>
                <c:pt idx="2">
                  <c:v>Cyclomatic Complexity</c:v>
                </c:pt>
              </c:strCache>
            </c:strRef>
          </c:cat>
          <c:val>
            <c:numRef>
              <c:f>'Method Complexity'!$B$5:$D$5</c:f>
              <c:numCache>
                <c:formatCode>0.00</c:formatCode>
                <c:ptCount val="3"/>
                <c:pt idx="0">
                  <c:v>7.504451038575668</c:v>
                </c:pt>
                <c:pt idx="1">
                  <c:v>0.985163204747774</c:v>
                </c:pt>
                <c:pt idx="2">
                  <c:v>1.418300653594771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22520"/>
        <c:axId val="-2046956168"/>
      </c:barChart>
      <c:catAx>
        <c:axId val="-205282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956168"/>
        <c:crosses val="autoZero"/>
        <c:auto val="1"/>
        <c:lblAlgn val="ctr"/>
        <c:lblOffset val="100"/>
        <c:noMultiLvlLbl val="0"/>
      </c:catAx>
      <c:valAx>
        <c:axId val="-2046956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5282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v>Average Halstead Bugs per Method</c:v>
          </c:tx>
          <c:invertIfNegative val="0"/>
          <c:dPt>
            <c:idx val="0"/>
            <c:invertIfNegative val="0"/>
            <c:bubble3D val="0"/>
            <c:spPr>
              <a:solidFill>
                <a:srgbClr val="5597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C5A43"/>
              </a:solidFill>
            </c:spPr>
          </c:dPt>
          <c:cat>
            <c:strRef>
              <c:f>('Method Complexity'!$K$3,'Method Complexity'!$K$5)</c:f>
              <c:strCache>
                <c:ptCount val="2"/>
                <c:pt idx="0">
                  <c:v>Client</c:v>
                </c:pt>
                <c:pt idx="1">
                  <c:v>Server</c:v>
                </c:pt>
              </c:strCache>
            </c:strRef>
          </c:cat>
          <c:val>
            <c:numRef>
              <c:f>('Method Complexity'!$J$3,'Method Complexity'!$J$5)</c:f>
              <c:numCache>
                <c:formatCode>0.000</c:formatCode>
                <c:ptCount val="2"/>
                <c:pt idx="0">
                  <c:v>0.0622099174138814</c:v>
                </c:pt>
                <c:pt idx="1">
                  <c:v>0.019051962961596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9033144"/>
        <c:axId val="-2045107304"/>
      </c:barChart>
      <c:catAx>
        <c:axId val="213903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5107304"/>
        <c:crosses val="autoZero"/>
        <c:auto val="1"/>
        <c:lblAlgn val="ctr"/>
        <c:lblOffset val="100"/>
        <c:noMultiLvlLbl val="0"/>
      </c:catAx>
      <c:valAx>
        <c:axId val="-2045107304"/>
        <c:scaling>
          <c:orientation val="minMax"/>
          <c:max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903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Halstead Bugs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'Method Complexity'!$K$2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rgbClr val="5597FF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Complexity'!$J$2</c:f>
              <c:numCache>
                <c:formatCode>0.0</c:formatCode>
                <c:ptCount val="1"/>
                <c:pt idx="0">
                  <c:v>10.20242645587655</c:v>
                </c:pt>
              </c:numCache>
            </c:numRef>
          </c:val>
        </c:ser>
        <c:ser>
          <c:idx val="0"/>
          <c:order val="1"/>
          <c:tx>
            <c:strRef>
              <c:f>'Method Complexity'!$K$4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rgbClr val="FC5A43"/>
            </a:solidFill>
          </c:spPr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Lit>
              <c:ptCount val="1"/>
              <c:pt idx="0">
                <c:v>_x0013_Total Halstead Bugs</c:v>
              </c:pt>
            </c:strLit>
          </c:cat>
          <c:val>
            <c:numRef>
              <c:f>'Method Complexity'!$J$4</c:f>
              <c:numCache>
                <c:formatCode>0.0</c:formatCode>
                <c:ptCount val="1"/>
                <c:pt idx="0">
                  <c:v>5.829900666248389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5595192"/>
        <c:axId val="-2044818200"/>
      </c:barChart>
      <c:catAx>
        <c:axId val="-20455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818200"/>
        <c:crosses val="autoZero"/>
        <c:auto val="1"/>
        <c:lblAlgn val="ctr"/>
        <c:lblOffset val="100"/>
        <c:noMultiLvlLbl val="0"/>
      </c:catAx>
      <c:valAx>
        <c:axId val="-2044818200"/>
        <c:scaling>
          <c:orientation val="minMax"/>
          <c:max val="5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04559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114303</xdr:rowOff>
    </xdr:from>
    <xdr:to>
      <xdr:col>17</xdr:col>
      <xdr:colOff>482700</xdr:colOff>
      <xdr:row>14</xdr:row>
      <xdr:rowOff>160497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1</xdr:row>
      <xdr:rowOff>76201</xdr:rowOff>
    </xdr:from>
    <xdr:to>
      <xdr:col>23</xdr:col>
      <xdr:colOff>673200</xdr:colOff>
      <xdr:row>16</xdr:row>
      <xdr:rowOff>97299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762000</xdr:colOff>
      <xdr:row>20</xdr:row>
      <xdr:rowOff>88900</xdr:rowOff>
    </xdr:from>
    <xdr:to>
      <xdr:col>17</xdr:col>
      <xdr:colOff>597000</xdr:colOff>
      <xdr:row>33</xdr:row>
      <xdr:rowOff>132400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368300</xdr:colOff>
      <xdr:row>20</xdr:row>
      <xdr:rowOff>0</xdr:rowOff>
    </xdr:from>
    <xdr:to>
      <xdr:col>24</xdr:col>
      <xdr:colOff>203300</xdr:colOff>
      <xdr:row>33</xdr:row>
      <xdr:rowOff>43500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29</xdr:col>
      <xdr:colOff>660500</xdr:colOff>
      <xdr:row>19</xdr:row>
      <xdr:rowOff>21098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698503</xdr:colOff>
      <xdr:row>16</xdr:row>
      <xdr:rowOff>101600</xdr:rowOff>
    </xdr:from>
    <xdr:to>
      <xdr:col>12</xdr:col>
      <xdr:colOff>34496</xdr:colOff>
      <xdr:row>33</xdr:row>
      <xdr:rowOff>103100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147320</xdr:colOff>
      <xdr:row>8</xdr:row>
      <xdr:rowOff>27941</xdr:rowOff>
    </xdr:from>
    <xdr:to>
      <xdr:col>4</xdr:col>
      <xdr:colOff>54820</xdr:colOff>
      <xdr:row>25</xdr:row>
      <xdr:rowOff>29439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314967</xdr:colOff>
      <xdr:row>8</xdr:row>
      <xdr:rowOff>132081</xdr:rowOff>
    </xdr:from>
    <xdr:to>
      <xdr:col>10</xdr:col>
      <xdr:colOff>350454</xdr:colOff>
      <xdr:row>25</xdr:row>
      <xdr:rowOff>133579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236221</xdr:colOff>
      <xdr:row>8</xdr:row>
      <xdr:rowOff>68581</xdr:rowOff>
    </xdr:from>
    <xdr:to>
      <xdr:col>5</xdr:col>
      <xdr:colOff>412920</xdr:colOff>
      <xdr:row>25</xdr:row>
      <xdr:rowOff>70519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406400</xdr:colOff>
      <xdr:row>30</xdr:row>
      <xdr:rowOff>10160</xdr:rowOff>
    </xdr:from>
    <xdr:to>
      <xdr:col>6</xdr:col>
      <xdr:colOff>883920</xdr:colOff>
      <xdr:row>52</xdr:row>
      <xdr:rowOff>10160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294640</xdr:colOff>
      <xdr:row>75</xdr:row>
      <xdr:rowOff>0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12</xdr:col>
      <xdr:colOff>294640</xdr:colOff>
      <xdr:row>100</xdr:row>
      <xdr:rowOff>0</xdr:rowOff>
    </xdr:to>
    <xdr:graphicFrame macro="">
      <xdr:nvGraphicFramePr>
        <xdr:cNvPr id="22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103</xdr:row>
      <xdr:rowOff>0</xdr:rowOff>
    </xdr:from>
    <xdr:to>
      <xdr:col>12</xdr:col>
      <xdr:colOff>294640</xdr:colOff>
      <xdr:row>125</xdr:row>
      <xdr:rowOff>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342900</xdr:colOff>
      <xdr:row>57</xdr:row>
      <xdr:rowOff>0</xdr:rowOff>
    </xdr:from>
    <xdr:to>
      <xdr:col>20</xdr:col>
      <xdr:colOff>482600</xdr:colOff>
      <xdr:row>66</xdr:row>
      <xdr:rowOff>63500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78</xdr:row>
      <xdr:rowOff>0</xdr:rowOff>
    </xdr:from>
    <xdr:to>
      <xdr:col>20</xdr:col>
      <xdr:colOff>161500</xdr:colOff>
      <xdr:row>87</xdr:row>
      <xdr:rowOff>85500</xdr:rowOff>
    </xdr:to>
    <xdr:graphicFrame macro="">
      <xdr:nvGraphicFramePr>
        <xdr:cNvPr id="25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20</xdr:col>
      <xdr:colOff>161500</xdr:colOff>
      <xdr:row>112</xdr:row>
      <xdr:rowOff>85500</xdr:rowOff>
    </xdr:to>
    <xdr:graphicFrame macro="">
      <xdr:nvGraphicFramePr>
        <xdr:cNvPr id="26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431800</xdr:colOff>
      <xdr:row>8</xdr:row>
      <xdr:rowOff>63500</xdr:rowOff>
    </xdr:from>
    <xdr:to>
      <xdr:col>7</xdr:col>
      <xdr:colOff>227499</xdr:colOff>
      <xdr:row>25</xdr:row>
      <xdr:rowOff>65438</xdr:rowOff>
    </xdr:to>
    <xdr:graphicFrame macro="">
      <xdr:nvGraphicFramePr>
        <xdr:cNvPr id="27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15</xdr:col>
      <xdr:colOff>225987</xdr:colOff>
      <xdr:row>26</xdr:row>
      <xdr:rowOff>1498</xdr:rowOff>
    </xdr:to>
    <xdr:graphicFrame macro="">
      <xdr:nvGraphicFramePr>
        <xdr:cNvPr id="28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342900</xdr:colOff>
      <xdr:row>10</xdr:row>
      <xdr:rowOff>50800</xdr:rowOff>
    </xdr:from>
    <xdr:to>
      <xdr:col>10</xdr:col>
      <xdr:colOff>378387</xdr:colOff>
      <xdr:row>27</xdr:row>
      <xdr:rowOff>52298</xdr:rowOff>
    </xdr:to>
    <xdr:graphicFrame macro="">
      <xdr:nvGraphicFramePr>
        <xdr:cNvPr id="29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825499</xdr:colOff>
      <xdr:row>10</xdr:row>
      <xdr:rowOff>76200</xdr:rowOff>
    </xdr:from>
    <xdr:to>
      <xdr:col>18</xdr:col>
      <xdr:colOff>161499</xdr:colOff>
      <xdr:row>27</xdr:row>
      <xdr:rowOff>77698</xdr:rowOff>
    </xdr:to>
    <xdr:graphicFrame macro="">
      <xdr:nvGraphicFramePr>
        <xdr:cNvPr id="30" name="Diagramm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in Murer" refreshedDate="41980.910296759263" createdVersion="4" refreshedVersion="4" minRefreshableVersion="3" recordCount="1174">
  <cacheSource type="worksheet">
    <worksheetSource ref="A1:L1175" sheet="Angular"/>
  </cacheSource>
  <cacheFields count="12">
    <cacheField name="Item" numFmtId="0">
      <sharedItems count="739">
        <s v="angular.js"/>
        <s v="&lt;anonymous&gt;"/>
        <s v="minErr"/>
        <s v="lowercase"/>
        <s v="uppercase"/>
        <s v="manualLowercase"/>
        <s v="manualUppercase"/>
        <s v="isArrayLike"/>
        <s v="forEach"/>
        <s v="sortedKeys"/>
        <s v="forEachSorted"/>
        <s v="reverseParams"/>
        <s v="nextUid"/>
        <s v="setHashKey"/>
        <s v="extend"/>
        <s v="int"/>
        <s v="inherit"/>
        <s v="noop"/>
        <s v="identity"/>
        <s v="valueFn"/>
        <s v="isUndefined"/>
        <s v="isDefined"/>
        <s v="isObject"/>
        <s v="isString"/>
        <s v="isNumber"/>
        <s v="isDate"/>
        <s v="isFunction"/>
        <s v="isRegExp"/>
        <s v="isWindow"/>
        <s v="isScope"/>
        <s v="isFile"/>
        <s v="isBlob"/>
        <s v="isBoolean"/>
        <s v="isPromiseLike"/>
        <s v="trim"/>
        <s v="escapeForRegexp"/>
        <s v="isElement"/>
        <s v="makeMap"/>
        <s v="nodeName_"/>
        <s v="includes"/>
        <s v="arrayRemove"/>
        <s v="copy"/>
        <s v="shallowCopy"/>
        <s v="equals"/>
        <s v="csp"/>
        <s v="concat"/>
        <s v="sliceArgs"/>
        <s v="bind"/>
        <s v="toJsonReplacer"/>
        <s v="toJson"/>
        <s v="fromJson"/>
        <s v="startingTag"/>
        <s v="tryDecodeURIComponent"/>
        <s v="parseKeyValue"/>
        <s v="toKeyValue"/>
        <s v="encodeUriSegment"/>
        <s v="encodeUriQuery"/>
        <s v="getNgAttribute"/>
        <s v="angularInit"/>
        <s v="bootstrap"/>
        <s v="doBootstrap"/>
        <s v="bootstrapApply"/>
        <s v="angular.resumeBootstrap"/>
        <s v="reloadWithDebugInfo"/>
        <s v="getTestability"/>
        <s v="snake_case"/>
        <s v="bindJQuery"/>
        <s v="jQuery.cleanData"/>
        <s v="assertArg"/>
        <s v="assertArgFn"/>
        <s v="assertNotHasOwnProperty"/>
        <s v="getter"/>
        <s v="getBlockNodes"/>
        <s v="createMap"/>
        <s v="setupModuleLoader"/>
        <s v="ensure"/>
        <s v="module"/>
        <s v="run"/>
        <s v="invokeLater"/>
        <s v="serializeObject"/>
        <s v="toDebugString"/>
        <s v="publishExternalAPI"/>
        <s v="ngModule"/>
        <s v="addEventListenerFn"/>
        <s v="removeEventListenerFn"/>
        <s v="JQLite._data"/>
        <s v="jqNextId"/>
        <s v="camelCase"/>
        <s v="jqLiteIsTextNode"/>
        <s v="jqLiteAcceptsData"/>
        <s v="jqLiteBuildFragment"/>
        <s v="jqLiteParseHTML"/>
        <s v="JQLite"/>
        <s v="jqLiteClone"/>
        <s v="jqLiteDealoc"/>
        <s v="jqLiteOff"/>
        <s v="jqLiteRemoveData"/>
        <s v="jqLiteExpandoStore"/>
        <s v="jqLiteData"/>
        <s v="jqLiteHasClass"/>
        <s v="jqLiteRemoveClass"/>
        <s v="jqLiteAddClass"/>
        <s v="jqLiteAddNodes"/>
        <s v="jqLiteController"/>
        <s v="jqLiteInheritedData"/>
        <s v="jqLiteEmpty"/>
        <s v="jqLiteRemove"/>
        <s v="jqLiteDocumentLoaded"/>
        <s v="ready"/>
        <s v="trigger"/>
        <s v="toString"/>
        <s v="eq"/>
        <s v="getBooleanAttrName"/>
        <s v="getAliasedAttrName"/>
        <s v="scope"/>
        <s v="isolateScope"/>
        <s v="injector"/>
        <s v="removeAttr"/>
        <s v="css"/>
        <s v="attr"/>
        <s v="prop"/>
        <s v="getText"/>
        <s v="val"/>
        <s v="html"/>
        <s v="&lt;anonymous&gt;.name"/>
        <s v="createEventHandler"/>
        <s v="eventHandler"/>
        <s v="event.isDefaultPrevented"/>
        <s v="event.stopImmediatePropagation"/>
        <s v="event.isImmediatePropagationStopped"/>
        <s v="jqLiteOn"/>
        <s v="one"/>
        <s v="onFn"/>
        <s v="replaceWith"/>
        <s v="children"/>
        <s v="contents"/>
        <s v="append"/>
        <s v="prepend"/>
        <s v="wrap"/>
        <s v="detach"/>
        <s v="after"/>
        <s v="toggleClass"/>
        <s v="parent"/>
        <s v="next"/>
        <s v="find"/>
        <s v="triggerHandler"/>
        <s v="preventDefault"/>
        <s v="isDefaultPrevented"/>
        <s v="stopImmediatePropagation"/>
        <s v="isImmediatePropagationStopped"/>
        <s v="hashKey"/>
        <s v="HashMap"/>
        <s v="&lt;anonymous&gt;.nextUid"/>
        <s v="put"/>
        <s v="get"/>
        <s v="remove"/>
        <s v="anonFn"/>
        <s v="annotate"/>
        <s v="createInjector"/>
        <s v="supportObject"/>
        <s v="provider"/>
        <s v="enforceReturnValue"/>
        <s v="enforcedReturnValue"/>
        <s v="factory"/>
        <s v="service"/>
        <s v="value"/>
        <s v="constant"/>
        <s v="decorator"/>
        <s v="origProvider.$get"/>
        <s v="loadModules"/>
        <s v="runInvokeQueue"/>
        <s v="createInternalInjector"/>
        <s v="getService"/>
        <s v="invoke"/>
        <s v="instantiate"/>
        <s v="has"/>
        <s v="$AnchorScrollProvider"/>
        <s v="&lt;anonymous&gt;.disableAutoScrolling"/>
        <s v="getFirstAnchor"/>
        <s v="getYOffset"/>
        <s v="scrollTo"/>
        <s v="scroll"/>
        <s v="autoScrollWatch"/>
        <s v="autoScrollWatchAction"/>
        <s v="&lt;anonymous&gt;.register"/>
        <s v="&lt;anonymous&gt;.classNameFilter"/>
        <s v="runAnimationPostDigest"/>
        <s v="ngAnimateMaybeCancel"/>
        <s v="ngAnimatePostDigest"/>
        <s v="ngAnimateNotifyComplete"/>
        <s v="resolveElementClasses"/>
        <s v="cachedClassManipulation"/>
        <s v="asyncPromise"/>
        <s v="applyStyles"/>
        <s v="animate"/>
        <s v="enter"/>
        <s v="leave"/>
        <s v="move"/>
        <s v="addClass"/>
        <s v="$$addClassImmediately"/>
        <s v="removeClass"/>
        <s v="$$removeClassImmediately"/>
        <s v="setClass"/>
        <s v="$$setClassImmediately"/>
        <s v="$$AsyncCallbackProvider"/>
        <s v="Browser"/>
        <s v="self.$$incOutstandingRequestCount"/>
        <s v="completeOutstandingRequest"/>
        <s v="self.notifyWhenNoOutstandingRequests"/>
        <s v="self.addPollFn"/>
        <s v="startPoller"/>
        <s v="check"/>
        <s v="self.url"/>
        <s v="self.state"/>
        <s v="cacheStateAndFireUrlChange"/>
        <s v="cacheState"/>
        <s v="fireUrlChange"/>
        <s v="self.onUrlChange"/>
        <s v="self.baseHref"/>
        <s v="safeDecodeURIComponent"/>
        <s v="self.cookies"/>
        <s v="self.defer"/>
        <s v="&lt;anonymous&gt;.cancel"/>
        <s v="$BrowserProvider"/>
        <s v="$CacheFactoryProvider"/>
        <s v="&lt;anonymous&gt;.$get"/>
        <s v="cacheFactory"/>
        <s v="removeAll"/>
        <s v="destroy"/>
        <s v="info"/>
        <s v="refresh"/>
        <s v="link"/>
        <s v="cacheFactory.info"/>
        <s v="cacheFactory.get"/>
        <s v="$TemplateCacheProvider"/>
        <s v="$CompileProvider"/>
        <s v="parseIsolateBindings"/>
        <s v="registerDirective"/>
        <s v="&lt;anonymous&gt;.aHrefSanitizationWhitelist"/>
        <s v="&lt;anonymous&gt;.imgSrcSanitizationWhitelist"/>
        <s v="&lt;anonymous&gt;.debugInfoEnabled"/>
        <s v="Attributes"/>
        <s v="$addClass"/>
        <s v="$removeClass"/>
        <s v="$updateClass"/>
        <s v="$set"/>
        <s v="$observe"/>
        <s v="safeAddClass"/>
        <s v="denormalizeTemplate"/>
        <s v="$$addBindingInfo"/>
        <s v="$$addBindingClass"/>
        <s v="$$addScopeInfo"/>
        <s v="$$addScopeClass"/>
        <s v="compile"/>
        <s v="publicLinkFn"/>
        <s v="detectNamespaceForChildElements"/>
        <s v="compileNodes"/>
        <s v="compositeLinkFn"/>
        <s v="createBoundTranscludeFn"/>
        <s v="boundTranscludeFn"/>
        <s v="collectDirectives"/>
        <s v="groupScan"/>
        <s v="groupElementsLinkFnWrapper"/>
        <s v="applyDirectivesToNode"/>
        <s v="addLinkFns"/>
        <s v="getControllers"/>
        <s v="nodeLinkFn"/>
        <s v="parentValueWatch"/>
        <s v="isolateBindingContext.scopeName"/>
        <s v="controllersBoundTransclude"/>
        <s v="markDirectivesAsIsolate"/>
        <s v="addDirective"/>
        <s v="directiveIsMultiElement"/>
        <s v="mergeTemplateAttributes"/>
        <s v="compileTemplateUrl"/>
        <s v="delayedNodeLinkFn"/>
        <s v="byPriority"/>
        <s v="assertNoDuplicate"/>
        <s v="addTextInterpolateDirective"/>
        <s v="textInterpolateCompileFn"/>
        <s v="textInterpolateLinkFn"/>
        <s v="interpolateFnWatchAction"/>
        <s v="wrapTemplate"/>
        <s v="getTrustedContext"/>
        <s v="addAttrInterpolateDirective"/>
        <s v="attrInterpolatePreLinkFn"/>
        <s v="cloneAndAnnotateFn"/>
        <s v="invokeLinkFn"/>
        <s v="directiveNormalize"/>
        <s v="nodesetLinkingFn"/>
        <s v="directiveLinkingFn"/>
        <s v="tokenDifference"/>
        <s v="removeComments"/>
        <s v="$ControllerProvider"/>
        <s v="&lt;anonymous&gt;.allowGlobals"/>
        <s v="addIdentifier"/>
        <s v="$DocumentProvider"/>
        <s v="$ExceptionHandlerProvider"/>
        <s v="defaultHttpResponseTransform"/>
        <s v="parseHeaders"/>
        <s v="headersGetter"/>
        <s v="transformData"/>
        <s v="isSuccess"/>
        <s v="$HttpProvider"/>
        <s v="&lt;anonymous&gt;.useApplyAsync"/>
        <s v="$http"/>
        <s v="serverRequest"/>
        <s v="promise.success"/>
        <s v="promise.error"/>
        <s v="transformResponse"/>
        <s v="mergeHeaders"/>
        <s v="execHeaders"/>
        <s v="createShortMethods"/>
        <s v="$http.name"/>
        <s v="createShortMethodsWithData"/>
        <s v="sendReq"/>
        <s v="done"/>
        <s v="resolveHttpPromise"/>
        <s v="resolvePromise"/>
        <s v="removePendingReq"/>
        <s v="buildUrl"/>
        <s v="createXhr"/>
        <s v="$HttpBackendProvider"/>
        <s v="createHttpBackend"/>
        <s v="callbacks.callbackId"/>
        <s v="requestLoaded"/>
        <s v="requestError"/>
        <s v="timeoutRequest"/>
        <s v="completeRequest"/>
        <s v="jsonpReq"/>
        <s v="$InterpolateProvider"/>
        <s v="&lt;anonymous&gt;.startSymbol"/>
        <s v="&lt;anonymous&gt;.endSymbol"/>
        <s v="escape"/>
        <s v="$interpolate"/>
        <s v="compute"/>
        <s v="getValue"/>
        <s v="stringify"/>
        <s v="interpolationFn"/>
        <s v="$$watchDelegate"/>
        <s v="interpolateFnWatcher"/>
        <s v="unescapeText"/>
        <s v="parseStringifyInterceptor"/>
        <s v="$interpolate.startSymbol"/>
        <s v="$interpolate.endSymbol"/>
        <s v="$IntervalProvider"/>
        <s v="interval"/>
        <s v="tick"/>
        <s v="interval.cancel"/>
        <s v="$LocaleProvider"/>
        <s v="pluralCat"/>
        <s v="encodePath"/>
        <s v="parseAbsoluteUrl"/>
        <s v="parseAppUrl"/>
        <s v="beginsWith"/>
        <s v="stripHash"/>
        <s v="stripFile"/>
        <s v="serverBase"/>
        <s v="LocationHtml5Url"/>
        <s v="&lt;anonymous&gt;.$$parse"/>
        <s v="&lt;anonymous&gt;.$$compose"/>
        <s v="&lt;anonymous&gt;.$$parseLinkUrl"/>
        <s v="LocationHashbangUrl"/>
        <s v="removeWindowsDriveName"/>
        <s v="LocationHashbangInHtml5Url"/>
        <s v="url"/>
        <s v="search"/>
        <s v="replace"/>
        <s v="&lt;anonymous&gt;.state"/>
        <s v="locationGetter"/>
        <s v="locationGetterSetter"/>
        <s v="$LocationProvider"/>
        <s v="&lt;anonymous&gt;.hashPrefix"/>
        <s v="&lt;anonymous&gt;.html5Mode"/>
        <s v="setBrowserUrlWithFallback"/>
        <s v="$locationWatch"/>
        <s v="afterLocationChange"/>
        <s v="$LogProvider"/>
        <s v="&lt;anonymous&gt;.debugEnabled"/>
        <s v="formatError"/>
        <s v="consoleLog"/>
        <s v="ensureSafeMemberName"/>
        <s v="ensureSafeObject"/>
        <s v="ensureSafeFunction"/>
        <s v="CONSTANTS.undefined"/>
        <s v="Lexer"/>
        <s v="lex"/>
        <s v="is"/>
        <s v="peek"/>
        <s v="isWhitespace"/>
        <s v="isIdent"/>
        <s v="isExpOperator"/>
        <s v="throwError"/>
        <s v="readNumber"/>
        <s v="readIdent"/>
        <s v="readString"/>
        <s v="isConstant"/>
        <s v="Parser"/>
        <s v="parse"/>
        <s v="primary"/>
        <s v="peekToken"/>
        <s v="peekAhead"/>
        <s v="expect"/>
        <s v="consume"/>
        <s v="unaryFn"/>
        <s v="$parseUnaryFn"/>
        <s v="binaryFn"/>
        <s v="$parseBinaryFn"/>
        <s v="identifier"/>
        <s v="$parseConstant"/>
        <s v="statements"/>
        <s v="$parseStatements"/>
        <s v="filterChain"/>
        <s v="filter"/>
        <s v="$parseFilter"/>
        <s v="expression"/>
        <s v="assignment"/>
        <s v="$parseAssignment"/>
        <s v="ternary"/>
        <s v="$parseTernary"/>
        <s v="logicalOR"/>
        <s v="logicalAND"/>
        <s v="equality"/>
        <s v="relational"/>
        <s v="additive"/>
        <s v="multiplicative"/>
        <s v="unary"/>
        <s v="fieldAccess"/>
        <s v="$parseFieldAccess"/>
        <s v="assign"/>
        <s v="objectIndex"/>
        <s v="$parseObjectIndex"/>
        <s v="functionCall"/>
        <s v="$parseFunctionCall"/>
        <s v="arrayDeclaration"/>
        <s v="$parseArrayLiteral"/>
        <s v="object"/>
        <s v="$parseObjectLiteral"/>
        <s v="setter"/>
        <s v="isPossiblyDangerousMemberName"/>
        <s v="cspSafeGetterFn"/>
        <s v="eso"/>
        <s v="cspSafeGetter"/>
        <s v="getterFnWithEnsureSafeObject"/>
        <s v="getterFn"/>
        <s v="fn.assign"/>
        <s v="getValueOf"/>
        <s v="$ParseProvider"/>
        <s v="wrapSharedExpression"/>
        <s v="$parseWrapper"/>
        <s v="$parse"/>
        <s v="collectExpressionInputs"/>
        <s v="expressionInputDirtyCheck"/>
        <s v="inputsWatchDelegate"/>
        <s v="expressionInputWatch"/>
        <s v="expressionInputsWatch"/>
        <s v="oneTimeWatchDelegate"/>
        <s v="oneTimeWatch"/>
        <s v="oneTimeListener"/>
        <s v="oneTimeLiteralWatchDelegate"/>
        <s v="isAllDefined"/>
        <s v="constantWatchDelegate"/>
        <s v="constantWatch"/>
        <s v="constantListener"/>
        <s v="addInterceptor"/>
        <s v="regularInterceptedExpression"/>
        <s v="oneTimeInterceptedExpression"/>
        <s v="$QProvider"/>
        <s v="$$QProvider"/>
        <s v="qFactory"/>
        <s v="callOnce"/>
        <s v="defer"/>
        <s v="Promise"/>
        <s v="then"/>
        <s v="simpleBind"/>
        <s v="processQueue"/>
        <s v="scheduleProcessQueue"/>
        <s v="Deferred"/>
        <s v="resolve"/>
        <s v="$$resolve"/>
        <s v="reject"/>
        <s v="$$reject"/>
        <s v="notify"/>
        <s v="makePromise"/>
        <s v="handleCallback"/>
        <s v="when"/>
        <s v="all"/>
        <s v="Q"/>
        <s v="resolveFn"/>
        <s v="rejectFn"/>
        <s v="$$RAFProvider"/>
        <s v="$RootScopeProvider"/>
        <s v="&lt;anonymous&gt;.digestTtl"/>
        <s v="$new"/>
        <s v="ChildScope"/>
        <s v="destroyChild"/>
        <s v="$watch"/>
        <s v="deregisterWatch"/>
        <s v="$watchGroup"/>
        <s v="deregisterWatchGroup"/>
        <s v="watchGroupAction"/>
        <s v="watchGroupSubAction"/>
        <s v="$watchCollection"/>
        <s v="$watchCollectionInterceptor"/>
        <s v="$watchCollectionAction"/>
        <s v="$digest"/>
        <s v="$destroy"/>
        <s v="&lt;anonymous&gt;.$watchGroup"/>
        <s v="$eval"/>
        <s v="$evalAsync"/>
        <s v="$$postDigest"/>
        <s v="$apply"/>
        <s v="$applyAsync"/>
        <s v="$applyAsyncExpression"/>
        <s v="$on"/>
        <s v="$emit"/>
        <s v="stopPropagation"/>
        <s v="$broadcast"/>
        <s v="beginPhase"/>
        <s v="clearPhase"/>
        <s v="decrementListenerCount"/>
        <s v="initWatchVal"/>
        <s v="flushApplyAsync"/>
        <s v="scheduleApplyAsync"/>
        <s v="$$SanitizeUriProvider"/>
        <s v="sanitizeUri"/>
        <s v="adjustMatcher"/>
        <s v="adjustMatchers"/>
        <s v="$SceDelegateProvider"/>
        <s v="&lt;anonymous&gt;.resourceUrlWhitelist"/>
        <s v="&lt;anonymous&gt;.resourceUrlBlacklist"/>
        <s v="htmlSanitizer"/>
        <s v="matchUrl"/>
        <s v="isResourceUrlAllowedByPolicy"/>
        <s v="generateHolderType"/>
        <s v="TrustedValueHolderType"/>
        <s v="&lt;anonymous&gt;.$$unwrapTrustedValue"/>
        <s v="sceValueOf"/>
        <s v="sceToString"/>
        <s v="trustAs"/>
        <s v="valueOf"/>
        <s v="getTrusted"/>
        <s v="$SceProvider"/>
        <s v="&lt;anonymous&gt;.enabled"/>
        <s v="sce.isEnabled"/>
        <s v="sce.getTrusted"/>
        <s v="sceParseAs"/>
        <s v="sce.undefined"/>
        <s v="$SnifferProvider"/>
        <s v="hasEvent"/>
        <s v="$TemplateRequestProvider"/>
        <s v="handleRequestFn"/>
        <s v="handleError"/>
        <s v="$$TestabilityProvider"/>
        <s v="testability.findBindings"/>
        <s v="testability.findModels"/>
        <s v="testability.getLocation"/>
        <s v="testability.setLocation"/>
        <s v="testability.whenStable"/>
        <s v="$TimeoutProvider"/>
        <s v="timeout"/>
        <s v="timeout.cancel"/>
        <s v="urlResolve"/>
        <s v="urlIsSameOrigin"/>
        <s v="$WindowProvider"/>
        <s v="$FilterProvider"/>
        <s v="register"/>
        <s v="filterFilter"/>
        <s v="predicates.check"/>
        <s v="currencyFilter"/>
        <s v="numberFilter"/>
        <s v="formatNumber"/>
        <s v="padNumber"/>
        <s v="dateGetter"/>
        <s v="dateStrGetter"/>
        <s v="timeZoneGetter"/>
        <s v="getFirstThursdayOfYear"/>
        <s v="getThursdayThisWeek"/>
        <s v="weekGetter"/>
        <s v="ampmGetter"/>
        <s v="dateFilter"/>
        <s v="jsonStringToDate"/>
        <s v="jsonFilter"/>
        <s v="limitToFilter"/>
        <s v="orderByFilter"/>
        <s v="comparator"/>
        <s v="reverseComparator"/>
        <s v="compare"/>
        <s v="ngDirective"/>
        <s v="ngAttributeAliasDirectives.normalized"/>
        <s v="ngBooleanAttrWatchAction"/>
        <s v="ngAttributeAliasDirectives.ngAttr"/>
        <s v="ngAttrAliasWatchAction"/>
        <s v="nullFormRenameControl"/>
        <s v="FormController"/>
        <s v="form.$rollbackViewValue"/>
        <s v="form.$commitViewValue"/>
        <s v="form.$addControl"/>
        <s v="form.$$renameControl"/>
        <s v="form.$removeControl"/>
        <s v="set"/>
        <s v="unset"/>
        <s v="form.$setDirty"/>
        <s v="form.$setPristine"/>
        <s v="form.$setUntouched"/>
        <s v="form.$setSubmitted"/>
        <s v="formDirectiveFactory"/>
        <s v="ngFormCompile"/>
        <s v="ngFormPreLink"/>
        <s v="handleFormSubmission"/>
        <s v="stringBasedInputType"/>
        <s v="textInputType"/>
        <s v="baseInputType"/>
        <s v="listener"/>
        <s v="deferListener"/>
        <s v="ctrl.$render"/>
        <s v="weekParser"/>
        <s v="createDateParser"/>
        <s v="createDateInputType"/>
        <s v="dynamicDateInputType"/>
        <s v="&lt;anonymous&gt;.min"/>
        <s v="&lt;anonymous&gt;.max"/>
        <s v="isValidDate"/>
        <s v="parseObservedDateValue"/>
        <s v="badInputChecker"/>
        <s v="numberInputType"/>
        <s v="urlInputType"/>
        <s v="&lt;anonymous&gt;.url"/>
        <s v="emailInputType"/>
        <s v="&lt;anonymous&gt;.email"/>
        <s v="radioInputType"/>
        <s v="parseConstantExpr"/>
        <s v="checkboxInputType"/>
        <s v="ctrl.$isEmpty"/>
        <s v="pre"/>
        <s v="&lt;anonymous&gt;.$$setOptions"/>
        <s v="&lt;anonymous&gt;.$isEmpty"/>
        <s v="&lt;anonymous&gt;.$setPristine"/>
        <s v="&lt;anonymous&gt;.$setDirty"/>
        <s v="&lt;anonymous&gt;.$setUntouched"/>
        <s v="&lt;anonymous&gt;.$setTouched"/>
        <s v="&lt;anonymous&gt;.$rollbackViewValue"/>
        <s v="&lt;anonymous&gt;.$validate"/>
        <s v="&lt;anonymous&gt;.$$runValidators"/>
        <s v="processParseErrors"/>
        <s v="processSyncValidators"/>
        <s v="processAsyncValidators"/>
        <s v="setValidity"/>
        <s v="validationDone"/>
        <s v="&lt;anonymous&gt;.$commitViewValue"/>
        <s v="&lt;anonymous&gt;.$$parseAndValidate"/>
        <s v="writeToModelIfNeeded"/>
        <s v="&lt;anonymous&gt;.$$writeModelToScope"/>
        <s v="&lt;anonymous&gt;.$setViewValue"/>
        <s v="&lt;anonymous&gt;.$$debounceViewValueCommit"/>
        <s v="ngModelWatch"/>
        <s v="ngModelCompile"/>
        <s v="ngModelPreLink"/>
        <s v="ngModelPostLink"/>
        <s v="requiredDirective"/>
        <s v="&lt;anonymous&gt;.required"/>
        <s v="patternDirective"/>
        <s v="&lt;anonymous&gt;.pattern"/>
        <s v="maxlengthDirective"/>
        <s v="&lt;anonymous&gt;.maxlength"/>
        <s v="minlengthDirective"/>
        <s v="&lt;anonymous&gt;.minlength"/>
        <s v="ngListDirective"/>
        <s v="ngValueDirective"/>
        <s v="ngValueConstantLink"/>
        <s v="ngValueLink"/>
        <s v="valueWatchAction"/>
        <s v="ngModelOptionsDirective"/>
        <s v="addSetValidityMethod"/>
        <s v="createAndSet"/>
        <s v="unsetAndCleanup"/>
        <s v="cachedToggleClass"/>
        <s v="toggleValidationCss"/>
        <s v="isObjectEmpty"/>
        <s v="ngBindCompile"/>
        <s v="ngBindLink"/>
        <s v="ngBindWatchAction"/>
        <s v="ngBindTemplateCompile"/>
        <s v="ngBindTemplateLink"/>
        <s v="ngBindHtmlCompile"/>
        <s v="getStringValue"/>
        <s v="ngBindHtmlLink"/>
        <s v="ngBindHtmlWatchAction"/>
        <s v="classDirective"/>
        <s v="addClasses"/>
        <s v="removeClasses"/>
        <s v="digestClassCounts"/>
        <s v="updateClasses"/>
        <s v="ngClassWatchAction"/>
        <s v="arrayDifference"/>
        <s v="arrayClasses"/>
        <s v="ngEventHandler"/>
        <s v="callback"/>
        <s v="ngIfWatchAction"/>
        <s v="cleanupLastIncludeContent"/>
        <s v="ngIncludeWatchAction"/>
        <s v="afterAnimation"/>
        <s v="namespaceAdaptedClone"/>
        <s v="ngPluralizeWatchAction"/>
        <s v="updateElementText"/>
        <s v="updateScope"/>
        <s v="getBlockStart"/>
        <s v="getBlockEnd"/>
        <s v="ngRepeatCompile"/>
        <s v="ngRepeatLink"/>
        <s v="ngRepeatAction"/>
        <s v="ngRepeatTransclude"/>
        <s v="ngShowWatchAction"/>
        <s v="ngHideWatchAction"/>
        <s v="ngStyleWatchAction"/>
        <s v="ngSwitchController"/>
        <s v="spliceFactory"/>
        <s v="ngSwitchWatchAction"/>
        <s v="self.init"/>
        <s v="self.addOption"/>
        <s v="self.removeOption"/>
        <s v="self.renderUnknownOption"/>
        <s v="self.hasOption"/>
        <s v="ngModelCtrl.$isEmpty"/>
        <s v="setupAsSingle"/>
        <s v="ngModelCtrl.$render"/>
        <s v="setupAsMultiple"/>
        <s v="selectMultipleWatch"/>
        <s v="setupAsOptions"/>
        <s v="callExpression"/>
        <s v="selectionChanged"/>
        <s v="getViewValue"/>
        <s v="getLabels"/>
        <s v="createIsSelectedFn"/>
        <s v="isSelected"/>
        <s v="scheduleRendering"/>
        <s v="updateLabelMap"/>
        <s v="render"/>
        <s v="interpolateWatchAction"/>
      </sharedItems>
    </cacheField>
    <cacheField name="Line No." numFmtId="0">
      <sharedItems containsString="0" containsBlank="1" containsNumber="1" containsInteger="1" minValue="6" maxValue="25911"/>
    </cacheField>
    <cacheField name="Physical LOC" numFmtId="0">
      <sharedItems containsSemiMixedTypes="0" containsString="0" containsNumber="1" containsInteger="1" minValue="1" maxValue="25912"/>
    </cacheField>
    <cacheField name="Logical LOC" numFmtId="0">
      <sharedItems containsSemiMixedTypes="0" containsString="0" containsNumber="1" containsInteger="1" minValue="0" maxValue="7732"/>
    </cacheField>
    <cacheField name="(Mean) Parameter count" numFmtId="0">
      <sharedItems containsSemiMixedTypes="0" containsString="0" containsNumber="1" minValue="0" maxValue="11"/>
    </cacheField>
    <cacheField name="Cyclomatic complexity" numFmtId="0">
      <sharedItems containsSemiMixedTypes="0" containsString="0" containsNumber="1" containsInteger="1" minValue="1" maxValue="1779"/>
    </cacheField>
    <cacheField name="Cyclomatic complexity density" numFmtId="0">
      <sharedItems containsMixedTypes="1" containsNumber="1" minValue="0.62015503875968903" maxValue="600"/>
    </cacheField>
    <cacheField name="Halstead difficulty" numFmtId="0">
      <sharedItems containsString="0" containsBlank="1" containsNumber="1" minValue="0" maxValue="66.246575342465704"/>
    </cacheField>
    <cacheField name="Halstead volume" numFmtId="0">
      <sharedItems containsString="0" containsBlank="1" containsNumber="1" minValue="0" maxValue="24618.142533473601"/>
    </cacheField>
    <cacheField name="Halstead effort" numFmtId="0">
      <sharedItems containsString="0" containsBlank="1" containsNumber="1" minValue="0" maxValue="332440.59055888897"/>
    </cacheField>
    <cacheField name="Maintainability index" numFmtId="0">
      <sharedItems containsString="0" containsBlank="1" containsNumber="1" minValue="113.11352495131599" maxValue="113.11352495131599"/>
    </cacheField>
    <cacheField name="Dependency coun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4">
  <r>
    <x v="0"/>
    <m/>
    <n v="25912"/>
    <n v="7732"/>
    <n v="1.5541346973571999"/>
    <n v="1779"/>
    <n v="23.008277289187699"/>
    <m/>
    <m/>
    <m/>
    <n v="113.11352495131599"/>
    <n v="0"/>
  </r>
  <r>
    <x v="1"/>
    <n v="6"/>
    <n v="25910"/>
    <n v="645"/>
    <n v="3"/>
    <n v="4"/>
    <n v="0.62015503875968903"/>
    <n v="13.503886010362599"/>
    <n v="24618.142533473601"/>
    <n v="332440.59055888897"/>
    <m/>
    <m/>
  </r>
  <r>
    <x v="2"/>
    <n v="38"/>
    <n v="28"/>
    <n v="2"/>
    <n v="2"/>
    <n v="2"/>
    <n v="100"/>
    <n v="3"/>
    <n v="30"/>
    <n v="90"/>
    <m/>
    <m/>
  </r>
  <r>
    <x v="1"/>
    <n v="40"/>
    <n v="25"/>
    <n v="11"/>
    <n v="0"/>
    <n v="5"/>
    <n v="45.454545454545404"/>
    <n v="13.5"/>
    <n v="517.66247258676106"/>
    <n v="6988.4433799212702"/>
    <m/>
    <m/>
  </r>
  <r>
    <x v="1"/>
    <n v="48"/>
    <n v="8"/>
    <n v="5"/>
    <n v="1"/>
    <n v="2"/>
    <n v="40"/>
    <n v="8.8888888888888893"/>
    <n v="131.685752916751"/>
    <n v="1170.5400259266701"/>
    <m/>
    <m/>
  </r>
  <r>
    <x v="3"/>
    <n v="190"/>
    <n v="1"/>
    <n v="1"/>
    <n v="1"/>
    <n v="2"/>
    <n v="200"/>
    <n v="4"/>
    <n v="30.8809041426336"/>
    <n v="123.523616570534"/>
    <m/>
    <m/>
  </r>
  <r>
    <x v="4"/>
    <n v="203"/>
    <n v="1"/>
    <n v="1"/>
    <n v="1"/>
    <n v="2"/>
    <n v="200"/>
    <n v="4"/>
    <n v="30.8809041426336"/>
    <n v="123.523616570534"/>
    <m/>
    <m/>
  </r>
  <r>
    <x v="5"/>
    <n v="206"/>
    <n v="6"/>
    <n v="1"/>
    <n v="1"/>
    <n v="2"/>
    <n v="200"/>
    <n v="4"/>
    <n v="46.506993328423"/>
    <n v="186.027973313692"/>
    <m/>
    <m/>
  </r>
  <r>
    <x v="1"/>
    <n v="209"/>
    <n v="1"/>
    <n v="1"/>
    <n v="1"/>
    <n v="1"/>
    <n v="100"/>
    <n v="2.3333333333333299"/>
    <n v="43.185065233535703"/>
    <n v="100.765152211583"/>
    <m/>
    <m/>
  </r>
  <r>
    <x v="6"/>
    <n v="212"/>
    <n v="6"/>
    <n v="1"/>
    <n v="1"/>
    <n v="2"/>
    <n v="200"/>
    <n v="4"/>
    <n v="46.506993328423"/>
    <n v="186.027973313692"/>
    <m/>
    <m/>
  </r>
  <r>
    <x v="1"/>
    <n v="215"/>
    <n v="1"/>
    <n v="1"/>
    <n v="1"/>
    <n v="1"/>
    <n v="100"/>
    <n v="2.9166666666666599"/>
    <n v="48.4320426609221"/>
    <n v="141.26012442768899"/>
    <m/>
    <m/>
  </r>
  <r>
    <x v="7"/>
    <n v="257"/>
    <n v="14"/>
    <n v="6"/>
    <n v="1"/>
    <n v="7"/>
    <n v="116.666666666666"/>
    <n v="14.538461538461499"/>
    <n v="256.76392511682701"/>
    <n v="3732.9524497754101"/>
    <m/>
    <m/>
  </r>
  <r>
    <x v="8"/>
    <n v="307"/>
    <n v="30"/>
    <n v="21"/>
    <n v="3"/>
    <n v="12"/>
    <n v="57.142857142857103"/>
    <n v="40.235294117647001"/>
    <n v="687.32392427062496"/>
    <n v="27654.680247123899"/>
    <m/>
    <m/>
  </r>
  <r>
    <x v="9"/>
    <n v="338"/>
    <n v="3"/>
    <n v="1"/>
    <n v="1"/>
    <n v="1"/>
    <n v="100"/>
    <n v="1.875"/>
    <n v="28.073549220576002"/>
    <n v="52.637904788580002"/>
    <m/>
    <m/>
  </r>
  <r>
    <x v="10"/>
    <n v="342"/>
    <n v="7"/>
    <n v="5"/>
    <n v="3"/>
    <n v="2"/>
    <n v="40"/>
    <n v="9.3333333333333304"/>
    <n v="147.14866228501199"/>
    <n v="1373.3875146601099"/>
    <m/>
    <m/>
  </r>
  <r>
    <x v="11"/>
    <n v="356"/>
    <n v="3"/>
    <n v="1"/>
    <n v="1"/>
    <n v="1"/>
    <n v="100"/>
    <n v="1"/>
    <n v="8"/>
    <n v="8"/>
    <m/>
    <m/>
  </r>
  <r>
    <x v="1"/>
    <n v="357"/>
    <n v="1"/>
    <n v="1"/>
    <n v="2"/>
    <n v="1"/>
    <n v="100"/>
    <n v="0.83333333333333304"/>
    <n v="12"/>
    <n v="10"/>
    <m/>
    <m/>
  </r>
  <r>
    <x v="12"/>
    <n v="370"/>
    <n v="3"/>
    <n v="1"/>
    <n v="0"/>
    <n v="1"/>
    <n v="100"/>
    <n v="1"/>
    <n v="4.7548875021634602"/>
    <n v="4.7548875021634602"/>
    <m/>
    <m/>
  </r>
  <r>
    <x v="13"/>
    <n v="380"/>
    <n v="8"/>
    <n v="4"/>
    <n v="2"/>
    <n v="2"/>
    <n v="50"/>
    <n v="6.6666666666666599"/>
    <n v="42"/>
    <n v="280"/>
    <m/>
    <m/>
  </r>
  <r>
    <x v="14"/>
    <n v="405"/>
    <n v="17"/>
    <n v="14"/>
    <n v="1"/>
    <n v="4"/>
    <n v="28.571428571428498"/>
    <n v="10.96875"/>
    <n v="334.35764566377998"/>
    <n v="3667.48542587458"/>
    <m/>
    <m/>
  </r>
  <r>
    <x v="15"/>
    <n v="423"/>
    <n v="3"/>
    <n v="1"/>
    <n v="1"/>
    <n v="1"/>
    <n v="100"/>
    <n v="1.3333333333333299"/>
    <n v="13.931568569324099"/>
    <n v="18.575424759098802"/>
    <m/>
    <m/>
  </r>
  <r>
    <x v="16"/>
    <n v="428"/>
    <n v="3"/>
    <n v="1"/>
    <n v="2"/>
    <n v="1"/>
    <n v="100"/>
    <n v="2.0999999999999899"/>
    <n v="33"/>
    <n v="69.299999999999898"/>
    <m/>
    <m/>
  </r>
  <r>
    <x v="17"/>
    <n v="448"/>
    <n v="1"/>
    <n v="0"/>
    <n v="0"/>
    <n v="1"/>
    <s v="Infinity"/>
    <n v="0"/>
    <n v="0"/>
    <n v="0"/>
    <m/>
    <m/>
  </r>
  <r>
    <x v="18"/>
    <n v="468"/>
    <n v="1"/>
    <n v="1"/>
    <n v="1"/>
    <n v="1"/>
    <n v="100"/>
    <n v="1"/>
    <n v="3"/>
    <n v="3"/>
    <m/>
    <m/>
  </r>
  <r>
    <x v="19"/>
    <n v="472"/>
    <n v="1"/>
    <n v="1"/>
    <n v="1"/>
    <n v="1"/>
    <n v="100"/>
    <n v="1"/>
    <n v="8"/>
    <n v="8"/>
    <m/>
    <m/>
  </r>
  <r>
    <x v="1"/>
    <n v="472"/>
    <n v="1"/>
    <n v="1"/>
    <n v="0"/>
    <n v="1"/>
    <n v="100"/>
    <n v="0.5"/>
    <n v="2"/>
    <n v="1"/>
    <m/>
    <m/>
  </r>
  <r>
    <x v="20"/>
    <n v="486"/>
    <n v="1"/>
    <n v="1"/>
    <n v="1"/>
    <n v="1"/>
    <n v="100"/>
    <n v="2.25"/>
    <n v="13.931568569324099"/>
    <n v="31.346029280979302"/>
    <m/>
    <m/>
  </r>
  <r>
    <x v="21"/>
    <n v="501"/>
    <n v="1"/>
    <n v="1"/>
    <n v="1"/>
    <n v="1"/>
    <n v="100"/>
    <n v="2.25"/>
    <n v="13.931568569324099"/>
    <n v="31.346029280979302"/>
    <m/>
    <m/>
  </r>
  <r>
    <x v="22"/>
    <n v="517"/>
    <n v="4"/>
    <n v="1"/>
    <n v="1"/>
    <n v="1"/>
    <n v="100"/>
    <n v="4.1666666666666599"/>
    <n v="30"/>
    <n v="125"/>
    <m/>
    <m/>
  </r>
  <r>
    <x v="23"/>
    <n v="535"/>
    <n v="1"/>
    <n v="1"/>
    <n v="1"/>
    <n v="1"/>
    <n v="100"/>
    <n v="2.25"/>
    <n v="13.931568569324099"/>
    <n v="31.346029280979302"/>
    <m/>
    <m/>
  </r>
  <r>
    <x v="24"/>
    <n v="550"/>
    <n v="1"/>
    <n v="1"/>
    <n v="1"/>
    <n v="1"/>
    <n v="100"/>
    <n v="2.25"/>
    <n v="13.931568569324099"/>
    <n v="31.346029280979302"/>
    <m/>
    <m/>
  </r>
  <r>
    <x v="25"/>
    <n v="565"/>
    <n v="3"/>
    <n v="1"/>
    <n v="1"/>
    <n v="1"/>
    <n v="100"/>
    <n v="2.5"/>
    <n v="27"/>
    <n v="67.5"/>
    <m/>
    <m/>
  </r>
  <r>
    <x v="26"/>
    <n v="596"/>
    <n v="1"/>
    <n v="1"/>
    <n v="1"/>
    <n v="1"/>
    <n v="100"/>
    <n v="2.25"/>
    <n v="13.931568569324099"/>
    <n v="31.346029280979302"/>
    <m/>
    <m/>
  </r>
  <r>
    <x v="27"/>
    <n v="606"/>
    <n v="3"/>
    <n v="1"/>
    <n v="1"/>
    <n v="1"/>
    <n v="100"/>
    <n v="2.5"/>
    <n v="27"/>
    <n v="67.5"/>
    <m/>
    <m/>
  </r>
  <r>
    <x v="28"/>
    <n v="618"/>
    <n v="3"/>
    <n v="1"/>
    <n v="1"/>
    <n v="1"/>
    <n v="100"/>
    <n v="5"/>
    <n v="23.264662506490399"/>
    <n v="116.32331253245199"/>
    <m/>
    <m/>
  </r>
  <r>
    <x v="29"/>
    <n v="623"/>
    <n v="3"/>
    <n v="1"/>
    <n v="1"/>
    <n v="1"/>
    <n v="100"/>
    <n v="3"/>
    <n v="28.434587507932701"/>
    <n v="85.303762523798099"/>
    <m/>
    <m/>
  </r>
  <r>
    <x v="30"/>
    <n v="628"/>
    <n v="3"/>
    <n v="1"/>
    <n v="1"/>
    <n v="1"/>
    <n v="100"/>
    <n v="2.5"/>
    <n v="27"/>
    <n v="67.5"/>
    <m/>
    <m/>
  </r>
  <r>
    <x v="31"/>
    <n v="633"/>
    <n v="3"/>
    <n v="1"/>
    <n v="1"/>
    <n v="1"/>
    <n v="100"/>
    <n v="2.5"/>
    <n v="27"/>
    <n v="67.5"/>
    <m/>
    <m/>
  </r>
  <r>
    <x v="32"/>
    <n v="638"/>
    <n v="3"/>
    <n v="1"/>
    <n v="1"/>
    <n v="1"/>
    <n v="100"/>
    <n v="2.25"/>
    <n v="13.931568569324099"/>
    <n v="31.346029280979302"/>
    <m/>
    <m/>
  </r>
  <r>
    <x v="33"/>
    <n v="643"/>
    <n v="3"/>
    <n v="1"/>
    <n v="1"/>
    <n v="1"/>
    <n v="100"/>
    <n v="3.3333333333333299"/>
    <n v="25.2661942985184"/>
    <n v="84.220647661728094"/>
    <m/>
    <m/>
  </r>
  <r>
    <x v="34"/>
    <n v="648"/>
    <n v="3"/>
    <n v="1"/>
    <n v="1"/>
    <n v="2"/>
    <n v="200"/>
    <n v="4"/>
    <n v="30.8809041426336"/>
    <n v="123.523616570534"/>
    <m/>
    <m/>
  </r>
  <r>
    <x v="35"/>
    <n v="655"/>
    <n v="4"/>
    <n v="1"/>
    <n v="1"/>
    <n v="1"/>
    <n v="100"/>
    <n v="2"/>
    <n v="41.209025018749998"/>
    <n v="82.418050037500095"/>
    <m/>
    <m/>
  </r>
  <r>
    <x v="36"/>
    <n v="673"/>
    <n v="5"/>
    <n v="1"/>
    <n v="1"/>
    <n v="2"/>
    <n v="200"/>
    <n v="5"/>
    <n v="69.760489992634604"/>
    <n v="348.80244996317299"/>
    <m/>
    <m/>
  </r>
  <r>
    <x v="37"/>
    <n v="683"/>
    <n v="6"/>
    <n v="6"/>
    <n v="1"/>
    <n v="2"/>
    <n v="33.3333333333333"/>
    <n v="8.5499999999999901"/>
    <n v="144.42953545708099"/>
    <n v="1234.87252815805"/>
    <m/>
    <m/>
  </r>
  <r>
    <x v="38"/>
    <n v="691"/>
    <n v="3"/>
    <n v="1"/>
    <n v="1"/>
    <n v="2"/>
    <n v="200"/>
    <n v="5.625"/>
    <n v="53.888725024519303"/>
    <n v="303.12407826292099"/>
    <m/>
    <m/>
  </r>
  <r>
    <x v="39"/>
    <n v="695"/>
    <n v="3"/>
    <n v="1"/>
    <n v="2"/>
    <n v="1"/>
    <n v="100"/>
    <n v="3.21428571428571"/>
    <n v="57.359400011538497"/>
    <n v="184.36950003708799"/>
    <m/>
    <m/>
  </r>
  <r>
    <x v="40"/>
    <n v="699"/>
    <n v="6"/>
    <n v="4"/>
    <n v="2"/>
    <n v="2"/>
    <n v="50"/>
    <n v="6.5"/>
    <n v="83.761808285267193"/>
    <n v="544.45175385423704"/>
    <m/>
    <m/>
  </r>
  <r>
    <x v="41"/>
    <n v="764"/>
    <n v="72"/>
    <n v="55"/>
    <n v="4"/>
    <n v="20"/>
    <n v="36.363636363636303"/>
    <n v="36.511627906976699"/>
    <n v="1703.5247781974699"/>
    <n v="62198.462831861303"/>
    <m/>
    <m/>
  </r>
  <r>
    <x v="1"/>
    <n v="816"/>
    <n v="3"/>
    <n v="1"/>
    <n v="2"/>
    <n v="1"/>
    <n v="100"/>
    <n v="1.3333333333333299"/>
    <n v="13.931568569324099"/>
    <n v="18.575424759098802"/>
    <m/>
    <m/>
  </r>
  <r>
    <x v="42"/>
    <n v="842"/>
    <n v="19"/>
    <n v="14"/>
    <n v="2"/>
    <n v="8"/>
    <n v="57.142857142857103"/>
    <n v="26.1538461538461"/>
    <n v="377.83057586185498"/>
    <n v="9881.7227533100795"/>
    <m/>
    <m/>
  </r>
  <r>
    <x v="43"/>
    <n v="892"/>
    <n v="40"/>
    <n v="44"/>
    <n v="2"/>
    <n v="24"/>
    <n v="54.545454545454497"/>
    <n v="44.230769230769198"/>
    <n v="1286.9899357612801"/>
    <n v="56924.554850979803"/>
    <m/>
    <m/>
  </r>
  <r>
    <x v="44"/>
    <n v="933"/>
    <n v="18"/>
    <n v="9"/>
    <n v="0"/>
    <n v="4"/>
    <n v="44.4444444444444"/>
    <n v="8.75"/>
    <n v="191.75555960140301"/>
    <n v="1677.8611465122799"/>
    <m/>
    <m/>
  </r>
  <r>
    <x v="45"/>
    <n v="954"/>
    <n v="3"/>
    <n v="1"/>
    <n v="3"/>
    <n v="1"/>
    <n v="100"/>
    <n v="2.25"/>
    <n v="44.378950020192299"/>
    <n v="99.852637545432799"/>
    <m/>
    <m/>
  </r>
  <r>
    <x v="46"/>
    <n v="958"/>
    <n v="3"/>
    <n v="1"/>
    <n v="2"/>
    <n v="2"/>
    <n v="200"/>
    <n v="2.8"/>
    <n v="34.869175015865402"/>
    <n v="97.633690044423204"/>
    <m/>
    <m/>
  </r>
  <r>
    <x v="47"/>
    <n v="982"/>
    <n v="19"/>
    <n v="5"/>
    <n v="2"/>
    <n v="4"/>
    <n v="80"/>
    <n v="13.299999999999899"/>
    <n v="174.228575027403"/>
    <n v="2317.2400478644699"/>
    <m/>
    <m/>
  </r>
  <r>
    <x v="1"/>
    <n v="986"/>
    <n v="5"/>
    <n v="1"/>
    <n v="0"/>
    <n v="2"/>
    <n v="200"/>
    <n v="3.25"/>
    <n v="75.284212515144205"/>
    <n v="244.67369067421799"/>
    <m/>
    <m/>
  </r>
  <r>
    <x v="1"/>
    <n v="991"/>
    <n v="5"/>
    <n v="1"/>
    <n v="0"/>
    <n v="2"/>
    <n v="200"/>
    <n v="3"/>
    <n v="53.150849518197802"/>
    <n v="159.45254855459299"/>
    <m/>
    <m/>
  </r>
  <r>
    <x v="48"/>
    <n v="1003"/>
    <n v="15"/>
    <n v="13"/>
    <n v="2"/>
    <n v="5"/>
    <n v="38.461538461538403"/>
    <n v="10"/>
    <n v="269.34365900693399"/>
    <n v="2693.4365900693401"/>
    <m/>
    <m/>
  </r>
  <r>
    <x v="49"/>
    <n v="1034"/>
    <n v="4"/>
    <n v="3"/>
    <n v="2"/>
    <n v="3"/>
    <n v="100"/>
    <n v="4.6666666666666599"/>
    <n v="80"/>
    <n v="373.33333333333297"/>
    <m/>
    <m/>
  </r>
  <r>
    <x v="50"/>
    <n v="1052"/>
    <n v="5"/>
    <n v="1"/>
    <n v="1"/>
    <n v="2"/>
    <n v="200"/>
    <n v="3.5"/>
    <n v="36"/>
    <n v="126"/>
    <m/>
    <m/>
  </r>
  <r>
    <x v="51"/>
    <n v="1062"/>
    <n v="18"/>
    <n v="9"/>
    <n v="1"/>
    <n v="2"/>
    <n v="22.2222222222222"/>
    <n v="7.1052631578947301"/>
    <n v="283.63394040139798"/>
    <n v="2015.2937870625601"/>
    <m/>
    <m/>
  </r>
  <r>
    <x v="1"/>
    <n v="1074"/>
    <n v="1"/>
    <n v="1"/>
    <n v="2"/>
    <n v="1"/>
    <n v="100"/>
    <n v="1.875"/>
    <n v="22.458839376460801"/>
    <n v="42.110323830863997"/>
    <m/>
    <m/>
  </r>
  <r>
    <x v="52"/>
    <n v="1092"/>
    <n v="7"/>
    <n v="3"/>
    <n v="1"/>
    <n v="1"/>
    <n v="33.3333333333333"/>
    <n v="2"/>
    <n v="18.094737505047998"/>
    <n v="36.189475010096103"/>
    <m/>
    <m/>
  </r>
  <r>
    <x v="53"/>
    <n v="1105"/>
    <n v="20"/>
    <n v="5"/>
    <n v="1"/>
    <n v="2"/>
    <n v="40"/>
    <n v="5.3333333333333304"/>
    <n v="85.836719666257096"/>
    <n v="457.79583822003798"/>
    <m/>
    <m/>
  </r>
  <r>
    <x v="1"/>
    <n v="1107"/>
    <n v="16"/>
    <n v="12"/>
    <n v="1"/>
    <n v="6"/>
    <n v="50"/>
    <n v="9.6749999999999901"/>
    <n v="383.78049861507799"/>
    <n v="3713.0763241008799"/>
    <m/>
    <m/>
  </r>
  <r>
    <x v="54"/>
    <n v="1126"/>
    <n v="15"/>
    <n v="3"/>
    <n v="1"/>
    <n v="2"/>
    <n v="66.6666666666666"/>
    <n v="6"/>
    <n v="88"/>
    <n v="528"/>
    <m/>
    <m/>
  </r>
  <r>
    <x v="1"/>
    <n v="1128"/>
    <n v="11"/>
    <n v="4"/>
    <n v="2"/>
    <n v="3"/>
    <n v="75"/>
    <n v="6.9090909090909003"/>
    <n v="135.93368043019399"/>
    <n v="939.178155699527"/>
    <m/>
    <m/>
  </r>
  <r>
    <x v="1"/>
    <n v="1130"/>
    <n v="4"/>
    <n v="1"/>
    <n v="1"/>
    <n v="2"/>
    <n v="200"/>
    <n v="4.0625"/>
    <n v="77.709234080962901"/>
    <n v="315.693763453911"/>
    <m/>
    <m/>
  </r>
  <r>
    <x v="55"/>
    <n v="1154"/>
    <n v="6"/>
    <n v="1"/>
    <n v="1"/>
    <n v="1"/>
    <n v="100"/>
    <n v="1.95"/>
    <n v="77.709234080962901"/>
    <n v="151.53300645787701"/>
    <m/>
    <m/>
  </r>
  <r>
    <x v="56"/>
    <n v="1173"/>
    <n v="9"/>
    <n v="1"/>
    <n v="2"/>
    <n v="2"/>
    <n v="200"/>
    <n v="2.8235294117646998"/>
    <n v="171.30037948837099"/>
    <n v="483.67165973187298"/>
    <m/>
    <m/>
  </r>
  <r>
    <x v="57"/>
    <n v="1185"/>
    <n v="11"/>
    <n v="9"/>
    <n v="2"/>
    <n v="3"/>
    <n v="33.3333333333333"/>
    <n v="11.818181818181801"/>
    <n v="197.65428402504401"/>
    <n v="2335.9142657505199"/>
    <m/>
    <m/>
  </r>
  <r>
    <x v="58"/>
    <n v="1324"/>
    <n v="28"/>
    <n v="8"/>
    <n v="2"/>
    <n v="3"/>
    <n v="37.5"/>
    <n v="10.8333333333333"/>
    <n v="187.296127982766"/>
    <n v="2029.04138647997"/>
    <m/>
    <m/>
  </r>
  <r>
    <x v="1"/>
    <n v="1330"/>
    <n v="8"/>
    <n v="4"/>
    <n v="1"/>
    <n v="2"/>
    <n v="50"/>
    <n v="8"/>
    <n v="120"/>
    <n v="960"/>
    <m/>
    <m/>
  </r>
  <r>
    <x v="1"/>
    <n v="1338"/>
    <n v="9"/>
    <n v="5"/>
    <n v="1"/>
    <n v="2"/>
    <n v="40"/>
    <n v="6"/>
    <n v="173.91783312685399"/>
    <n v="1043.50699876112"/>
    <m/>
    <m/>
  </r>
  <r>
    <x v="59"/>
    <n v="1403"/>
    <n v="63"/>
    <n v="15"/>
    <n v="3"/>
    <n v="4"/>
    <n v="26.6666666666666"/>
    <n v="12.434782608695601"/>
    <n v="498.57135844253298"/>
    <n v="6199.62645715497"/>
    <m/>
    <m/>
  </r>
  <r>
    <x v="60"/>
    <n v="1409"/>
    <n v="36"/>
    <n v="12"/>
    <n v="0"/>
    <n v="5"/>
    <n v="41.6666666666666"/>
    <n v="9.8181818181818095"/>
    <n v="521.726044151319"/>
    <n v="5122.4011607583998"/>
    <m/>
    <m/>
  </r>
  <r>
    <x v="1"/>
    <n v="1422"/>
    <n v="3"/>
    <n v="1"/>
    <n v="1"/>
    <n v="1"/>
    <n v="100"/>
    <n v="1.25"/>
    <n v="18.094737505047998"/>
    <n v="22.618421881310098"/>
    <m/>
    <m/>
  </r>
  <r>
    <x v="1"/>
    <n v="1428"/>
    <n v="3"/>
    <n v="1"/>
    <n v="1"/>
    <n v="1"/>
    <n v="100"/>
    <n v="1.3333333333333299"/>
    <n v="13.931568569324099"/>
    <n v="18.575424759098802"/>
    <m/>
    <m/>
  </r>
  <r>
    <x v="61"/>
    <n v="1436"/>
    <n v="6"/>
    <n v="1"/>
    <n v="4"/>
    <n v="1"/>
    <n v="100"/>
    <n v="1.75"/>
    <n v="31.6992500144231"/>
    <n v="55.4736875252404"/>
    <m/>
    <m/>
  </r>
  <r>
    <x v="1"/>
    <n v="1437"/>
    <n v="4"/>
    <n v="2"/>
    <n v="0"/>
    <n v="1"/>
    <n v="50"/>
    <n v="1.1666666666666601"/>
    <n v="33"/>
    <n v="38.5"/>
    <m/>
    <m/>
  </r>
  <r>
    <x v="62"/>
    <n v="1459"/>
    <n v="6"/>
    <n v="2"/>
    <n v="1"/>
    <n v="1"/>
    <n v="50"/>
    <n v="1.25"/>
    <n v="20.679700005769199"/>
    <n v="25.8496250072115"/>
    <m/>
    <m/>
  </r>
  <r>
    <x v="1"/>
    <n v="1460"/>
    <n v="3"/>
    <n v="1"/>
    <n v="1"/>
    <n v="1"/>
    <n v="100"/>
    <n v="1.3333333333333299"/>
    <n v="13.931568569324099"/>
    <n v="18.575424759098802"/>
    <m/>
    <m/>
  </r>
  <r>
    <x v="63"/>
    <n v="1477"/>
    <n v="4"/>
    <n v="2"/>
    <n v="0"/>
    <n v="1"/>
    <n v="50"/>
    <n v="3.2"/>
    <n v="47.548875021634601"/>
    <n v="152.15640006923101"/>
    <m/>
    <m/>
  </r>
  <r>
    <x v="64"/>
    <n v="1490"/>
    <n v="3"/>
    <n v="1"/>
    <n v="1"/>
    <n v="1"/>
    <n v="100"/>
    <n v="1.75"/>
    <n v="44.378950020192299"/>
    <n v="77.663162535336596"/>
    <m/>
    <m/>
  </r>
  <r>
    <x v="65"/>
    <n v="1495"/>
    <n v="6"/>
    <n v="2"/>
    <n v="2"/>
    <n v="2"/>
    <n v="100"/>
    <n v="4.5"/>
    <n v="53.7744375108173"/>
    <n v="241.98496879867801"/>
    <m/>
    <m/>
  </r>
  <r>
    <x v="1"/>
    <n v="1497"/>
    <n v="3"/>
    <n v="1"/>
    <n v="2"/>
    <n v="2"/>
    <n v="200"/>
    <n v="3.5"/>
    <n v="39.863137138648298"/>
    <n v="139.52097998526901"/>
    <m/>
    <m/>
  </r>
  <r>
    <x v="66"/>
    <n v="1504"/>
    <n v="50"/>
    <n v="18"/>
    <n v="0"/>
    <n v="3"/>
    <n v="16.6666666666666"/>
    <n v="11.824999999999999"/>
    <n v="376.518919589402"/>
    <n v="4452.3362241446803"/>
    <m/>
    <m/>
  </r>
  <r>
    <x v="67"/>
    <n v="1531"/>
    <n v="14"/>
    <n v="11"/>
    <n v="1"/>
    <n v="4"/>
    <n v="36.363636363636303"/>
    <n v="9.9"/>
    <n v="230.321546188913"/>
    <n v="2280.1833072702402"/>
    <m/>
    <m/>
  </r>
  <r>
    <x v="68"/>
    <n v="1558"/>
    <n v="6"/>
    <n v="3"/>
    <n v="3"/>
    <n v="4"/>
    <n v="133.333333333333"/>
    <n v="4.5"/>
    <n v="72.339743519094398"/>
    <n v="325.52884583592498"/>
    <m/>
    <m/>
  </r>
  <r>
    <x v="69"/>
    <n v="1565"/>
    <n v="9"/>
    <n v="4"/>
    <n v="3"/>
    <n v="4"/>
    <n v="100"/>
    <n v="12.5"/>
    <n v="201.73835003172999"/>
    <n v="2521.7293753966301"/>
    <m/>
    <m/>
  </r>
  <r>
    <x v="70"/>
    <n v="1580"/>
    <n v="5"/>
    <n v="2"/>
    <n v="2"/>
    <n v="2"/>
    <n v="100"/>
    <n v="2.6666666666666599"/>
    <n v="39.863137138648298"/>
    <n v="106.30169903639499"/>
    <m/>
    <m/>
  </r>
  <r>
    <x v="71"/>
    <n v="1594"/>
    <n v="18"/>
    <n v="14"/>
    <n v="3"/>
    <n v="5"/>
    <n v="35.714285714285701"/>
    <n v="13.75"/>
    <n v="306.49450852513098"/>
    <n v="4214.2994922205598"/>
    <m/>
    <m/>
  </r>
  <r>
    <x v="72"/>
    <n v="1618"/>
    <n v="15"/>
    <n v="10"/>
    <n v="1"/>
    <n v="3"/>
    <n v="30"/>
    <n v="12.545454545454501"/>
    <n v="203.560288022565"/>
    <n v="2553.7563406467302"/>
    <m/>
    <m/>
  </r>
  <r>
    <x v="73"/>
    <n v="1646"/>
    <n v="3"/>
    <n v="1"/>
    <n v="0"/>
    <n v="1"/>
    <n v="100"/>
    <n v="1.5"/>
    <n v="15.509775004326899"/>
    <n v="23.264662506490399"/>
    <m/>
    <m/>
  </r>
  <r>
    <x v="74"/>
    <n v="1665"/>
    <n v="307"/>
    <n v="6"/>
    <n v="1"/>
    <n v="2"/>
    <n v="33.3333333333333"/>
    <n v="5.9230769230769198"/>
    <n v="168.55519570060699"/>
    <n v="998.36538991897999"/>
    <m/>
    <m/>
  </r>
  <r>
    <x v="75"/>
    <n v="1670"/>
    <n v="3"/>
    <n v="1"/>
    <n v="3"/>
    <n v="2"/>
    <n v="200"/>
    <n v="6.6666666666666599"/>
    <n v="42"/>
    <n v="280"/>
    <m/>
    <m/>
  </r>
  <r>
    <x v="1"/>
    <n v="1679"/>
    <n v="291"/>
    <n v="2"/>
    <n v="0"/>
    <n v="1"/>
    <n v="50"/>
    <n v="2.5"/>
    <n v="24"/>
    <n v="60"/>
    <m/>
    <m/>
  </r>
  <r>
    <x v="76"/>
    <n v="1734"/>
    <n v="235"/>
    <n v="5"/>
    <n v="3"/>
    <n v="2"/>
    <n v="40"/>
    <n v="7.6"/>
    <n v="133.43760004615399"/>
    <n v="1014.12576035077"/>
    <m/>
    <m/>
  </r>
  <r>
    <x v="70"/>
    <n v="1735"/>
    <n v="5"/>
    <n v="2"/>
    <n v="2"/>
    <n v="2"/>
    <n v="100"/>
    <n v="2.6666666666666599"/>
    <n v="39.863137138648298"/>
    <n v="106.30169903639499"/>
    <m/>
    <m/>
  </r>
  <r>
    <x v="1"/>
    <n v="1745"/>
    <n v="223"/>
    <n v="27"/>
    <n v="0"/>
    <n v="3"/>
    <n v="11.1111111111111"/>
    <n v="10.5"/>
    <n v="743.34143002337305"/>
    <n v="7805.0850152454204"/>
    <m/>
    <m/>
  </r>
  <r>
    <x v="77"/>
    <n v="1942"/>
    <n v="4"/>
    <n v="2"/>
    <n v="1"/>
    <n v="1"/>
    <n v="50"/>
    <n v="1.875"/>
    <n v="22.458839376460801"/>
    <n v="42.110323830863997"/>
    <m/>
    <m/>
  </r>
  <r>
    <x v="78"/>
    <n v="1960"/>
    <n v="7"/>
    <n v="3"/>
    <n v="4"/>
    <n v="2"/>
    <n v="66.6666666666666"/>
    <n v="3.3333333333333299"/>
    <n v="44.972611042284797"/>
    <n v="149.90870347428199"/>
    <m/>
    <m/>
  </r>
  <r>
    <x v="1"/>
    <n v="1962"/>
    <n v="4"/>
    <n v="2"/>
    <n v="0"/>
    <n v="2"/>
    <n v="100"/>
    <n v="2.5"/>
    <n v="48.105716335834103"/>
    <n v="120.264290839585"/>
    <m/>
    <m/>
  </r>
  <r>
    <x v="79"/>
    <n v="1975"/>
    <n v="14"/>
    <n v="2"/>
    <n v="1"/>
    <n v="1"/>
    <n v="50"/>
    <n v="4.8999999999999897"/>
    <n v="50.189475010096103"/>
    <n v="245.928427549471"/>
    <m/>
    <m/>
  </r>
  <r>
    <x v="1"/>
    <n v="1978"/>
    <n v="10"/>
    <n v="6"/>
    <n v="2"/>
    <n v="3"/>
    <n v="50"/>
    <n v="5.6666666666666599"/>
    <n v="113.29982727264699"/>
    <n v="642.03235454499895"/>
    <m/>
    <m/>
  </r>
  <r>
    <x v="80"/>
    <n v="1990"/>
    <n v="10"/>
    <n v="9"/>
    <n v="1"/>
    <n v="4"/>
    <n v="44.4444444444444"/>
    <n v="7.1111111111111098"/>
    <n v="147.14866228501199"/>
    <n v="1046.39048736008"/>
    <m/>
    <m/>
  </r>
  <r>
    <x v="81"/>
    <n v="2111"/>
    <n v="131"/>
    <n v="37"/>
    <n v="1"/>
    <n v="1"/>
    <n v="2.7027027027027"/>
    <n v="4.6111111111111098"/>
    <n v="809.20679614558196"/>
    <n v="3731.3424488935102"/>
    <m/>
    <m/>
  </r>
  <r>
    <x v="82"/>
    <n v="2152"/>
    <n v="88"/>
    <n v="77"/>
    <n v="1"/>
    <n v="1"/>
    <n v="1.29870129870129"/>
    <n v="2.2266666666666599"/>
    <n v="1882.09771403997"/>
    <n v="4190.8042432623497"/>
    <m/>
    <m/>
  </r>
  <r>
    <x v="83"/>
    <n v="2347"/>
    <n v="3"/>
    <n v="1"/>
    <n v="3"/>
    <n v="1"/>
    <n v="100"/>
    <n v="1.6"/>
    <n v="28.073549220576002"/>
    <n v="44.917678752921603"/>
    <m/>
    <m/>
  </r>
  <r>
    <x v="84"/>
    <n v="2350"/>
    <n v="3"/>
    <n v="1"/>
    <n v="3"/>
    <n v="1"/>
    <n v="100"/>
    <n v="1.6"/>
    <n v="28.073549220576002"/>
    <n v="44.917678752921603"/>
    <m/>
    <m/>
  </r>
  <r>
    <x v="85"/>
    <n v="2357"/>
    <n v="4"/>
    <n v="1"/>
    <n v="1"/>
    <n v="2"/>
    <n v="200"/>
    <n v="2.8"/>
    <n v="44.378950020192299"/>
    <n v="124.261060056538"/>
    <m/>
    <m/>
  </r>
  <r>
    <x v="86"/>
    <n v="2362"/>
    <n v="1"/>
    <n v="1"/>
    <n v="0"/>
    <n v="1"/>
    <n v="100"/>
    <n v="1"/>
    <n v="4.7548875021634602"/>
    <n v="4.7548875021634602"/>
    <m/>
    <m/>
  </r>
  <r>
    <x v="87"/>
    <n v="2375"/>
    <n v="7"/>
    <n v="1"/>
    <n v="1"/>
    <n v="1"/>
    <n v="100"/>
    <n v="2.6666666666666599"/>
    <n v="46.506993328423"/>
    <n v="124.018648875794"/>
    <m/>
    <m/>
  </r>
  <r>
    <x v="1"/>
    <n v="2377"/>
    <n v="3"/>
    <n v="1"/>
    <n v="4"/>
    <n v="2"/>
    <n v="200"/>
    <n v="3.2"/>
    <n v="38.039100017307703"/>
    <n v="121.725120055384"/>
    <m/>
    <m/>
  </r>
  <r>
    <x v="88"/>
    <n v="2403"/>
    <n v="3"/>
    <n v="1"/>
    <n v="1"/>
    <n v="1"/>
    <n v="100"/>
    <n v="2.6666666666666599"/>
    <n v="22.458839376460801"/>
    <n v="59.890238337228801"/>
    <m/>
    <m/>
  </r>
  <r>
    <x v="89"/>
    <n v="2407"/>
    <n v="6"/>
    <n v="2"/>
    <n v="1"/>
    <n v="3"/>
    <n v="150"/>
    <n v="7.875"/>
    <n v="62.2697691354713"/>
    <n v="490.37443194183601"/>
    <m/>
    <m/>
  </r>
  <r>
    <x v="90"/>
    <n v="2414"/>
    <n v="36"/>
    <n v="23"/>
    <n v="2"/>
    <n v="6"/>
    <n v="26.086956521739101"/>
    <n v="14.3"/>
    <n v="759.55490009807704"/>
    <n v="10861.635071402499"/>
    <m/>
    <m/>
  </r>
  <r>
    <x v="1"/>
    <n v="2444"/>
    <n v="3"/>
    <n v="1"/>
    <n v="1"/>
    <n v="1"/>
    <n v="100"/>
    <n v="1.3333333333333299"/>
    <n v="13.931568569324099"/>
    <n v="18.575424759098802"/>
    <m/>
    <m/>
  </r>
  <r>
    <x v="91"/>
    <n v="2451"/>
    <n v="14"/>
    <n v="7"/>
    <n v="2"/>
    <n v="4"/>
    <n v="57.142857142857103"/>
    <n v="8"/>
    <n v="174.16502805118699"/>
    <n v="1393.32022440949"/>
    <m/>
    <m/>
  </r>
  <r>
    <x v="92"/>
    <n v="2467"/>
    <n v="24"/>
    <n v="14"/>
    <n v="1"/>
    <n v="6"/>
    <n v="42.857142857142797"/>
    <n v="13.8666666666666"/>
    <n v="278.82658547934102"/>
    <n v="3866.3953186468598"/>
    <m/>
    <m/>
  </r>
  <r>
    <x v="93"/>
    <n v="2492"/>
    <n v="3"/>
    <n v="1"/>
    <n v="1"/>
    <n v="1"/>
    <n v="100"/>
    <n v="2"/>
    <n v="18.094737505047998"/>
    <n v="36.189475010096103"/>
    <m/>
    <m/>
  </r>
  <r>
    <x v="94"/>
    <n v="2496"/>
    <n v="10"/>
    <n v="8"/>
    <n v="2"/>
    <n v="4"/>
    <n v="50"/>
    <n v="9.9"/>
    <n v="169.91710053774301"/>
    <n v="1682.17929532365"/>
    <m/>
    <m/>
  </r>
  <r>
    <x v="95"/>
    <n v="2507"/>
    <n v="31"/>
    <n v="14"/>
    <n v="4"/>
    <n v="5"/>
    <n v="35.714285714285701"/>
    <n v="14.3888888888888"/>
    <n v="340"/>
    <n v="4892.2222222222199"/>
    <m/>
    <m/>
  </r>
  <r>
    <x v="1"/>
    <n v="2524"/>
    <n v="12"/>
    <n v="7"/>
    <n v="1"/>
    <n v="4"/>
    <n v="57.142857142857103"/>
    <n v="9.1666666666666607"/>
    <n v="162.848230418052"/>
    <n v="1492.7754454988101"/>
    <m/>
    <m/>
  </r>
  <r>
    <x v="96"/>
    <n v="2539"/>
    <n v="20"/>
    <n v="12"/>
    <n v="2"/>
    <n v="5"/>
    <n v="41.6666666666666"/>
    <n v="9.6428571428571406"/>
    <n v="253.319469539192"/>
    <n v="2442.7234562707799"/>
    <m/>
    <m/>
  </r>
  <r>
    <x v="97"/>
    <n v="2561"/>
    <n v="11"/>
    <n v="9"/>
    <n v="2"/>
    <n v="2"/>
    <n v="22.2222222222222"/>
    <n v="10.8333333333333"/>
    <n v="218.51214931322701"/>
    <n v="2367.2149508932898"/>
    <m/>
    <m/>
  </r>
  <r>
    <x v="98"/>
    <n v="2574"/>
    <n v="25"/>
    <n v="16"/>
    <n v="3"/>
    <n v="5"/>
    <n v="31.25"/>
    <n v="12.4615384615384"/>
    <n v="321.079076541885"/>
    <n v="4001.1392615219502"/>
    <m/>
    <m/>
  </r>
  <r>
    <x v="99"/>
    <n v="2600"/>
    <n v="5"/>
    <n v="3"/>
    <n v="2"/>
    <n v="3"/>
    <n v="100"/>
    <n v="7.7727272727272698"/>
    <n v="159.91133951083199"/>
    <n v="1242.94722983419"/>
    <m/>
    <m/>
  </r>
  <r>
    <x v="100"/>
    <n v="2606"/>
    <n v="11"/>
    <n v="2"/>
    <n v="2"/>
    <n v="2"/>
    <n v="100"/>
    <n v="3.5714285714285698"/>
    <n v="60.944362512259602"/>
    <n v="217.658437543784"/>
    <m/>
    <m/>
  </r>
  <r>
    <x v="1"/>
    <n v="2608"/>
    <n v="7"/>
    <n v="1"/>
    <n v="1"/>
    <n v="2"/>
    <n v="200"/>
    <n v="4"/>
    <n v="133.25742227201599"/>
    <n v="533.02968908806395"/>
    <m/>
    <m/>
  </r>
  <r>
    <x v="101"/>
    <n v="2618"/>
    <n v="15"/>
    <n v="4"/>
    <n v="2"/>
    <n v="3"/>
    <n v="75"/>
    <n v="8.0357142857142794"/>
    <n v="199.03672606650801"/>
    <n v="1599.40226303444"/>
    <m/>
    <m/>
  </r>
  <r>
    <x v="1"/>
    <n v="2623"/>
    <n v="6"/>
    <n v="3"/>
    <n v="1"/>
    <n v="2"/>
    <n v="66.6666666666666"/>
    <n v="8.6666666666666607"/>
    <n v="91.376518129382404"/>
    <n v="791.92982378798104"/>
    <m/>
    <m/>
  </r>
  <r>
    <x v="102"/>
    <n v="2635"/>
    <n v="24"/>
    <n v="12"/>
    <n v="2"/>
    <n v="6"/>
    <n v="50"/>
    <n v="24"/>
    <n v="280.92532616767801"/>
    <n v="6742.2078280242804"/>
    <m/>
    <m/>
  </r>
  <r>
    <x v="103"/>
    <n v="2661"/>
    <n v="3"/>
    <n v="1"/>
    <n v="2"/>
    <n v="2"/>
    <n v="200"/>
    <n v="2.6666666666666599"/>
    <n v="43.185065233535703"/>
    <n v="115.16017395609499"/>
    <m/>
    <m/>
  </r>
  <r>
    <x v="104"/>
    <n v="2665"/>
    <n v="19"/>
    <n v="10"/>
    <n v="3"/>
    <n v="7"/>
    <n v="70"/>
    <n v="17.8947368421052"/>
    <n v="372.23460010384599"/>
    <n v="6661.0402123846197"/>
    <m/>
    <m/>
  </r>
  <r>
    <x v="105"/>
    <n v="2685"/>
    <n v="6"/>
    <n v="3"/>
    <n v="1"/>
    <n v="2"/>
    <n v="66.6666666666666"/>
    <n v="3"/>
    <n v="48"/>
    <n v="144"/>
    <m/>
    <m/>
  </r>
  <r>
    <x v="106"/>
    <n v="2692"/>
    <n v="5"/>
    <n v="5"/>
    <n v="2"/>
    <n v="3"/>
    <n v="60"/>
    <n v="6"/>
    <n v="75.284212515144205"/>
    <n v="451.70527509086497"/>
    <m/>
    <m/>
  </r>
  <r>
    <x v="107"/>
    <n v="2699"/>
    <n v="12"/>
    <n v="5"/>
    <n v="2"/>
    <n v="3"/>
    <n v="60"/>
    <n v="5.95"/>
    <n v="118.536422396259"/>
    <n v="705.29171325774598"/>
    <m/>
    <m/>
  </r>
  <r>
    <x v="108"/>
    <n v="2716"/>
    <n v="20"/>
    <n v="7"/>
    <n v="1"/>
    <n v="2"/>
    <n v="28.571428571428498"/>
    <n v="5.1428571428571397"/>
    <n v="138.24238017775599"/>
    <n v="710.96081234274595"/>
    <m/>
    <m/>
  </r>
  <r>
    <x v="109"/>
    <n v="2719"/>
    <n v="5"/>
    <n v="4"/>
    <n v="0"/>
    <n v="2"/>
    <n v="50"/>
    <n v="2.6666666666666599"/>
    <n v="22.458839376460801"/>
    <n v="59.890238337228801"/>
    <m/>
    <m/>
  </r>
  <r>
    <x v="110"/>
    <n v="2736"/>
    <n v="5"/>
    <n v="3"/>
    <n v="0"/>
    <n v="1"/>
    <n v="33.3333333333333"/>
    <n v="5"/>
    <n v="80"/>
    <n v="400"/>
    <m/>
    <m/>
  </r>
  <r>
    <x v="1"/>
    <n v="2738"/>
    <n v="1"/>
    <n v="1"/>
    <n v="1"/>
    <n v="1"/>
    <n v="100"/>
    <n v="1.875"/>
    <n v="22.458839376460801"/>
    <n v="42.110323830863997"/>
    <m/>
    <m/>
  </r>
  <r>
    <x v="111"/>
    <n v="2742"/>
    <n v="3"/>
    <n v="1"/>
    <n v="1"/>
    <n v="2"/>
    <n v="200"/>
    <n v="6.6"/>
    <n v="69.1886323727459"/>
    <n v="456.64497366012301"/>
    <m/>
    <m/>
  </r>
  <r>
    <x v="1"/>
    <n v="2758"/>
    <n v="3"/>
    <n v="1"/>
    <n v="1"/>
    <n v="1"/>
    <n v="100"/>
    <n v="2.5"/>
    <n v="20.679700005769199"/>
    <n v="51.6992500144231"/>
    <m/>
    <m/>
  </r>
  <r>
    <x v="1"/>
    <n v="2762"/>
    <n v="3"/>
    <n v="1"/>
    <n v="1"/>
    <n v="1"/>
    <n v="100"/>
    <n v="1.3333333333333299"/>
    <n v="13.931568569324099"/>
    <n v="18.575424759098802"/>
    <m/>
    <m/>
  </r>
  <r>
    <x v="112"/>
    <n v="2773"/>
    <n v="7"/>
    <n v="2"/>
    <n v="2"/>
    <n v="1"/>
    <n v="50"/>
    <n v="4.71428571428571"/>
    <n v="77.709234080962901"/>
    <n v="366.34353209596799"/>
    <m/>
    <m/>
  </r>
  <r>
    <x v="113"/>
    <n v="2781"/>
    <n v="4"/>
    <n v="2"/>
    <n v="2"/>
    <n v="2"/>
    <n v="100"/>
    <n v="6.4166666666666599"/>
    <n v="74.008794362821803"/>
    <n v="474.88976382810603"/>
    <m/>
    <m/>
  </r>
  <r>
    <x v="1"/>
    <n v="2789"/>
    <n v="3"/>
    <n v="1"/>
    <n v="2"/>
    <n v="1"/>
    <n v="100"/>
    <n v="1.6666666666666601"/>
    <n v="16.2534966642115"/>
    <n v="27.089161107019201"/>
    <m/>
    <m/>
  </r>
  <r>
    <x v="114"/>
    <n v="2797"/>
    <n v="4"/>
    <n v="1"/>
    <n v="1"/>
    <n v="3"/>
    <n v="300"/>
    <n v="3.75"/>
    <n v="74.008794362821803"/>
    <n v="277.53297886058101"/>
    <m/>
    <m/>
  </r>
  <r>
    <x v="115"/>
    <n v="2802"/>
    <n v="4"/>
    <n v="1"/>
    <n v="1"/>
    <n v="2"/>
    <n v="200"/>
    <n v="3.6"/>
    <n v="47.548875021634601"/>
    <n v="171.17595007788401"/>
    <m/>
    <m/>
  </r>
  <r>
    <x v="116"/>
    <n v="2809"/>
    <n v="3"/>
    <n v="1"/>
    <n v="1"/>
    <n v="1"/>
    <n v="100"/>
    <n v="1.3333333333333299"/>
    <n v="13.931568569324099"/>
    <n v="18.575424759098802"/>
    <m/>
    <m/>
  </r>
  <r>
    <x v="117"/>
    <n v="2813"/>
    <n v="3"/>
    <n v="1"/>
    <n v="2"/>
    <n v="1"/>
    <n v="100"/>
    <n v="1.6666666666666601"/>
    <n v="16.2534966642115"/>
    <n v="27.089161107019201"/>
    <m/>
    <m/>
  </r>
  <r>
    <x v="118"/>
    <n v="2819"/>
    <n v="9"/>
    <n v="5"/>
    <n v="3"/>
    <n v="2"/>
    <n v="40"/>
    <n v="7.5"/>
    <n v="93.209025018749998"/>
    <n v="699.06768764062497"/>
    <m/>
    <m/>
  </r>
  <r>
    <x v="119"/>
    <n v="2829"/>
    <n v="27"/>
    <n v="18"/>
    <n v="3"/>
    <n v="10"/>
    <n v="55.5555555555555"/>
    <n v="14.024999999999901"/>
    <n v="470.64864948675302"/>
    <n v="6600.84730905171"/>
    <m/>
    <m/>
  </r>
  <r>
    <x v="120"/>
    <n v="2857"/>
    <n v="7"/>
    <n v="4"/>
    <n v="3"/>
    <n v="2"/>
    <n v="50"/>
    <n v="7.5"/>
    <n v="56.4727776130851"/>
    <n v="423.54583209813802"/>
    <m/>
    <m/>
  </r>
  <r>
    <x v="1"/>
    <n v="2865"/>
    <n v="12"/>
    <n v="3"/>
    <n v="0"/>
    <n v="1"/>
    <n v="33.3333333333333"/>
    <n v="3.3333333333333299"/>
    <n v="25.2661942985184"/>
    <n v="84.220647661728094"/>
    <m/>
    <m/>
  </r>
  <r>
    <x v="121"/>
    <n v="2869"/>
    <n v="7"/>
    <n v="4"/>
    <n v="2"/>
    <n v="4"/>
    <n v="100"/>
    <n v="9.5625"/>
    <n v="122.62388523751"/>
    <n v="1172.59090258369"/>
    <m/>
    <m/>
  </r>
  <r>
    <x v="122"/>
    <n v="2878"/>
    <n v="15"/>
    <n v="7"/>
    <n v="2"/>
    <n v="4"/>
    <n v="57.142857142857103"/>
    <n v="10.576923076923"/>
    <n v="210.908275033173"/>
    <n v="2230.7606013124"/>
    <m/>
    <m/>
  </r>
  <r>
    <x v="1"/>
    <n v="2882"/>
    <n v="5"/>
    <n v="2"/>
    <n v="1"/>
    <n v="3"/>
    <n v="150"/>
    <n v="3"/>
    <n v="53.150849518197802"/>
    <n v="159.45254855459299"/>
    <m/>
    <m/>
  </r>
  <r>
    <x v="123"/>
    <n v="2894"/>
    <n v="7"/>
    <n v="4"/>
    <n v="2"/>
    <n v="2"/>
    <n v="50"/>
    <n v="5"/>
    <n v="65.729200754108604"/>
    <n v="328.64600377054302"/>
    <m/>
    <m/>
  </r>
  <r>
    <x v="1"/>
    <n v="2903"/>
    <n v="50"/>
    <n v="1"/>
    <n v="2"/>
    <n v="1"/>
    <n v="100"/>
    <n v="1.7999999999999901"/>
    <n v="30"/>
    <n v="53.999999999999901"/>
    <m/>
    <m/>
  </r>
  <r>
    <x v="124"/>
    <n v="2907"/>
    <n v="45"/>
    <n v="24"/>
    <n v="2"/>
    <n v="10"/>
    <n v="41.6666666666666"/>
    <n v="28.3333333333333"/>
    <n v="760.77238465576795"/>
    <n v="21555.217565246701"/>
    <m/>
    <m/>
  </r>
  <r>
    <x v="125"/>
    <n v="2954"/>
    <n v="48"/>
    <n v="3"/>
    <n v="2"/>
    <n v="1"/>
    <n v="33.3333333333333"/>
    <n v="4"/>
    <n v="46.506993328423"/>
    <n v="186.027973313692"/>
    <m/>
    <m/>
  </r>
  <r>
    <x v="126"/>
    <n v="2955"/>
    <n v="41"/>
    <n v="15"/>
    <n v="2"/>
    <n v="8"/>
    <n v="53.3333333333333"/>
    <n v="16.578947368421002"/>
    <n v="443.90668250354298"/>
    <n v="7359.5055257166396"/>
    <m/>
    <m/>
  </r>
  <r>
    <x v="127"/>
    <n v="2957"/>
    <n v="3"/>
    <n v="1"/>
    <n v="0"/>
    <n v="1"/>
    <n v="100"/>
    <n v="1"/>
    <n v="8"/>
    <n v="8"/>
    <m/>
    <m/>
  </r>
  <r>
    <x v="128"/>
    <n v="2968"/>
    <n v="11"/>
    <n v="5"/>
    <n v="0"/>
    <n v="3"/>
    <n v="60"/>
    <n v="3.6666666666666599"/>
    <n v="66.438561897747206"/>
    <n v="243.60806029173901"/>
    <m/>
    <m/>
  </r>
  <r>
    <x v="129"/>
    <n v="2981"/>
    <n v="3"/>
    <n v="1"/>
    <n v="0"/>
    <n v="1"/>
    <n v="100"/>
    <n v="1.5"/>
    <n v="15.509775004326899"/>
    <n v="23.264662506490399"/>
    <m/>
    <m/>
  </r>
  <r>
    <x v="130"/>
    <n v="3011"/>
    <n v="51"/>
    <n v="23"/>
    <n v="4"/>
    <n v="10"/>
    <n v="43.478260869565197"/>
    <n v="21.193548387096701"/>
    <n v="757.98582895555296"/>
    <n v="16064.4093427031"/>
    <m/>
    <m/>
  </r>
  <r>
    <x v="1"/>
    <n v="3043"/>
    <n v="8"/>
    <n v="4"/>
    <n v="1"/>
    <n v="3"/>
    <n v="75"/>
    <n v="8.4375"/>
    <n v="114.448959555009"/>
    <n v="965.66309624539201"/>
    <m/>
    <m/>
  </r>
  <r>
    <x v="131"/>
    <n v="3065"/>
    <n v="12"/>
    <n v="3"/>
    <n v="3"/>
    <n v="1"/>
    <n v="33.3333333333333"/>
    <n v="4.6666666666666599"/>
    <n v="69.760489992634604"/>
    <n v="325.54895329896101"/>
    <m/>
    <m/>
  </r>
  <r>
    <x v="132"/>
    <n v="3071"/>
    <n v="4"/>
    <n v="2"/>
    <n v="0"/>
    <n v="1"/>
    <n v="50"/>
    <n v="1.6"/>
    <n v="33.688259064691202"/>
    <n v="53.901214503505997"/>
    <m/>
    <m/>
  </r>
  <r>
    <x v="133"/>
    <n v="3078"/>
    <n v="12"/>
    <n v="4"/>
    <n v="2"/>
    <n v="1"/>
    <n v="25"/>
    <n v="4"/>
    <n v="74.230921316561805"/>
    <n v="296.92368526624699"/>
    <m/>
    <m/>
  </r>
  <r>
    <x v="1"/>
    <n v="3081"/>
    <n v="8"/>
    <n v="5"/>
    <n v="1"/>
    <n v="2"/>
    <n v="40"/>
    <n v="4.6428571428571397"/>
    <n v="75.284212515144205"/>
    <n v="349.53384382031197"/>
    <m/>
    <m/>
  </r>
  <r>
    <x v="134"/>
    <n v="3091"/>
    <n v="8"/>
    <n v="3"/>
    <n v="1"/>
    <n v="1"/>
    <n v="33.3333333333333"/>
    <n v="5.6"/>
    <n v="53.7744375108173"/>
    <n v="301.13685006057699"/>
    <m/>
    <m/>
  </r>
  <r>
    <x v="1"/>
    <n v="3093"/>
    <n v="4"/>
    <n v="2"/>
    <n v="1"/>
    <n v="2"/>
    <n v="100"/>
    <n v="2.8"/>
    <n v="38.039100017307703"/>
    <n v="106.509480048461"/>
    <m/>
    <m/>
  </r>
  <r>
    <x v="135"/>
    <n v="3100"/>
    <n v="3"/>
    <n v="1"/>
    <n v="1"/>
    <n v="3"/>
    <n v="300"/>
    <n v="3"/>
    <n v="36"/>
    <n v="108"/>
    <m/>
    <m/>
  </r>
  <r>
    <x v="136"/>
    <n v="3104"/>
    <n v="11"/>
    <n v="9"/>
    <n v="2"/>
    <n v="3"/>
    <n v="33.3333333333333"/>
    <n v="13"/>
    <n v="220.07820003461501"/>
    <n v="2861.0166004500002"/>
    <m/>
    <m/>
  </r>
  <r>
    <x v="137"/>
    <n v="3116"/>
    <n v="8"/>
    <n v="3"/>
    <n v="2"/>
    <n v="2"/>
    <n v="66.6666666666666"/>
    <n v="5.3333333333333304"/>
    <n v="85.836719666257096"/>
    <n v="457.79583822003798"/>
    <m/>
    <m/>
  </r>
  <r>
    <x v="1"/>
    <n v="3119"/>
    <n v="3"/>
    <n v="1"/>
    <n v="1"/>
    <n v="1"/>
    <n v="100"/>
    <n v="1.25"/>
    <n v="18.094737505047998"/>
    <n v="22.618421881310098"/>
    <m/>
    <m/>
  </r>
  <r>
    <x v="138"/>
    <n v="3125"/>
    <n v="8"/>
    <n v="5"/>
    <n v="2"/>
    <n v="2"/>
    <n v="40"/>
    <n v="5"/>
    <n v="136.74117084629799"/>
    <n v="683.70585423148998"/>
    <m/>
    <m/>
  </r>
  <r>
    <x v="139"/>
    <n v="3136"/>
    <n v="3"/>
    <n v="1"/>
    <n v="1"/>
    <n v="1"/>
    <n v="100"/>
    <n v="0.66666666666666596"/>
    <n v="10"/>
    <n v="6.6666666666666599"/>
    <m/>
    <m/>
  </r>
  <r>
    <x v="140"/>
    <n v="3140"/>
    <n v="10"/>
    <n v="9"/>
    <n v="2"/>
    <n v="2"/>
    <n v="22.2222222222222"/>
    <n v="8.6153846153846096"/>
    <n v="210.83123629337999"/>
    <n v="1816.3921896044999"/>
    <m/>
    <m/>
  </r>
  <r>
    <x v="141"/>
    <n v="3154"/>
    <n v="11"/>
    <n v="2"/>
    <n v="3"/>
    <n v="2"/>
    <n v="100"/>
    <n v="2.5714285714285698"/>
    <n v="48.4320426609221"/>
    <n v="124.539538270942"/>
    <m/>
    <m/>
  </r>
  <r>
    <x v="1"/>
    <n v="3156"/>
    <n v="7"/>
    <n v="4"/>
    <n v="1"/>
    <n v="3"/>
    <n v="75"/>
    <n v="5.25"/>
    <n v="87.569163207324806"/>
    <n v="459.738106838455"/>
    <m/>
    <m/>
  </r>
  <r>
    <x v="142"/>
    <n v="3166"/>
    <n v="4"/>
    <n v="2"/>
    <n v="1"/>
    <n v="2"/>
    <n v="100"/>
    <n v="5.8333333333333304"/>
    <n v="66.607914926539607"/>
    <n v="388.54617040481401"/>
    <m/>
    <m/>
  </r>
  <r>
    <x v="143"/>
    <n v="3171"/>
    <n v="3"/>
    <n v="1"/>
    <n v="1"/>
    <n v="1"/>
    <n v="100"/>
    <n v="1.5"/>
    <n v="10"/>
    <n v="15"/>
    <m/>
    <m/>
  </r>
  <r>
    <x v="144"/>
    <n v="3175"/>
    <n v="7"/>
    <n v="4"/>
    <n v="2"/>
    <n v="2"/>
    <n v="50"/>
    <n v="6"/>
    <n v="53.150849518197802"/>
    <n v="318.90509710918599"/>
    <m/>
    <m/>
  </r>
  <r>
    <x v="145"/>
    <n v="3185"/>
    <n v="36"/>
    <n v="22"/>
    <n v="3"/>
    <n v="5"/>
    <n v="22.727272727272702"/>
    <n v="14.5"/>
    <n v="527.33235014711499"/>
    <n v="7646.3190771331701"/>
    <m/>
    <m/>
  </r>
  <r>
    <x v="146"/>
    <n v="3196"/>
    <n v="1"/>
    <n v="1"/>
    <n v="0"/>
    <n v="1"/>
    <n v="100"/>
    <n v="1"/>
    <n v="11.6096404744368"/>
    <n v="11.6096404744368"/>
    <m/>
    <m/>
  </r>
  <r>
    <x v="147"/>
    <n v="3197"/>
    <n v="1"/>
    <n v="1"/>
    <n v="0"/>
    <n v="1"/>
    <n v="100"/>
    <n v="1.5"/>
    <n v="15.509775004326899"/>
    <n v="23.264662506490399"/>
    <m/>
    <m/>
  </r>
  <r>
    <x v="148"/>
    <n v="3198"/>
    <n v="1"/>
    <n v="1"/>
    <n v="0"/>
    <n v="1"/>
    <n v="100"/>
    <n v="1"/>
    <n v="11.6096404744368"/>
    <n v="11.6096404744368"/>
    <m/>
    <m/>
  </r>
  <r>
    <x v="149"/>
    <n v="3199"/>
    <n v="1"/>
    <n v="1"/>
    <n v="0"/>
    <n v="1"/>
    <n v="100"/>
    <n v="1.5"/>
    <n v="15.509775004326899"/>
    <n v="23.264662506490399"/>
    <m/>
    <m/>
  </r>
  <r>
    <x v="1"/>
    <n v="3214"/>
    <n v="5"/>
    <n v="2"/>
    <n v="1"/>
    <n v="2"/>
    <n v="100"/>
    <n v="2.3333333333333299"/>
    <n v="43.185065233535703"/>
    <n v="100.765152211583"/>
    <m/>
    <m/>
  </r>
  <r>
    <x v="1"/>
    <n v="3221"/>
    <n v="25"/>
    <n v="3"/>
    <n v="2"/>
    <n v="1"/>
    <n v="33.3333333333333"/>
    <n v="3"/>
    <n v="114.71880002307699"/>
    <n v="344.15640006923098"/>
    <m/>
    <m/>
  </r>
  <r>
    <x v="124"/>
    <n v="3225"/>
    <n v="16"/>
    <n v="11"/>
    <n v="3"/>
    <n v="5"/>
    <n v="45.454545454545404"/>
    <n v="14.9285714285714"/>
    <n v="287.91908376603197"/>
    <n v="4298.2206076500597"/>
    <m/>
    <m/>
  </r>
  <r>
    <x v="150"/>
    <n v="3259"/>
    <n v="19"/>
    <n v="11"/>
    <n v="2"/>
    <n v="6"/>
    <n v="54.545454545454497"/>
    <n v="23.099999999999898"/>
    <n v="302.60752504759603"/>
    <n v="6990.2338285994701"/>
    <m/>
    <m/>
  </r>
  <r>
    <x v="151"/>
    <n v="3282"/>
    <n v="9"/>
    <n v="4"/>
    <n v="2"/>
    <n v="2"/>
    <n v="50"/>
    <n v="4.3333333333333304"/>
    <n v="82.044702507778894"/>
    <n v="355.52704420037497"/>
    <m/>
    <m/>
  </r>
  <r>
    <x v="152"/>
    <n v="3285"/>
    <n v="3"/>
    <n v="1"/>
    <n v="0"/>
    <n v="1"/>
    <n v="100"/>
    <n v="1"/>
    <n v="4.7548875021634602"/>
    <n v="4.7548875021634602"/>
    <m/>
    <m/>
  </r>
  <r>
    <x v="153"/>
    <n v="3297"/>
    <n v="3"/>
    <n v="1"/>
    <n v="2"/>
    <n v="1"/>
    <n v="100"/>
    <n v="2.4"/>
    <n v="36"/>
    <n v="86.4"/>
    <m/>
    <m/>
  </r>
  <r>
    <x v="154"/>
    <n v="3305"/>
    <n v="3"/>
    <n v="1"/>
    <n v="1"/>
    <n v="1"/>
    <n v="100"/>
    <n v="2.25"/>
    <n v="28.073549220576002"/>
    <n v="63.165485746296"/>
    <m/>
    <m/>
  </r>
  <r>
    <x v="155"/>
    <n v="3313"/>
    <n v="5"/>
    <n v="3"/>
    <n v="1"/>
    <n v="1"/>
    <n v="33.3333333333333"/>
    <n v="6.6"/>
    <n v="69.1886323727459"/>
    <n v="456.64497366012301"/>
    <m/>
    <m/>
  </r>
  <r>
    <x v="156"/>
    <n v="3388"/>
    <n v="10"/>
    <n v="5"/>
    <n v="1"/>
    <n v="3"/>
    <n v="60"/>
    <n v="5.6"/>
    <n v="176.41891628622301"/>
    <n v="987.94593120285106"/>
    <m/>
    <m/>
  </r>
  <r>
    <x v="157"/>
    <n v="3399"/>
    <n v="36"/>
    <n v="24"/>
    <n v="3"/>
    <n v="9"/>
    <n v="37.5"/>
    <n v="16.451612903225801"/>
    <n v="668.35099668289797"/>
    <n v="10995.4518809122"/>
    <m/>
    <m/>
  </r>
  <r>
    <x v="1"/>
    <n v="3418"/>
    <n v="5"/>
    <n v="1"/>
    <n v="1"/>
    <n v="1"/>
    <n v="100"/>
    <n v="1.875"/>
    <n v="22.458839376460801"/>
    <n v="42.110323830863997"/>
    <m/>
    <m/>
  </r>
  <r>
    <x v="1"/>
    <n v="3419"/>
    <n v="3"/>
    <n v="1"/>
    <n v="3"/>
    <n v="1"/>
    <n v="100"/>
    <n v="1.2"/>
    <n v="22.458839376460801"/>
    <n v="26.950607251752999"/>
    <m/>
    <m/>
  </r>
  <r>
    <x v="158"/>
    <n v="3932"/>
    <n v="230"/>
    <n v="28"/>
    <n v="2"/>
    <n v="1"/>
    <n v="3.5714285714285698"/>
    <n v="13.2407407407407"/>
    <n v="614.00751907289896"/>
    <n v="8129.9143729096804"/>
    <m/>
    <m/>
  </r>
  <r>
    <x v="1"/>
    <n v="3949"/>
    <n v="3"/>
    <n v="1"/>
    <n v="0"/>
    <n v="1"/>
    <n v="100"/>
    <n v="1.5"/>
    <n v="31.6992500144231"/>
    <n v="47.548875021634601"/>
    <m/>
    <m/>
  </r>
  <r>
    <x v="1"/>
    <n v="3954"/>
    <n v="4"/>
    <n v="2"/>
    <n v="1"/>
    <n v="1"/>
    <n v="50"/>
    <n v="4.3333333333333304"/>
    <n v="85.951593103387395"/>
    <n v="372.45690344801199"/>
    <m/>
    <m/>
  </r>
  <r>
    <x v="1"/>
    <n v="3960"/>
    <n v="1"/>
    <n v="1"/>
    <n v="1"/>
    <n v="2"/>
    <n v="200"/>
    <n v="1.875"/>
    <n v="22.458839376460801"/>
    <n v="42.110323830863997"/>
    <m/>
    <m/>
  </r>
  <r>
    <x v="159"/>
    <n v="3968"/>
    <n v="9"/>
    <n v="1"/>
    <n v="1"/>
    <n v="1"/>
    <n v="100"/>
    <n v="1"/>
    <n v="8"/>
    <n v="8"/>
    <m/>
    <m/>
  </r>
  <r>
    <x v="1"/>
    <n v="3969"/>
    <n v="7"/>
    <n v="4"/>
    <n v="2"/>
    <n v="2"/>
    <n v="50"/>
    <n v="3.6666666666666599"/>
    <n v="59.794705707972497"/>
    <n v="219.24725426256501"/>
    <m/>
    <m/>
  </r>
  <r>
    <x v="160"/>
    <n v="3978"/>
    <n v="10"/>
    <n v="6"/>
    <n v="2"/>
    <n v="4"/>
    <n v="66.6666666666666"/>
    <n v="7.3928571428571397"/>
    <n v="180.94247824228"/>
    <n v="1337.68189271971"/>
    <m/>
    <m/>
  </r>
  <r>
    <x v="161"/>
    <n v="3989"/>
    <n v="9"/>
    <n v="1"/>
    <n v="2"/>
    <n v="1"/>
    <n v="100"/>
    <n v="1"/>
    <n v="11.6096404744368"/>
    <n v="11.6096404744368"/>
    <m/>
    <m/>
  </r>
  <r>
    <x v="162"/>
    <n v="3990"/>
    <n v="7"/>
    <n v="4"/>
    <n v="0"/>
    <n v="2"/>
    <n v="50"/>
    <n v="4.4545454545454497"/>
    <n v="95.908275033173098"/>
    <n v="427.22777060231601"/>
    <m/>
    <m/>
  </r>
  <r>
    <x v="163"/>
    <n v="3999"/>
    <n v="5"/>
    <n v="2"/>
    <n v="3"/>
    <n v="2"/>
    <n v="100"/>
    <n v="4.875"/>
    <n v="76.147098441151996"/>
    <n v="371.21710490061599"/>
    <m/>
    <m/>
  </r>
  <r>
    <x v="164"/>
    <n v="4005"/>
    <n v="5"/>
    <n v="1"/>
    <n v="2"/>
    <n v="1"/>
    <n v="100"/>
    <n v="2.8"/>
    <n v="34.869175015865402"/>
    <n v="97.633690044423204"/>
    <m/>
    <m/>
  </r>
  <r>
    <x v="1"/>
    <n v="4006"/>
    <n v="3"/>
    <n v="1"/>
    <n v="1"/>
    <n v="1"/>
    <n v="100"/>
    <n v="2"/>
    <n v="18.094737505047998"/>
    <n v="36.189475010096103"/>
    <m/>
    <m/>
  </r>
  <r>
    <x v="165"/>
    <n v="4011"/>
    <n v="1"/>
    <n v="1"/>
    <n v="2"/>
    <n v="1"/>
    <n v="100"/>
    <n v="1.4"/>
    <n v="28.073549220576002"/>
    <n v="39.302968908806399"/>
    <m/>
    <m/>
  </r>
  <r>
    <x v="166"/>
    <n v="4013"/>
    <n v="5"/>
    <n v="3"/>
    <n v="2"/>
    <n v="1"/>
    <n v="33.3333333333333"/>
    <n v="2.75"/>
    <n v="50.718800023077002"/>
    <n v="139.47670006346101"/>
    <m/>
    <m/>
  </r>
  <r>
    <x v="167"/>
    <n v="4019"/>
    <n v="9"/>
    <n v="3"/>
    <n v="2"/>
    <n v="1"/>
    <n v="33.3333333333333"/>
    <n v="4.3333333333333304"/>
    <n v="89.858483698995897"/>
    <n v="389.386762695649"/>
    <m/>
    <m/>
  </r>
  <r>
    <x v="168"/>
    <n v="4023"/>
    <n v="4"/>
    <n v="3"/>
    <n v="0"/>
    <n v="1"/>
    <n v="33.3333333333333"/>
    <n v="4.6666666666666599"/>
    <n v="84"/>
    <n v="391.99999999999898"/>
    <m/>
    <m/>
  </r>
  <r>
    <x v="169"/>
    <n v="4032"/>
    <n v="47"/>
    <n v="4"/>
    <n v="1"/>
    <n v="1"/>
    <n v="25"/>
    <n v="4.8"/>
    <n v="48.4320426609221"/>
    <n v="232.47380477242601"/>
    <m/>
    <m/>
  </r>
  <r>
    <x v="1"/>
    <n v="4034"/>
    <n v="43"/>
    <n v="24"/>
    <n v="1"/>
    <n v="9"/>
    <n v="37.5"/>
    <n v="17.9545454545454"/>
    <n v="820.98948760601002"/>
    <n v="14740.493072926"/>
    <m/>
    <m/>
  </r>
  <r>
    <x v="170"/>
    <n v="4038"/>
    <n v="9"/>
    <n v="6"/>
    <n v="1"/>
    <n v="2"/>
    <n v="33.3333333333333"/>
    <n v="7.5833333333333304"/>
    <n v="191.15673810496099"/>
    <n v="1449.60526396262"/>
    <m/>
    <m/>
  </r>
  <r>
    <x v="171"/>
    <n v="4084"/>
    <n v="77"/>
    <n v="9"/>
    <n v="2"/>
    <n v="1"/>
    <n v="11.1111111111111"/>
    <n v="3.55555555555555"/>
    <n v="99.911872389809403"/>
    <n v="355.24221294154398"/>
    <m/>
    <m/>
  </r>
  <r>
    <x v="172"/>
    <n v="4086"/>
    <n v="22"/>
    <n v="13"/>
    <n v="1"/>
    <n v="4"/>
    <n v="30.769230769230699"/>
    <n v="14.3846153846153"/>
    <n v="293.43760004615399"/>
    <n v="4220.9870160485198"/>
    <m/>
    <m/>
  </r>
  <r>
    <x v="173"/>
    <n v="4109"/>
    <n v="31"/>
    <n v="16"/>
    <n v="4"/>
    <n v="6"/>
    <n v="37.5"/>
    <n v="19.478260869565201"/>
    <n v="496.82780857305102"/>
    <n v="9677.3416626402995"/>
    <m/>
    <m/>
  </r>
  <r>
    <x v="174"/>
    <n v="4141"/>
    <n v="9"/>
    <n v="3"/>
    <n v="3"/>
    <n v="4"/>
    <n v="133.333333333333"/>
    <n v="7.4285714285714199"/>
    <n v="196.21499122004099"/>
    <n v="1457.5970776345901"/>
    <m/>
    <m/>
  </r>
  <r>
    <x v="175"/>
    <n v="4156"/>
    <n v="3"/>
    <n v="1"/>
    <n v="1"/>
    <n v="2"/>
    <n v="200"/>
    <n v="4"/>
    <n v="49.828921423310398"/>
    <n v="199.31568569324099"/>
    <m/>
    <m/>
  </r>
  <r>
    <x v="176"/>
    <n v="4173"/>
    <n v="257"/>
    <n v="3"/>
    <n v="0"/>
    <n v="1"/>
    <n v="33.3333333333333"/>
    <n v="3.3333333333333299"/>
    <n v="79.954453363209595"/>
    <n v="266.51484454403197"/>
    <m/>
    <m/>
  </r>
  <r>
    <x v="177"/>
    <n v="4190"/>
    <n v="3"/>
    <n v="1"/>
    <n v="0"/>
    <n v="1"/>
    <n v="100"/>
    <n v="0.5"/>
    <n v="4.7548875021634602"/>
    <n v="2.3774437510817301"/>
    <m/>
    <m/>
  </r>
  <r>
    <x v="1"/>
    <n v="4331"/>
    <n v="98"/>
    <n v="8"/>
    <n v="3"/>
    <n v="2"/>
    <n v="25"/>
    <n v="4.6666666666666599"/>
    <n v="123.189897889863"/>
    <n v="574.88619015269796"/>
    <m/>
    <m/>
  </r>
  <r>
    <x v="178"/>
    <n v="4337"/>
    <n v="10"/>
    <n v="3"/>
    <n v="1"/>
    <n v="1"/>
    <n v="33.3333333333333"/>
    <n v="3.75"/>
    <n v="68.5323885970368"/>
    <n v="256.99645723888801"/>
    <m/>
    <m/>
  </r>
  <r>
    <x v="1"/>
    <n v="4339"/>
    <n v="6"/>
    <n v="3"/>
    <n v="1"/>
    <n v="2"/>
    <n v="66.6666666666666"/>
    <n v="3.5"/>
    <n v="39.863137138648298"/>
    <n v="139.52097998526901"/>
    <m/>
    <m/>
  </r>
  <r>
    <x v="179"/>
    <n v="4348"/>
    <n v="20"/>
    <n v="15"/>
    <n v="0"/>
    <n v="5"/>
    <n v="33.3333333333333"/>
    <n v="9"/>
    <n v="284.26767504471098"/>
    <n v="2558.4090754024"/>
    <m/>
    <m/>
  </r>
  <r>
    <x v="180"/>
    <n v="4369"/>
    <n v="27"/>
    <n v="8"/>
    <n v="1"/>
    <n v="3"/>
    <n v="37.5"/>
    <n v="6.3636363636363598"/>
    <n v="158.45715005480699"/>
    <n v="1008.36368216695"/>
    <m/>
    <m/>
  </r>
  <r>
    <x v="181"/>
    <n v="4397"/>
    <n v="15"/>
    <n v="13"/>
    <n v="0"/>
    <n v="5"/>
    <n v="38.461538461538403"/>
    <n v="9.6"/>
    <n v="200.15640006922999"/>
    <n v="1921.5014406646101"/>
    <m/>
    <m/>
  </r>
  <r>
    <x v="182"/>
    <n v="4416"/>
    <n v="1"/>
    <n v="1"/>
    <n v="0"/>
    <n v="1"/>
    <n v="100"/>
    <n v="1.5"/>
    <n v="11.6096404744368"/>
    <n v="17.414460711655199"/>
    <m/>
    <m/>
  </r>
  <r>
    <x v="183"/>
    <n v="4417"/>
    <n v="8"/>
    <n v="3"/>
    <n v="2"/>
    <n v="2"/>
    <n v="66.6666666666666"/>
    <n v="4.8"/>
    <n v="51.891474279559397"/>
    <n v="249.079076541885"/>
    <m/>
    <m/>
  </r>
  <r>
    <x v="1"/>
    <n v="4421"/>
    <n v="3"/>
    <n v="1"/>
    <n v="0"/>
    <n v="1"/>
    <n v="100"/>
    <n v="1"/>
    <n v="11.6096404744368"/>
    <n v="11.6096404744368"/>
    <m/>
    <m/>
  </r>
  <r>
    <x v="1"/>
    <n v="4446"/>
    <n v="354"/>
    <n v="4"/>
    <n v="1"/>
    <n v="1"/>
    <n v="25"/>
    <n v="4.25"/>
    <n v="117.206717868255"/>
    <n v="498.12855094008597"/>
    <m/>
    <m/>
  </r>
  <r>
    <x v="184"/>
    <n v="4483"/>
    <n v="7"/>
    <n v="5"/>
    <n v="2"/>
    <n v="2"/>
    <n v="40"/>
    <n v="7.2"/>
    <n v="187.98346252956699"/>
    <n v="1353.4809302128799"/>
    <m/>
    <m/>
  </r>
  <r>
    <x v="185"/>
    <n v="4505"/>
    <n v="6"/>
    <n v="3"/>
    <n v="1"/>
    <n v="3"/>
    <n v="100"/>
    <n v="5.25"/>
    <n v="82.044702507778894"/>
    <n v="430.73468816583897"/>
    <m/>
    <m/>
  </r>
  <r>
    <x v="1"/>
    <n v="4512"/>
    <n v="287"/>
    <n v="19"/>
    <n v="3"/>
    <n v="1"/>
    <n v="5.2631578947368398"/>
    <n v="3.6956521739130399"/>
    <n v="307.67071501168601"/>
    <n v="1137.0439467823201"/>
    <m/>
    <m/>
  </r>
  <r>
    <x v="186"/>
    <n v="4516"/>
    <n v="14"/>
    <n v="5"/>
    <n v="1"/>
    <n v="1"/>
    <n v="20"/>
    <n v="4.1999999999999904"/>
    <n v="108"/>
    <n v="453.599999999999"/>
    <m/>
    <m/>
  </r>
  <r>
    <x v="187"/>
    <n v="4518"/>
    <n v="3"/>
    <n v="1"/>
    <n v="0"/>
    <n v="1"/>
    <n v="100"/>
    <n v="2"/>
    <n v="6.3398500028846199"/>
    <n v="12.679700005769201"/>
    <m/>
    <m/>
  </r>
  <r>
    <x v="188"/>
    <n v="4522"/>
    <n v="5"/>
    <n v="1"/>
    <n v="0"/>
    <n v="1"/>
    <n v="100"/>
    <n v="1.5"/>
    <n v="15.509775004326899"/>
    <n v="23.264662506490399"/>
    <m/>
    <m/>
  </r>
  <r>
    <x v="189"/>
    <n v="4523"/>
    <n v="3"/>
    <n v="1"/>
    <n v="0"/>
    <n v="1"/>
    <n v="100"/>
    <n v="1"/>
    <n v="8"/>
    <n v="8"/>
    <m/>
    <m/>
  </r>
  <r>
    <x v="190"/>
    <n v="4531"/>
    <n v="25"/>
    <n v="6"/>
    <n v="2"/>
    <n v="4"/>
    <n v="66.6666666666666"/>
    <n v="12.375"/>
    <n v="293.24865024551298"/>
    <n v="3628.9520467882298"/>
    <m/>
    <m/>
  </r>
  <r>
    <x v="1"/>
    <n v="4535"/>
    <n v="3"/>
    <n v="1"/>
    <n v="1"/>
    <n v="1"/>
    <n v="100"/>
    <n v="1.3333333333333299"/>
    <n v="13.931568569324099"/>
    <n v="18.575424759098802"/>
    <m/>
    <m/>
  </r>
  <r>
    <x v="1"/>
    <n v="4539"/>
    <n v="13"/>
    <n v="6"/>
    <n v="2"/>
    <n v="3"/>
    <n v="50"/>
    <n v="8.5"/>
    <n v="133.43760004615399"/>
    <n v="1134.2196003923"/>
    <m/>
    <m/>
  </r>
  <r>
    <x v="191"/>
    <n v="4557"/>
    <n v="6"/>
    <n v="5"/>
    <n v="3"/>
    <n v="2"/>
    <n v="40"/>
    <n v="6.375"/>
    <n v="110.41329273967"/>
    <n v="703.884741215399"/>
    <m/>
    <m/>
  </r>
  <r>
    <x v="192"/>
    <n v="4564"/>
    <n v="11"/>
    <n v="4"/>
    <n v="0"/>
    <n v="2"/>
    <n v="50"/>
    <n v="4.6666666666666599"/>
    <n v="62.907475208398502"/>
    <n v="293.56821763919299"/>
    <m/>
    <m/>
  </r>
  <r>
    <x v="1"/>
    <n v="4568"/>
    <n v="4"/>
    <n v="2"/>
    <n v="0"/>
    <n v="1"/>
    <n v="50"/>
    <n v="2"/>
    <n v="18.094737505047998"/>
    <n v="36.189475010096103"/>
    <m/>
    <m/>
  </r>
  <r>
    <x v="193"/>
    <n v="4576"/>
    <n v="6"/>
    <n v="3"/>
    <n v="2"/>
    <n v="4"/>
    <n v="133.333333333333"/>
    <n v="5.6"/>
    <n v="122.62388523751"/>
    <n v="686.693757330057"/>
    <m/>
    <m/>
  </r>
  <r>
    <x v="194"/>
    <n v="4601"/>
    <n v="4"/>
    <n v="4"/>
    <n v="3"/>
    <n v="1"/>
    <n v="25"/>
    <n v="3.6666666666666599"/>
    <n v="56.4727776130851"/>
    <n v="207.06685124797801"/>
    <m/>
    <m/>
  </r>
  <r>
    <x v="195"/>
    <n v="4622"/>
    <n v="6"/>
    <n v="3"/>
    <n v="4"/>
    <n v="2"/>
    <n v="66.6666666666666"/>
    <n v="4.2857142857142803"/>
    <n v="79.566927228657804"/>
    <n v="341.001116694247"/>
    <m/>
    <m/>
  </r>
  <r>
    <x v="196"/>
    <n v="4640"/>
    <n v="4"/>
    <n v="2"/>
    <n v="2"/>
    <n v="1"/>
    <n v="50"/>
    <n v="1.875"/>
    <n v="25.2661942985184"/>
    <n v="47.374114309722003"/>
    <m/>
    <m/>
  </r>
  <r>
    <x v="197"/>
    <n v="4663"/>
    <n v="5"/>
    <n v="1"/>
    <n v="4"/>
    <n v="1"/>
    <n v="100"/>
    <n v="2.5"/>
    <n v="41.209025018749998"/>
    <n v="103.02256254687499"/>
    <m/>
    <m/>
  </r>
  <r>
    <x v="198"/>
    <n v="4682"/>
    <n v="3"/>
    <n v="1"/>
    <n v="3"/>
    <n v="1"/>
    <n v="100"/>
    <n v="3"/>
    <n v="43.185065233535703"/>
    <n v="129.55519570060699"/>
    <m/>
    <m/>
  </r>
  <r>
    <x v="199"/>
    <n v="4686"/>
    <n v="11"/>
    <n v="5"/>
    <n v="3"/>
    <n v="3"/>
    <n v="60"/>
    <n v="6.1923076923076898"/>
    <n v="164.23326760571899"/>
    <n v="1016.98292632772"/>
    <m/>
    <m/>
  </r>
  <r>
    <x v="1"/>
    <n v="4691"/>
    <n v="3"/>
    <n v="1"/>
    <n v="1"/>
    <n v="1"/>
    <n v="100"/>
    <n v="0.66666666666666596"/>
    <n v="10"/>
    <n v="6.6666666666666599"/>
    <m/>
    <m/>
  </r>
  <r>
    <x v="200"/>
    <n v="4711"/>
    <n v="3"/>
    <n v="1"/>
    <n v="3"/>
    <n v="1"/>
    <n v="100"/>
    <n v="3"/>
    <n v="43.185065233535703"/>
    <n v="129.55519570060699"/>
    <m/>
    <m/>
  </r>
  <r>
    <x v="201"/>
    <n v="4715"/>
    <n v="11"/>
    <n v="5"/>
    <n v="3"/>
    <n v="3"/>
    <n v="60"/>
    <n v="6.1923076923076898"/>
    <n v="164.23326760571899"/>
    <n v="1016.98292632772"/>
    <m/>
    <m/>
  </r>
  <r>
    <x v="1"/>
    <n v="4720"/>
    <n v="3"/>
    <n v="1"/>
    <n v="1"/>
    <n v="1"/>
    <n v="100"/>
    <n v="0.66666666666666596"/>
    <n v="10"/>
    <n v="6.6666666666666599"/>
    <m/>
    <m/>
  </r>
  <r>
    <x v="202"/>
    <n v="4741"/>
    <n v="46"/>
    <n v="22"/>
    <n v="4"/>
    <n v="7"/>
    <n v="31.818181818181799"/>
    <n v="21.2916666666666"/>
    <n v="671.734721720778"/>
    <n v="14302.351783304901"/>
    <m/>
    <m/>
  </r>
  <r>
    <x v="1"/>
    <n v="4766"/>
    <n v="16"/>
    <n v="7"/>
    <n v="1"/>
    <n v="3"/>
    <n v="42.857142857142797"/>
    <n v="4.8076923076923004"/>
    <n v="179.306775062019"/>
    <n v="862.05180318278497"/>
    <m/>
    <m/>
  </r>
  <r>
    <x v="203"/>
    <n v="4788"/>
    <n v="6"/>
    <n v="4"/>
    <n v="4"/>
    <n v="1"/>
    <n v="25"/>
    <n v="4"/>
    <n v="99.911872389809403"/>
    <n v="399.64748955923699"/>
    <m/>
    <m/>
  </r>
  <r>
    <x v="204"/>
    <n v="4801"/>
    <n v="9"/>
    <n v="1"/>
    <n v="0"/>
    <n v="1"/>
    <n v="100"/>
    <n v="2.4"/>
    <n v="31.6992500144231"/>
    <n v="76.078200034615406"/>
    <m/>
    <m/>
  </r>
  <r>
    <x v="1"/>
    <n v="4802"/>
    <n v="7"/>
    <n v="1"/>
    <n v="2"/>
    <n v="2"/>
    <n v="200"/>
    <n v="3"/>
    <n v="33"/>
    <n v="99"/>
    <m/>
    <m/>
  </r>
  <r>
    <x v="1"/>
    <n v="4804"/>
    <n v="1"/>
    <n v="1"/>
    <n v="1"/>
    <n v="1"/>
    <n v="100"/>
    <n v="1.5"/>
    <n v="10"/>
    <n v="15"/>
    <m/>
    <m/>
  </r>
  <r>
    <x v="1"/>
    <n v="4805"/>
    <n v="3"/>
    <n v="1"/>
    <n v="1"/>
    <n v="1"/>
    <n v="100"/>
    <n v="1.25"/>
    <n v="18.094737505047998"/>
    <n v="22.618421881310098"/>
    <m/>
    <m/>
  </r>
  <r>
    <x v="205"/>
    <n v="4834"/>
    <n v="425"/>
    <n v="43"/>
    <n v="4"/>
    <n v="1"/>
    <n v="2.3255813953488298"/>
    <n v="6.6759259259259203"/>
    <n v="1138.70156881207"/>
    <n v="7601.8873251250498"/>
    <m/>
    <m/>
  </r>
  <r>
    <x v="206"/>
    <n v="4850"/>
    <n v="1"/>
    <n v="1"/>
    <n v="0"/>
    <n v="1"/>
    <n v="100"/>
    <n v="0.5"/>
    <n v="2"/>
    <n v="1"/>
    <m/>
    <m/>
  </r>
  <r>
    <x v="207"/>
    <n v="4856"/>
    <n v="16"/>
    <n v="2"/>
    <n v="1"/>
    <n v="1"/>
    <n v="50"/>
    <n v="1.1666666666666601"/>
    <n v="30"/>
    <n v="35"/>
    <m/>
    <m/>
  </r>
  <r>
    <x v="208"/>
    <n v="4879"/>
    <n v="12"/>
    <n v="5"/>
    <n v="1"/>
    <n v="2"/>
    <n v="40"/>
    <n v="3.75"/>
    <n v="68.5323885970368"/>
    <n v="256.99645723888801"/>
    <m/>
    <m/>
  </r>
  <r>
    <x v="1"/>
    <n v="4883"/>
    <n v="1"/>
    <n v="1"/>
    <n v="1"/>
    <n v="1"/>
    <n v="100"/>
    <n v="1"/>
    <n v="3"/>
    <n v="3"/>
    <m/>
    <m/>
  </r>
  <r>
    <x v="209"/>
    <n v="4909"/>
    <n v="5"/>
    <n v="4"/>
    <n v="1"/>
    <n v="2"/>
    <n v="50"/>
    <n v="2.5"/>
    <n v="57.359400011538497"/>
    <n v="143.398500028846"/>
    <m/>
    <m/>
  </r>
  <r>
    <x v="210"/>
    <n v="4923"/>
    <n v="6"/>
    <n v="2"/>
    <n v="2"/>
    <n v="1"/>
    <n v="50"/>
    <n v="1"/>
    <n v="11.6096404744368"/>
    <n v="11.6096404744368"/>
    <m/>
    <m/>
  </r>
  <r>
    <x v="211"/>
    <n v="4924"/>
    <n v="4"/>
    <n v="2"/>
    <n v="0"/>
    <n v="1"/>
    <n v="50"/>
    <n v="1.5"/>
    <n v="36.541209043760901"/>
    <n v="54.811813565641401"/>
    <m/>
    <m/>
  </r>
  <r>
    <x v="1"/>
    <n v="4925"/>
    <n v="1"/>
    <n v="1"/>
    <n v="1"/>
    <n v="1"/>
    <n v="100"/>
    <n v="1"/>
    <n v="3"/>
    <n v="3"/>
    <m/>
    <m/>
  </r>
  <r>
    <x v="212"/>
    <n v="4962"/>
    <n v="53"/>
    <n v="27"/>
    <n v="3"/>
    <n v="13"/>
    <n v="48.148148148148103"/>
    <n v="18.9583333333333"/>
    <n v="677.22893753176299"/>
    <n v="12839.1319407063"/>
    <m/>
    <m/>
  </r>
  <r>
    <x v="213"/>
    <n v="5026"/>
    <n v="3"/>
    <n v="1"/>
    <n v="0"/>
    <n v="1"/>
    <n v="100"/>
    <n v="0.5"/>
    <n v="2"/>
    <n v="1"/>
    <m/>
    <m/>
  </r>
  <r>
    <x v="214"/>
    <n v="5033"/>
    <n v="4"/>
    <n v="2"/>
    <n v="0"/>
    <n v="1"/>
    <n v="50"/>
    <n v="0.5"/>
    <n v="6.3398500028846199"/>
    <n v="3.1699250014423099"/>
    <m/>
    <m/>
  </r>
  <r>
    <x v="215"/>
    <n v="5040"/>
    <n v="11"/>
    <n v="5"/>
    <n v="0"/>
    <n v="3"/>
    <n v="60"/>
    <n v="5"/>
    <n v="96.211432671668305"/>
    <n v="481.05716335834097"/>
    <m/>
    <m/>
  </r>
  <r>
    <x v="216"/>
    <n v="5052"/>
    <n v="11"/>
    <n v="5"/>
    <n v="0"/>
    <n v="2"/>
    <n v="40"/>
    <n v="6.5"/>
    <n v="104"/>
    <n v="676"/>
    <m/>
    <m/>
  </r>
  <r>
    <x v="1"/>
    <n v="5059"/>
    <n v="3"/>
    <n v="1"/>
    <n v="1"/>
    <n v="1"/>
    <n v="100"/>
    <n v="1.25"/>
    <n v="20.679700005769199"/>
    <n v="25.8496250072115"/>
    <m/>
    <m/>
  </r>
  <r>
    <x v="217"/>
    <n v="5085"/>
    <n v="18"/>
    <n v="7"/>
    <n v="1"/>
    <n v="3"/>
    <n v="42.857142857142797"/>
    <n v="4.6153846153846096"/>
    <n v="144.42953545708099"/>
    <n v="666.59785595576204"/>
    <m/>
    <m/>
  </r>
  <r>
    <x v="218"/>
    <n v="5124"/>
    <n v="4"/>
    <n v="2"/>
    <n v="0"/>
    <n v="2"/>
    <n v="100"/>
    <n v="4.2857142857142803"/>
    <n v="66.607914926539607"/>
    <n v="285.46249254231202"/>
    <m/>
    <m/>
  </r>
  <r>
    <x v="219"/>
    <n v="5136"/>
    <n v="7"/>
    <n v="4"/>
    <n v="1"/>
    <n v="1"/>
    <n v="25"/>
    <n v="2.5"/>
    <n v="23.264662506490399"/>
    <n v="58.161656266225997"/>
    <m/>
    <m/>
  </r>
  <r>
    <x v="220"/>
    <n v="5164"/>
    <n v="46"/>
    <n v="26"/>
    <n v="2"/>
    <n v="9"/>
    <n v="34.615384615384599"/>
    <n v="19.090909090909001"/>
    <n v="854.49926261033704"/>
    <n v="16313.1677407427"/>
    <m/>
    <m/>
  </r>
  <r>
    <x v="221"/>
    <n v="5226"/>
    <n v="10"/>
    <n v="5"/>
    <n v="2"/>
    <n v="2"/>
    <n v="40"/>
    <n v="5.7777777777777697"/>
    <n v="89.924182507507396"/>
    <n v="519.561943376709"/>
    <m/>
    <m/>
  </r>
  <r>
    <x v="1"/>
    <n v="5229"/>
    <n v="4"/>
    <n v="2"/>
    <n v="0"/>
    <n v="1"/>
    <n v="50"/>
    <n v="1.5"/>
    <n v="19.651484454403199"/>
    <n v="29.477226681604801"/>
    <m/>
    <m/>
  </r>
  <r>
    <x v="222"/>
    <n v="5248"/>
    <n v="9"/>
    <n v="6"/>
    <n v="1"/>
    <n v="2"/>
    <n v="33.3333333333333"/>
    <n v="3.9285714285714199"/>
    <n v="68.114287513701896"/>
    <n v="267.59184380382902"/>
    <m/>
    <m/>
  </r>
  <r>
    <x v="223"/>
    <n v="5260"/>
    <n v="6"/>
    <n v="1"/>
    <n v="0"/>
    <n v="1"/>
    <n v="100"/>
    <n v="2.2857142857142798"/>
    <n v="41.5131794236475"/>
    <n v="94.887267254051494"/>
    <m/>
    <m/>
  </r>
  <r>
    <x v="1"/>
    <n v="5262"/>
    <n v="3"/>
    <n v="1"/>
    <n v="4"/>
    <n v="1"/>
    <n v="100"/>
    <n v="1.8"/>
    <n v="30.8809041426336"/>
    <n v="55.585627456740497"/>
    <m/>
    <m/>
  </r>
  <r>
    <x v="224"/>
    <n v="5348"/>
    <n v="269"/>
    <n v="1"/>
    <n v="0"/>
    <n v="1"/>
    <n v="100"/>
    <n v="1.5"/>
    <n v="15.509775004326899"/>
    <n v="23.264662506490399"/>
    <m/>
    <m/>
  </r>
  <r>
    <x v="225"/>
    <n v="5350"/>
    <n v="266"/>
    <n v="5"/>
    <n v="0"/>
    <n v="1"/>
    <n v="20"/>
    <n v="6"/>
    <n v="72.648063991383196"/>
    <n v="435.88838394829901"/>
    <m/>
    <m/>
  </r>
  <r>
    <x v="226"/>
    <n v="5353"/>
    <n v="226"/>
    <n v="19"/>
    <n v="2"/>
    <n v="3"/>
    <n v="15.789473684210501"/>
    <n v="10.9827586206896"/>
    <n v="485.30856805008801"/>
    <n v="5330.0268594466597"/>
    <m/>
    <m/>
  </r>
  <r>
    <x v="153"/>
    <n v="5425"/>
    <n v="17"/>
    <n v="12"/>
    <n v="2"/>
    <n v="6"/>
    <n v="50"/>
    <n v="14"/>
    <n v="276.90491672227103"/>
    <n v="3876.6688341118002"/>
    <m/>
    <m/>
  </r>
  <r>
    <x v="154"/>
    <n v="5454"/>
    <n v="11"/>
    <n v="6"/>
    <n v="1"/>
    <n v="3"/>
    <n v="50"/>
    <n v="6"/>
    <n v="96"/>
    <n v="576"/>
    <m/>
    <m/>
  </r>
  <r>
    <x v="155"/>
    <n v="5477"/>
    <n v="16"/>
    <n v="12"/>
    <n v="1"/>
    <n v="5"/>
    <n v="41.6666666666666"/>
    <n v="11.846153846153801"/>
    <n v="243.00301253822099"/>
    <n v="2878.65107160662"/>
    <m/>
    <m/>
  </r>
  <r>
    <x v="227"/>
    <n v="5503"/>
    <n v="6"/>
    <n v="4"/>
    <n v="0"/>
    <n v="1"/>
    <n v="25"/>
    <n v="1.125"/>
    <n v="53.150849518197802"/>
    <n v="59.794705707972497"/>
    <m/>
    <m/>
  </r>
  <r>
    <x v="228"/>
    <n v="5520"/>
    <n v="6"/>
    <n v="4"/>
    <n v="0"/>
    <n v="1"/>
    <n v="25"/>
    <n v="2"/>
    <n v="41.209025018749998"/>
    <n v="82.418050037500095"/>
    <m/>
    <m/>
  </r>
  <r>
    <x v="229"/>
    <n v="5544"/>
    <n v="3"/>
    <n v="2"/>
    <n v="0"/>
    <n v="1"/>
    <n v="50"/>
    <n v="3"/>
    <n v="33"/>
    <n v="99"/>
    <m/>
    <m/>
  </r>
  <r>
    <x v="230"/>
    <n v="5553"/>
    <n v="14"/>
    <n v="10"/>
    <n v="1"/>
    <n v="4"/>
    <n v="40"/>
    <n v="13.714285714285699"/>
    <n v="160.182514419949"/>
    <n v="2196.78876918787"/>
    <m/>
    <m/>
  </r>
  <r>
    <x v="231"/>
    <n v="5572"/>
    <n v="6"/>
    <n v="5"/>
    <n v="2"/>
    <n v="4"/>
    <n v="80"/>
    <n v="6"/>
    <n v="60"/>
    <n v="360"/>
    <m/>
    <m/>
  </r>
  <r>
    <x v="232"/>
    <n v="5590"/>
    <n v="7"/>
    <n v="3"/>
    <n v="0"/>
    <n v="1"/>
    <n v="33.3333333333333"/>
    <n v="4.5"/>
    <n v="39.863137138648298"/>
    <n v="179.38411712391701"/>
    <m/>
    <m/>
  </r>
  <r>
    <x v="1"/>
    <n v="5592"/>
    <n v="3"/>
    <n v="1"/>
    <n v="2"/>
    <n v="1"/>
    <n v="100"/>
    <n v="3"/>
    <n v="25.8496250072115"/>
    <n v="77.548875021634601"/>
    <m/>
    <m/>
  </r>
  <r>
    <x v="233"/>
    <n v="5609"/>
    <n v="3"/>
    <n v="1"/>
    <n v="1"/>
    <n v="1"/>
    <n v="100"/>
    <n v="1.5"/>
    <n v="10"/>
    <n v="15"/>
    <m/>
    <m/>
  </r>
  <r>
    <x v="234"/>
    <n v="5661"/>
    <n v="5"/>
    <n v="1"/>
    <n v="0"/>
    <n v="1"/>
    <n v="100"/>
    <n v="2.5"/>
    <n v="27"/>
    <n v="67.5"/>
    <m/>
    <m/>
  </r>
  <r>
    <x v="1"/>
    <n v="5662"/>
    <n v="3"/>
    <n v="1"/>
    <n v="1"/>
    <n v="1"/>
    <n v="100"/>
    <n v="1.5"/>
    <n v="10"/>
    <n v="15"/>
    <m/>
    <m/>
  </r>
  <r>
    <x v="235"/>
    <n v="6366"/>
    <n v="1782"/>
    <n v="14"/>
    <n v="2"/>
    <n v="1"/>
    <n v="7.1428571428571397"/>
    <n v="4.4459459459459403"/>
    <n v="420.376234635071"/>
    <n v="1868.9700161478099"/>
    <m/>
    <m/>
  </r>
  <r>
    <x v="236"/>
    <n v="6379"/>
    <n v="25"/>
    <n v="4"/>
    <n v="2"/>
    <n v="1"/>
    <n v="25"/>
    <n v="4.2857142857142803"/>
    <n v="66.607914926539607"/>
    <n v="285.46249254231202"/>
    <m/>
    <m/>
  </r>
  <r>
    <x v="1"/>
    <n v="6384"/>
    <n v="17"/>
    <n v="8"/>
    <n v="2"/>
    <n v="3"/>
    <n v="37.5"/>
    <n v="9"/>
    <n v="289.98538195126901"/>
    <n v="2609.8684375614198"/>
    <m/>
    <m/>
  </r>
  <r>
    <x v="237"/>
    <n v="6420"/>
    <n v="39"/>
    <n v="10"/>
    <n v="2"/>
    <n v="3"/>
    <n v="30"/>
    <n v="8.25"/>
    <n v="274.78587335407701"/>
    <n v="2266.9834551711301"/>
    <m/>
    <m/>
  </r>
  <r>
    <x v="1"/>
    <n v="6427"/>
    <n v="25"/>
    <n v="3"/>
    <n v="2"/>
    <n v="1"/>
    <n v="33.3333333333333"/>
    <n v="4.5"/>
    <n v="60.917678752921603"/>
    <n v="274.12955438814703"/>
    <m/>
    <m/>
  </r>
  <r>
    <x v="1"/>
    <n v="6429"/>
    <n v="21"/>
    <n v="18"/>
    <n v="2"/>
    <n v="8"/>
    <n v="44.4444444444444"/>
    <n v="15.36"/>
    <n v="609.50604377858701"/>
    <n v="9362.0128324390898"/>
    <m/>
    <m/>
  </r>
  <r>
    <x v="238"/>
    <n v="6481"/>
    <n v="8"/>
    <n v="5"/>
    <n v="1"/>
    <n v="2"/>
    <n v="40"/>
    <n v="4.5"/>
    <n v="59.794705707972497"/>
    <n v="269.07617568587602"/>
    <m/>
    <m/>
  </r>
  <r>
    <x v="239"/>
    <n v="6511"/>
    <n v="8"/>
    <n v="5"/>
    <n v="1"/>
    <n v="2"/>
    <n v="40"/>
    <n v="4.5"/>
    <n v="59.794705707972497"/>
    <n v="269.07617568587602"/>
    <m/>
    <m/>
  </r>
  <r>
    <x v="240"/>
    <n v="6543"/>
    <n v="7"/>
    <n v="4"/>
    <n v="1"/>
    <n v="2"/>
    <n v="50"/>
    <n v="3.5"/>
    <n v="36"/>
    <n v="126"/>
    <m/>
    <m/>
  </r>
  <r>
    <x v="1"/>
    <n v="6554"/>
    <n v="1593"/>
    <n v="40"/>
    <n v="11"/>
    <n v="7"/>
    <n v="17.5"/>
    <n v="8.25"/>
    <n v="965.14686417095004"/>
    <n v="7962.4616294103398"/>
    <m/>
    <m/>
  </r>
  <r>
    <x v="241"/>
    <n v="6557"/>
    <n v="15"/>
    <n v="11"/>
    <n v="2"/>
    <n v="3"/>
    <n v="27.272727272727199"/>
    <n v="11.9230769230769"/>
    <n v="244.27234562707801"/>
    <n v="2912.4779670920898"/>
    <m/>
    <m/>
  </r>
  <r>
    <x v="242"/>
    <n v="6588"/>
    <n v="5"/>
    <n v="2"/>
    <n v="1"/>
    <n v="2"/>
    <n v="100"/>
    <n v="3.5714285714285698"/>
    <n v="60.944362512259602"/>
    <n v="217.658437543784"/>
    <m/>
    <m/>
  </r>
  <r>
    <x v="243"/>
    <n v="6605"/>
    <n v="5"/>
    <n v="2"/>
    <n v="1"/>
    <n v="2"/>
    <n v="100"/>
    <n v="3.5714285714285698"/>
    <n v="60.944362512259602"/>
    <n v="217.658437543784"/>
    <m/>
    <m/>
  </r>
  <r>
    <x v="244"/>
    <n v="6623"/>
    <n v="11"/>
    <n v="6"/>
    <n v="2"/>
    <n v="3"/>
    <n v="50"/>
    <n v="7.0909090909090899"/>
    <n v="179.848365015014"/>
    <n v="1275.2884064701"/>
    <m/>
    <m/>
  </r>
  <r>
    <x v="245"/>
    <n v="6644"/>
    <n v="91"/>
    <n v="47"/>
    <n v="4"/>
    <n v="14"/>
    <n v="29.787234042553099"/>
    <n v="29.298245614035"/>
    <n v="1905.1031083712501"/>
    <n v="55816.178789122503"/>
    <m/>
    <m/>
  </r>
  <r>
    <x v="1"/>
    <n v="6727"/>
    <n v="7"/>
    <n v="4"/>
    <n v="1"/>
    <n v="1"/>
    <n v="25"/>
    <n v="1.5"/>
    <n v="23.264662506490399"/>
    <n v="34.896993759735601"/>
    <m/>
    <m/>
  </r>
  <r>
    <x v="246"/>
    <n v="6755"/>
    <n v="17"/>
    <n v="6"/>
    <n v="2"/>
    <n v="3"/>
    <n v="50"/>
    <n v="8.3636363636363598"/>
    <n v="186.90881059151701"/>
    <n v="1563.23732494723"/>
    <m/>
    <m/>
  </r>
  <r>
    <x v="1"/>
    <n v="6761"/>
    <n v="6"/>
    <n v="2"/>
    <n v="0"/>
    <n v="2"/>
    <n v="100"/>
    <n v="3.3333333333333299"/>
    <n v="55.3509058981967"/>
    <n v="184.50301966065501"/>
    <m/>
    <m/>
  </r>
  <r>
    <x v="1"/>
    <n v="6768"/>
    <n v="3"/>
    <n v="1"/>
    <n v="0"/>
    <n v="1"/>
    <n v="100"/>
    <n v="0.5"/>
    <n v="8"/>
    <n v="4"/>
    <m/>
    <m/>
  </r>
  <r>
    <x v="247"/>
    <n v="6775"/>
    <n v="8"/>
    <n v="3"/>
    <n v="2"/>
    <n v="1"/>
    <n v="33.3333333333333"/>
    <n v="2.25"/>
    <n v="25.2661942985184"/>
    <n v="56.8489371716664"/>
    <m/>
    <m/>
  </r>
  <r>
    <x v="248"/>
    <n v="6789"/>
    <n v="3"/>
    <n v="1"/>
    <n v="1"/>
    <n v="1"/>
    <n v="100"/>
    <n v="2"/>
    <n v="41.209025018749998"/>
    <n v="82.418050037500095"/>
    <m/>
    <m/>
  </r>
  <r>
    <x v="249"/>
    <n v="6794"/>
    <n v="11"/>
    <n v="6"/>
    <n v="2"/>
    <n v="3"/>
    <n v="50"/>
    <n v="8.8888888888888893"/>
    <n v="147.14866228501199"/>
    <n v="1307.9881092001001"/>
    <m/>
    <m/>
  </r>
  <r>
    <x v="250"/>
    <n v="6806"/>
    <n v="3"/>
    <n v="1"/>
    <n v="1"/>
    <n v="1"/>
    <n v="100"/>
    <n v="0.66666666666666596"/>
    <n v="10"/>
    <n v="6.6666666666666599"/>
    <m/>
    <m/>
  </r>
  <r>
    <x v="251"/>
    <n v="6810"/>
    <n v="4"/>
    <n v="2"/>
    <n v="4"/>
    <n v="3"/>
    <n v="150"/>
    <n v="3.88888888888888"/>
    <n v="76.147098441151996"/>
    <n v="296.12760504892401"/>
    <m/>
    <m/>
  </r>
  <r>
    <x v="252"/>
    <n v="6815"/>
    <n v="3"/>
    <n v="1"/>
    <n v="2"/>
    <n v="2"/>
    <n v="200"/>
    <n v="1.4"/>
    <n v="25.2661942985184"/>
    <n v="35.372672017925801"/>
    <m/>
    <m/>
  </r>
  <r>
    <x v="253"/>
    <n v="6823"/>
    <n v="69"/>
    <n v="7"/>
    <n v="5"/>
    <n v="2"/>
    <n v="28.571428571428498"/>
    <n v="8.1"/>
    <n v="197.153387531009"/>
    <n v="1596.94243900117"/>
    <m/>
    <m/>
  </r>
  <r>
    <x v="1"/>
    <n v="6832"/>
    <n v="5"/>
    <n v="2"/>
    <n v="2"/>
    <n v="2"/>
    <n v="100"/>
    <n v="3.9230769230769198"/>
    <n v="135.93368043019399"/>
    <n v="533.27828476461002"/>
    <m/>
    <m/>
  </r>
  <r>
    <x v="254"/>
    <n v="6842"/>
    <n v="49"/>
    <n v="27"/>
    <n v="3"/>
    <n v="9"/>
    <n v="33.3333333333333"/>
    <n v="16.709677419354801"/>
    <n v="708.44904942652795"/>
    <n v="11837.9550839658"/>
    <m/>
    <m/>
  </r>
  <r>
    <x v="255"/>
    <n v="6893"/>
    <n v="9"/>
    <n v="5"/>
    <n v="1"/>
    <n v="3"/>
    <n v="60"/>
    <n v="8.8000000000000007"/>
    <n v="144.946474951699"/>
    <n v="1275.52897957495"/>
    <m/>
    <m/>
  </r>
  <r>
    <x v="256"/>
    <n v="6918"/>
    <n v="99"/>
    <n v="23"/>
    <n v="6"/>
    <n v="14"/>
    <n v="60.869565217391298"/>
    <n v="23.071428571428498"/>
    <n v="889.26859603001003"/>
    <n v="20516.696894120902"/>
    <m/>
    <m/>
  </r>
  <r>
    <x v="257"/>
    <n v="6961"/>
    <n v="55"/>
    <n v="41"/>
    <n v="4"/>
    <n v="10"/>
    <n v="24.390243902439"/>
    <n v="20.090909090909001"/>
    <n v="955.57621839786304"/>
    <n v="19198.3949332661"/>
    <m/>
    <m/>
  </r>
  <r>
    <x v="258"/>
    <n v="7018"/>
    <n v="18"/>
    <n v="2"/>
    <n v="4"/>
    <n v="1"/>
    <n v="50"/>
    <n v="2.3333333333333299"/>
    <n v="36.541209043760901"/>
    <n v="85.262821102108902"/>
    <m/>
    <m/>
  </r>
  <r>
    <x v="259"/>
    <n v="7020"/>
    <n v="13"/>
    <n v="7"/>
    <n v="5"/>
    <n v="2"/>
    <n v="28.571428571428498"/>
    <n v="6.4"/>
    <n v="167.37179237410899"/>
    <n v="1071.1794711943"/>
    <m/>
    <m/>
  </r>
  <r>
    <x v="260"/>
    <n v="7047"/>
    <n v="85"/>
    <n v="61"/>
    <n v="5"/>
    <n v="16"/>
    <n v="26.229508196721302"/>
    <n v="30.110294117647001"/>
    <n v="2117.5648319260099"/>
    <n v="63760.499902477997"/>
    <m/>
    <m/>
  </r>
  <r>
    <x v="261"/>
    <n v="7141"/>
    <n v="23"/>
    <n v="17"/>
    <n v="3"/>
    <n v="7"/>
    <n v="41.176470588235198"/>
    <n v="21.5"/>
    <n v="400"/>
    <n v="8600"/>
    <m/>
    <m/>
  </r>
  <r>
    <x v="262"/>
    <n v="7173"/>
    <n v="6"/>
    <n v="1"/>
    <n v="3"/>
    <n v="1"/>
    <n v="100"/>
    <n v="1"/>
    <n v="15.509775004326899"/>
    <n v="15.509775004326899"/>
    <m/>
    <m/>
  </r>
  <r>
    <x v="1"/>
    <n v="7174"/>
    <n v="4"/>
    <n v="2"/>
    <n v="5"/>
    <n v="1"/>
    <n v="50"/>
    <n v="3.4"/>
    <n v="83.761808285267193"/>
    <n v="284.79014816990798"/>
    <m/>
    <m/>
  </r>
  <r>
    <x v="263"/>
    <n v="7203"/>
    <n v="481"/>
    <n v="125"/>
    <n v="9"/>
    <n v="28"/>
    <n v="22.4"/>
    <n v="50.815315315315303"/>
    <n v="4634.03396101422"/>
    <n v="235479.89691081701"/>
    <m/>
    <m/>
  </r>
  <r>
    <x v="264"/>
    <n v="7414"/>
    <n v="20"/>
    <n v="18"/>
    <n v="4"/>
    <n v="9"/>
    <n v="50"/>
    <n v="13.647058823529401"/>
    <n v="445.810194218373"/>
    <n v="6083.99794462721"/>
    <m/>
    <m/>
  </r>
  <r>
    <x v="265"/>
    <n v="7436"/>
    <n v="45"/>
    <n v="34"/>
    <n v="4"/>
    <n v="13"/>
    <n v="38.235294117647001"/>
    <n v="18.857142857142801"/>
    <n v="908.66084655373004"/>
    <n v="17134.747392156001"/>
    <m/>
    <m/>
  </r>
  <r>
    <x v="1"/>
    <n v="7475"/>
    <n v="3"/>
    <n v="1"/>
    <n v="1"/>
    <n v="1"/>
    <n v="100"/>
    <n v="1.1428571428571399"/>
    <n v="34.869175015865402"/>
    <n v="39.850485732417603"/>
    <m/>
    <m/>
  </r>
  <r>
    <x v="266"/>
    <n v="7483"/>
    <n v="200"/>
    <n v="46"/>
    <n v="5"/>
    <n v="15"/>
    <n v="32.6086956521739"/>
    <n v="30.181818181818102"/>
    <n v="1694.23868381487"/>
    <n v="51135.203911503602"/>
    <m/>
    <m/>
  </r>
  <r>
    <x v="1"/>
    <n v="7510"/>
    <n v="27"/>
    <n v="14"/>
    <n v="1"/>
    <n v="5"/>
    <n v="35.714285714285701"/>
    <n v="12.037037037037001"/>
    <n v="452.36388806542499"/>
    <n v="5445.1208748616"/>
    <m/>
    <m/>
  </r>
  <r>
    <x v="1"/>
    <n v="7551"/>
    <n v="70"/>
    <n v="37"/>
    <n v="2"/>
    <n v="9"/>
    <n v="24.324324324324301"/>
    <n v="18.599999999999898"/>
    <n v="954.50067349958499"/>
    <n v="17753.712527092201"/>
    <m/>
    <m/>
  </r>
  <r>
    <x v="1"/>
    <n v="7561"/>
    <n v="3"/>
    <n v="1"/>
    <n v="1"/>
    <n v="1"/>
    <n v="100"/>
    <n v="1.3333333333333299"/>
    <n v="13.931568569324099"/>
    <n v="18.575424759098802"/>
    <m/>
    <m/>
  </r>
  <r>
    <x v="1"/>
    <n v="7580"/>
    <n v="1"/>
    <n v="1"/>
    <n v="2"/>
    <n v="2"/>
    <n v="200"/>
    <n v="10"/>
    <n v="39.302968908806399"/>
    <n v="393.029689088064"/>
    <m/>
    <m/>
  </r>
  <r>
    <x v="1"/>
    <n v="7582"/>
    <n v="7"/>
    <n v="2"/>
    <n v="0"/>
    <n v="1"/>
    <n v="50"/>
    <n v="2"/>
    <n v="80"/>
    <n v="160"/>
    <m/>
    <m/>
  </r>
  <r>
    <x v="267"/>
    <n v="7590"/>
    <n v="13"/>
    <n v="6"/>
    <n v="1"/>
    <n v="3"/>
    <n v="50"/>
    <n v="9"/>
    <n v="125.64271242789999"/>
    <n v="1130.7844118511"/>
    <m/>
    <m/>
  </r>
  <r>
    <x v="268"/>
    <n v="7615"/>
    <n v="3"/>
    <n v="1"/>
    <n v="1"/>
    <n v="1"/>
    <n v="100"/>
    <n v="1.3333333333333299"/>
    <n v="13.931568569324099"/>
    <n v="18.575424759098802"/>
    <m/>
    <m/>
  </r>
  <r>
    <x v="1"/>
    <n v="7623"/>
    <n v="3"/>
    <n v="1"/>
    <n v="1"/>
    <n v="1"/>
    <n v="100"/>
    <n v="1"/>
    <n v="3"/>
    <n v="3"/>
    <m/>
    <m/>
  </r>
  <r>
    <x v="269"/>
    <n v="7664"/>
    <n v="18"/>
    <n v="10"/>
    <n v="3"/>
    <n v="5"/>
    <n v="50"/>
    <n v="9"/>
    <n v="190.16483617504301"/>
    <n v="1711.4835255753901"/>
    <m/>
    <m/>
  </r>
  <r>
    <x v="270"/>
    <n v="7685"/>
    <n v="6"/>
    <n v="5"/>
    <n v="1"/>
    <n v="2"/>
    <n v="40"/>
    <n v="8.5"/>
    <n v="125.097750043269"/>
    <n v="1063.33087536778"/>
    <m/>
    <m/>
  </r>
  <r>
    <x v="271"/>
    <n v="7706"/>
    <n v="22"/>
    <n v="21"/>
    <n v="7"/>
    <n v="7"/>
    <n v="33.3333333333333"/>
    <n v="17.8125"/>
    <n v="589.93223556503494"/>
    <n v="10508.167946002101"/>
    <m/>
    <m/>
  </r>
  <r>
    <x v="272"/>
    <n v="7738"/>
    <n v="12"/>
    <n v="10"/>
    <n v="1"/>
    <n v="4"/>
    <n v="40"/>
    <n v="8.3333333333333304"/>
    <n v="208.973528539862"/>
    <n v="1741.4460711655199"/>
    <m/>
    <m/>
  </r>
  <r>
    <x v="273"/>
    <n v="7759"/>
    <n v="32"/>
    <n v="5"/>
    <n v="2"/>
    <n v="1"/>
    <n v="20"/>
    <n v="4.7222222222222197"/>
    <n v="106.605937817612"/>
    <n v="503.41692858317202"/>
    <m/>
    <m/>
  </r>
  <r>
    <x v="1"/>
    <n v="7765"/>
    <n v="8"/>
    <n v="4"/>
    <n v="2"/>
    <n v="4"/>
    <n v="100"/>
    <n v="9.6153846153846096"/>
    <n v="189.98960215439399"/>
    <n v="1826.8230976384"/>
    <m/>
    <m/>
  </r>
  <r>
    <x v="1"/>
    <n v="7775"/>
    <n v="15"/>
    <n v="11"/>
    <n v="2"/>
    <n v="6"/>
    <n v="54.545454545454497"/>
    <n v="15.8529411764705"/>
    <n v="427.85458806312602"/>
    <n v="6782.7536166478003"/>
    <m/>
    <m/>
  </r>
  <r>
    <x v="274"/>
    <n v="7793"/>
    <n v="113"/>
    <n v="15"/>
    <n v="8"/>
    <n v="2"/>
    <n v="13.3333333333333"/>
    <n v="8.5483870967741904"/>
    <n v="471.46457640639102"/>
    <n v="4030.2617015384999"/>
    <m/>
    <m/>
  </r>
  <r>
    <x v="1"/>
    <n v="7812"/>
    <n v="77"/>
    <n v="48"/>
    <n v="1"/>
    <n v="11"/>
    <n v="22.9166666666666"/>
    <n v="19.323529411764699"/>
    <n v="1587.2873944114101"/>
    <n v="30671.994650832399"/>
    <m/>
    <m/>
  </r>
  <r>
    <x v="1"/>
    <n v="7850"/>
    <n v="5"/>
    <n v="2"/>
    <n v="2"/>
    <n v="2"/>
    <n v="100"/>
    <n v="2.6666666666666599"/>
    <n v="43.185065233535703"/>
    <n v="115.16017395609499"/>
    <m/>
    <m/>
  </r>
  <r>
    <x v="275"/>
    <n v="7890"/>
    <n v="15"/>
    <n v="9"/>
    <n v="5"/>
    <n v="4"/>
    <n v="44.4444444444444"/>
    <n v="7.5"/>
    <n v="197.65428402504401"/>
    <n v="1482.40713018783"/>
    <m/>
    <m/>
  </r>
  <r>
    <x v="276"/>
    <n v="7911"/>
    <n v="6"/>
    <n v="6"/>
    <n v="2"/>
    <n v="4"/>
    <n v="66.6666666666666"/>
    <n v="15"/>
    <n v="191.816550066346"/>
    <n v="2877.2482509951901"/>
    <m/>
    <m/>
  </r>
  <r>
    <x v="277"/>
    <n v="7919"/>
    <n v="6"/>
    <n v="2"/>
    <n v="4"/>
    <n v="2"/>
    <n v="100"/>
    <n v="3.3333333333333299"/>
    <n v="77.709234080962901"/>
    <n v="259.030780269876"/>
    <m/>
    <m/>
  </r>
  <r>
    <x v="278"/>
    <n v="7927"/>
    <n v="25"/>
    <n v="5"/>
    <n v="2"/>
    <n v="2"/>
    <n v="40"/>
    <n v="5.0909090909090899"/>
    <n v="101.950260322646"/>
    <n v="519.01950709710695"/>
    <m/>
    <m/>
  </r>
  <r>
    <x v="279"/>
    <n v="7932"/>
    <n v="17"/>
    <n v="5"/>
    <n v="1"/>
    <n v="2"/>
    <n v="40"/>
    <n v="6"/>
    <n v="100"/>
    <n v="600"/>
    <m/>
    <m/>
  </r>
  <r>
    <x v="280"/>
    <n v="7940"/>
    <n v="8"/>
    <n v="5"/>
    <n v="2"/>
    <n v="2"/>
    <n v="40"/>
    <n v="5.7272727272727204"/>
    <n v="133.43760004615399"/>
    <n v="764.23352753706297"/>
    <m/>
    <m/>
  </r>
  <r>
    <x v="281"/>
    <n v="7944"/>
    <n v="3"/>
    <n v="1"/>
    <n v="1"/>
    <n v="1"/>
    <n v="100"/>
    <n v="1.25"/>
    <n v="20.679700005769199"/>
    <n v="25.8496250072115"/>
    <m/>
    <m/>
  </r>
  <r>
    <x v="282"/>
    <n v="7954"/>
    <n v="12"/>
    <n v="9"/>
    <n v="2"/>
    <n v="4"/>
    <n v="44.4444444444444"/>
    <n v="8.4375"/>
    <n v="239.722425625195"/>
    <n v="2022.65796621258"/>
    <m/>
    <m/>
  </r>
  <r>
    <x v="283"/>
    <n v="7968"/>
    <n v="13"/>
    <n v="5"/>
    <n v="2"/>
    <n v="6"/>
    <n v="120"/>
    <n v="8.21428571428571"/>
    <n v="201.73835003172999"/>
    <n v="1657.1364466892101"/>
    <m/>
    <m/>
  </r>
  <r>
    <x v="284"/>
    <n v="7983"/>
    <n v="65"/>
    <n v="8"/>
    <n v="5"/>
    <n v="3"/>
    <n v="37.5"/>
    <n v="8.7750000000000004"/>
    <n v="237.08652360984701"/>
    <n v="2080.4342446764099"/>
    <m/>
    <m/>
  </r>
  <r>
    <x v="253"/>
    <n v="7998"/>
    <n v="48"/>
    <n v="2"/>
    <n v="0"/>
    <n v="1"/>
    <n v="50"/>
    <n v="2"/>
    <n v="19.651484454403199"/>
    <n v="39.302968908806399"/>
    <m/>
    <m/>
  </r>
  <r>
    <x v="285"/>
    <n v="8000"/>
    <n v="44"/>
    <n v="11"/>
    <n v="3"/>
    <n v="8"/>
    <n v="72.727272727272705"/>
    <n v="15.5217391304347"/>
    <n v="500.10752310037901"/>
    <n v="7762.5385107319698"/>
    <m/>
    <m/>
  </r>
  <r>
    <x v="281"/>
    <n v="8030"/>
    <n v="13"/>
    <n v="4"/>
    <n v="2"/>
    <n v="2"/>
    <n v="50"/>
    <n v="7"/>
    <n v="87.569163207324806"/>
    <n v="612.98414245127401"/>
    <m/>
    <m/>
  </r>
  <r>
    <x v="133"/>
    <n v="8060"/>
    <n v="72"/>
    <n v="40"/>
    <n v="3"/>
    <n v="10"/>
    <n v="25"/>
    <n v="30.176470588235201"/>
    <n v="1197.0923408096201"/>
    <n v="36124.021813843501"/>
    <m/>
    <m/>
  </r>
  <r>
    <x v="286"/>
    <n v="8134"/>
    <n v="3"/>
    <n v="1"/>
    <n v="2"/>
    <n v="1"/>
    <n v="100"/>
    <n v="2.25"/>
    <n v="25.2661942985184"/>
    <n v="56.8489371716664"/>
    <m/>
    <m/>
  </r>
  <r>
    <x v="1"/>
    <n v="8135"/>
    <n v="1"/>
    <n v="1"/>
    <n v="0"/>
    <n v="1"/>
    <n v="100"/>
    <n v="1.5"/>
    <n v="19.651484454403199"/>
    <n v="29.477226681604801"/>
    <m/>
    <m/>
  </r>
  <r>
    <x v="287"/>
    <n v="8139"/>
    <n v="7"/>
    <n v="4"/>
    <n v="6"/>
    <n v="1"/>
    <n v="25"/>
    <n v="1.88888888888888"/>
    <n v="72.648063991383196"/>
    <n v="137.22412087261199"/>
    <m/>
    <m/>
  </r>
  <r>
    <x v="288"/>
    <n v="8161"/>
    <n v="3"/>
    <n v="1"/>
    <n v="1"/>
    <n v="1"/>
    <n v="100"/>
    <n v="1.7999999999999901"/>
    <n v="30"/>
    <n v="53.999999999999901"/>
    <m/>
    <m/>
  </r>
  <r>
    <x v="289"/>
    <n v="8210"/>
    <n v="6"/>
    <n v="0"/>
    <n v="4"/>
    <n v="1"/>
    <s v="Infinity"/>
    <n v="0"/>
    <n v="8"/>
    <n v="0"/>
    <m/>
    <m/>
  </r>
  <r>
    <x v="290"/>
    <n v="8217"/>
    <n v="7"/>
    <n v="0"/>
    <n v="5"/>
    <n v="1"/>
    <s v="Infinity"/>
    <n v="0"/>
    <n v="11.6096404744368"/>
    <n v="0"/>
    <m/>
    <m/>
  </r>
  <r>
    <x v="291"/>
    <n v="8225"/>
    <n v="15"/>
    <n v="4"/>
    <n v="2"/>
    <n v="1"/>
    <n v="25"/>
    <n v="3.6111111111111098"/>
    <n v="83.761808285267193"/>
    <n v="302.47319658568699"/>
    <m/>
    <m/>
  </r>
  <r>
    <x v="292"/>
    <n v="8241"/>
    <n v="16"/>
    <n v="9"/>
    <n v="1"/>
    <n v="4"/>
    <n v="44.4444444444444"/>
    <n v="11.5"/>
    <n v="181.52097998526901"/>
    <n v="2087.4912698305902"/>
    <m/>
    <m/>
  </r>
  <r>
    <x v="293"/>
    <n v="8268"/>
    <n v="136"/>
    <n v="6"/>
    <n v="0"/>
    <n v="1"/>
    <n v="16.6666666666666"/>
    <n v="4.5"/>
    <n v="137.607525047596"/>
    <n v="619.23386271418303"/>
    <m/>
    <m/>
  </r>
  <r>
    <x v="184"/>
    <n v="8282"/>
    <n v="8"/>
    <n v="5"/>
    <n v="2"/>
    <n v="2"/>
    <n v="40"/>
    <n v="4.6428571428571397"/>
    <n v="71.6992500144231"/>
    <n v="332.88937506696402"/>
    <m/>
    <m/>
  </r>
  <r>
    <x v="294"/>
    <n v="8296"/>
    <n v="3"/>
    <n v="1"/>
    <n v="0"/>
    <n v="1"/>
    <n v="100"/>
    <n v="0.5"/>
    <n v="4.7548875021634602"/>
    <n v="2.3774437510817301"/>
    <m/>
    <m/>
  </r>
  <r>
    <x v="1"/>
    <n v="8301"/>
    <n v="102"/>
    <n v="2"/>
    <n v="2"/>
    <n v="1"/>
    <n v="50"/>
    <n v="1"/>
    <n v="18.094737505047998"/>
    <n v="18.094737505047998"/>
    <m/>
    <m/>
  </r>
  <r>
    <x v="1"/>
    <n v="8330"/>
    <n v="62"/>
    <n v="23"/>
    <n v="4"/>
    <n v="13"/>
    <n v="56.521739130434703"/>
    <n v="19.939393939393899"/>
    <n v="844.29750545499996"/>
    <n v="16834.780563314798"/>
    <m/>
    <m/>
  </r>
  <r>
    <x v="1"/>
    <n v="8375"/>
    <n v="4"/>
    <n v="2"/>
    <n v="0"/>
    <n v="1"/>
    <n v="50"/>
    <n v="1.75"/>
    <n v="31.6992500144231"/>
    <n v="55.4736875252404"/>
    <m/>
    <m/>
  </r>
  <r>
    <x v="295"/>
    <n v="8393"/>
    <n v="9"/>
    <n v="3"/>
    <n v="4"/>
    <n v="2"/>
    <n v="66.6666666666666"/>
    <n v="6.3"/>
    <n v="118.536422396259"/>
    <n v="746.77946109643699"/>
    <m/>
    <m/>
  </r>
  <r>
    <x v="296"/>
    <n v="8430"/>
    <n v="5"/>
    <n v="1"/>
    <n v="0"/>
    <n v="1"/>
    <n v="100"/>
    <n v="2.5"/>
    <n v="27"/>
    <n v="67.5"/>
    <m/>
    <m/>
  </r>
  <r>
    <x v="1"/>
    <n v="8431"/>
    <n v="3"/>
    <n v="1"/>
    <n v="1"/>
    <n v="1"/>
    <n v="100"/>
    <n v="2"/>
    <n v="18.094737505047998"/>
    <n v="36.189475010096103"/>
    <m/>
    <m/>
  </r>
  <r>
    <x v="297"/>
    <n v="8476"/>
    <n v="7"/>
    <n v="1"/>
    <n v="0"/>
    <n v="1"/>
    <n v="100"/>
    <n v="2.5"/>
    <n v="27"/>
    <n v="67.5"/>
    <m/>
    <m/>
  </r>
  <r>
    <x v="1"/>
    <n v="8477"/>
    <n v="5"/>
    <n v="1"/>
    <n v="1"/>
    <n v="1"/>
    <n v="100"/>
    <n v="1"/>
    <n v="8"/>
    <n v="8"/>
    <m/>
    <m/>
  </r>
  <r>
    <x v="1"/>
    <n v="8478"/>
    <n v="3"/>
    <n v="1"/>
    <n v="2"/>
    <n v="1"/>
    <n v="100"/>
    <n v="1.1666666666666601"/>
    <n v="30"/>
    <n v="35"/>
    <m/>
    <m/>
  </r>
  <r>
    <x v="298"/>
    <n v="8490"/>
    <n v="12"/>
    <n v="6"/>
    <n v="2"/>
    <n v="4"/>
    <n v="66.6666666666666"/>
    <n v="8.15625"/>
    <n v="250.76823424783501"/>
    <n v="2045.3284105839"/>
    <m/>
    <m/>
  </r>
  <r>
    <x v="299"/>
    <n v="8509"/>
    <n v="17"/>
    <n v="8"/>
    <n v="1"/>
    <n v="2"/>
    <n v="25"/>
    <n v="5.6"/>
    <n v="104.248125036057"/>
    <n v="583.78950020192303"/>
    <m/>
    <m/>
  </r>
  <r>
    <x v="1"/>
    <n v="8514"/>
    <n v="9"/>
    <n v="5"/>
    <n v="1"/>
    <n v="3"/>
    <n v="60"/>
    <n v="6.4615384615384599"/>
    <n v="208.14844815873499"/>
    <n v="1344.9592034872101"/>
    <m/>
    <m/>
  </r>
  <r>
    <x v="300"/>
    <n v="8540"/>
    <n v="17"/>
    <n v="2"/>
    <n v="1"/>
    <n v="2"/>
    <n v="100"/>
    <n v="4.1999999999999904"/>
    <n v="44.972611042284797"/>
    <n v="188.88496637759599"/>
    <m/>
    <m/>
  </r>
  <r>
    <x v="1"/>
    <n v="8543"/>
    <n v="13"/>
    <n v="8"/>
    <n v="1"/>
    <n v="4"/>
    <n v="50"/>
    <n v="9"/>
    <n v="126.71134807876"/>
    <n v="1140.4021327088401"/>
    <m/>
    <m/>
  </r>
  <r>
    <x v="301"/>
    <n v="8569"/>
    <n v="10"/>
    <n v="4"/>
    <n v="3"/>
    <n v="2"/>
    <n v="50"/>
    <n v="4"/>
    <n v="63.116633802859802"/>
    <n v="252.46653521143901"/>
    <m/>
    <m/>
  </r>
  <r>
    <x v="1"/>
    <n v="8573"/>
    <n v="3"/>
    <n v="1"/>
    <n v="1"/>
    <n v="1"/>
    <n v="100"/>
    <n v="1.6666666666666601"/>
    <n v="16.2534966642115"/>
    <n v="27.089161107019201"/>
    <m/>
    <m/>
  </r>
  <r>
    <x v="302"/>
    <n v="8581"/>
    <n v="3"/>
    <n v="1"/>
    <n v="1"/>
    <n v="1"/>
    <n v="100"/>
    <n v="3.3333333333333299"/>
    <n v="25.2661942985184"/>
    <n v="84.220647661728094"/>
    <m/>
    <m/>
  </r>
  <r>
    <x v="303"/>
    <n v="8592"/>
    <n v="1032"/>
    <n v="15"/>
    <n v="0"/>
    <n v="1"/>
    <n v="6.6666666666666599"/>
    <n v="6.4"/>
    <n v="446.073838642704"/>
    <n v="2854.8725673133099"/>
    <m/>
    <m/>
  </r>
  <r>
    <x v="1"/>
    <n v="8625"/>
    <n v="3"/>
    <n v="1"/>
    <n v="1"/>
    <n v="2"/>
    <n v="200"/>
    <n v="5"/>
    <n v="66.438561897747206"/>
    <n v="332.19280948873597"/>
    <m/>
    <m/>
  </r>
  <r>
    <x v="304"/>
    <n v="8663"/>
    <n v="7"/>
    <n v="4"/>
    <n v="1"/>
    <n v="2"/>
    <n v="50"/>
    <n v="4.375"/>
    <n v="44.378950020192299"/>
    <n v="194.15790633834101"/>
    <m/>
    <m/>
  </r>
  <r>
    <x v="1"/>
    <n v="8687"/>
    <n v="936"/>
    <n v="13"/>
    <n v="6"/>
    <n v="1"/>
    <n v="7.6923076923076898"/>
    <n v="4.7115384615384599"/>
    <n v="282.48607068407301"/>
    <n v="1330.94398687688"/>
    <m/>
    <m/>
  </r>
  <r>
    <x v="1"/>
    <n v="8698"/>
    <n v="4"/>
    <n v="1"/>
    <n v="1"/>
    <n v="2"/>
    <n v="200"/>
    <n v="2.3571428571428501"/>
    <n v="63.116633802859802"/>
    <n v="148.77492253531199"/>
    <m/>
    <m/>
  </r>
  <r>
    <x v="305"/>
    <n v="9221"/>
    <n v="127"/>
    <n v="23"/>
    <n v="1"/>
    <n v="3"/>
    <n v="13.043478260869501"/>
    <n v="13.3939393939393"/>
    <n v="701.49236841924005"/>
    <n v="9395.74626791831"/>
    <m/>
    <m/>
  </r>
  <r>
    <x v="306"/>
    <n v="9237"/>
    <n v="20"/>
    <n v="7"/>
    <n v="1"/>
    <n v="3"/>
    <n v="42.857142857142797"/>
    <n v="10.199999999999999"/>
    <n v="275.097750043269"/>
    <n v="2805.99705044134"/>
    <m/>
    <m/>
  </r>
  <r>
    <x v="1"/>
    <n v="9243"/>
    <n v="5"/>
    <n v="2"/>
    <n v="2"/>
    <n v="2"/>
    <n v="100"/>
    <n v="3.5"/>
    <n v="39.863137138648298"/>
    <n v="139.52097998526901"/>
    <m/>
    <m/>
  </r>
  <r>
    <x v="1"/>
    <n v="9262"/>
    <n v="8"/>
    <n v="4"/>
    <n v="1"/>
    <n v="5"/>
    <n v="125"/>
    <n v="5.25"/>
    <n v="132.64361252668201"/>
    <n v="696.37896576508399"/>
    <m/>
    <m/>
  </r>
  <r>
    <x v="307"/>
    <n v="9278"/>
    <n v="6"/>
    <n v="2"/>
    <n v="1"/>
    <n v="1"/>
    <n v="50"/>
    <n v="2.5"/>
    <n v="27"/>
    <n v="67.5"/>
    <m/>
    <m/>
  </r>
  <r>
    <x v="1"/>
    <n v="9279"/>
    <n v="3"/>
    <n v="1"/>
    <n v="1"/>
    <n v="1"/>
    <n v="100"/>
    <n v="1.5"/>
    <n v="39"/>
    <n v="58.5"/>
    <m/>
    <m/>
  </r>
  <r>
    <x v="308"/>
    <n v="9285"/>
    <n v="6"/>
    <n v="2"/>
    <n v="1"/>
    <n v="1"/>
    <n v="50"/>
    <n v="2.4"/>
    <n v="31.6992500144231"/>
    <n v="76.078200034615406"/>
    <m/>
    <m/>
  </r>
  <r>
    <x v="1"/>
    <n v="9286"/>
    <n v="3"/>
    <n v="1"/>
    <n v="1"/>
    <n v="1"/>
    <n v="100"/>
    <n v="1.5"/>
    <n v="39"/>
    <n v="58.5"/>
    <m/>
    <m/>
  </r>
  <r>
    <x v="309"/>
    <n v="9294"/>
    <n v="12"/>
    <n v="6"/>
    <n v="1"/>
    <n v="3"/>
    <n v="50"/>
    <n v="10.3846153846153"/>
    <n v="226.17809780285"/>
    <n v="2348.7725541065201"/>
    <m/>
    <m/>
  </r>
  <r>
    <x v="310"/>
    <n v="9307"/>
    <n v="40"/>
    <n v="9"/>
    <n v="1"/>
    <n v="1"/>
    <n v="11.1111111111111"/>
    <n v="6.25"/>
    <n v="184.477331756707"/>
    <n v="1152.9833234794201"/>
    <m/>
    <m/>
  </r>
  <r>
    <x v="311"/>
    <n v="9332"/>
    <n v="14"/>
    <n v="2"/>
    <n v="1"/>
    <n v="1"/>
    <n v="50"/>
    <n v="1.875"/>
    <n v="22.458839376460801"/>
    <n v="42.110323830863997"/>
    <m/>
    <m/>
  </r>
  <r>
    <x v="1"/>
    <n v="9335"/>
    <n v="10"/>
    <n v="6"/>
    <n v="2"/>
    <n v="3"/>
    <n v="50"/>
    <n v="7.5833333333333304"/>
    <n v="88.810553235386195"/>
    <n v="673.48002870167795"/>
    <m/>
    <m/>
  </r>
  <r>
    <x v="312"/>
    <n v="9457"/>
    <n v="10"/>
    <n v="1"/>
    <n v="1"/>
    <n v="1"/>
    <n v="100"/>
    <n v="1"/>
    <n v="15.509775004326899"/>
    <n v="15.509775004326899"/>
    <m/>
    <m/>
  </r>
  <r>
    <x v="1"/>
    <n v="9458"/>
    <n v="8"/>
    <n v="1"/>
    <n v="1"/>
    <n v="1"/>
    <n v="100"/>
    <n v="2"/>
    <n v="18.094737505047998"/>
    <n v="36.189475010096103"/>
    <m/>
    <m/>
  </r>
  <r>
    <x v="313"/>
    <n v="9459"/>
    <n v="6"/>
    <n v="3"/>
    <n v="2"/>
    <n v="2"/>
    <n v="66.6666666666666"/>
    <n v="3.9285714285714199"/>
    <n v="68.114287513701896"/>
    <n v="267.59184380382902"/>
    <m/>
    <m/>
  </r>
  <r>
    <x v="314"/>
    <n v="9469"/>
    <n v="11"/>
    <n v="1"/>
    <n v="1"/>
    <n v="1"/>
    <n v="100"/>
    <n v="1"/>
    <n v="15.509775004326899"/>
    <n v="15.509775004326899"/>
    <m/>
    <m/>
  </r>
  <r>
    <x v="1"/>
    <n v="9470"/>
    <n v="9"/>
    <n v="1"/>
    <n v="1"/>
    <n v="1"/>
    <n v="100"/>
    <n v="2"/>
    <n v="18.094737505047998"/>
    <n v="36.189475010096103"/>
    <m/>
    <m/>
  </r>
  <r>
    <x v="313"/>
    <n v="9471"/>
    <n v="7"/>
    <n v="4"/>
    <n v="3"/>
    <n v="2"/>
    <n v="50"/>
    <n v="4.375"/>
    <n v="85.110113517245097"/>
    <n v="372.35674663794703"/>
    <m/>
    <m/>
  </r>
  <r>
    <x v="315"/>
    <n v="9488"/>
    <n v="108"/>
    <n v="31"/>
    <n v="3"/>
    <n v="15"/>
    <n v="48.387096774193502"/>
    <n v="16.745098039215598"/>
    <n v="1282.7643441750599"/>
    <n v="21480.014704421599"/>
    <m/>
    <m/>
  </r>
  <r>
    <x v="316"/>
    <n v="9551"/>
    <n v="21"/>
    <n v="12"/>
    <n v="4"/>
    <n v="5"/>
    <n v="41.6666666666666"/>
    <n v="5.9705882352941098"/>
    <n v="229.24812503605699"/>
    <n v="1368.7461583035199"/>
    <m/>
    <m/>
  </r>
  <r>
    <x v="317"/>
    <n v="9561"/>
    <n v="3"/>
    <n v="1"/>
    <n v="0"/>
    <n v="1"/>
    <n v="100"/>
    <n v="0.5"/>
    <n v="15.509775004326899"/>
    <n v="7.7548875021634602"/>
    <m/>
    <m/>
  </r>
  <r>
    <x v="318"/>
    <n v="9577"/>
    <n v="12"/>
    <n v="7"/>
    <n v="4"/>
    <n v="2"/>
    <n v="28.571428571428498"/>
    <n v="5.4"/>
    <n v="184.477331756707"/>
    <n v="996.17759148622201"/>
    <m/>
    <m/>
  </r>
  <r>
    <x v="319"/>
    <n v="9591"/>
    <n v="4"/>
    <n v="3"/>
    <n v="0"/>
    <n v="2"/>
    <n v="66.6666666666666"/>
    <n v="6"/>
    <n v="87.569163207324806"/>
    <n v="525.41497924394901"/>
    <m/>
    <m/>
  </r>
  <r>
    <x v="320"/>
    <n v="9598"/>
    <n v="24"/>
    <n v="7"/>
    <n v="2"/>
    <n v="4"/>
    <n v="57.142857142857103"/>
    <n v="14.375"/>
    <n v="209.215050095192"/>
    <n v="3007.4663451183901"/>
    <m/>
    <m/>
  </r>
  <r>
    <x v="1"/>
    <n v="9601"/>
    <n v="16"/>
    <n v="5"/>
    <n v="2"/>
    <n v="4"/>
    <n v="80"/>
    <n v="9"/>
    <n v="104"/>
    <n v="936"/>
    <m/>
    <m/>
  </r>
  <r>
    <x v="1"/>
    <n v="9605"/>
    <n v="11"/>
    <n v="6"/>
    <n v="1"/>
    <n v="3"/>
    <n v="50"/>
    <n v="5.4"/>
    <n v="136"/>
    <n v="734.4"/>
    <m/>
    <m/>
  </r>
  <r>
    <x v="321"/>
    <n v="9625"/>
    <n v="3"/>
    <n v="1"/>
    <n v="0"/>
    <n v="1"/>
    <n v="100"/>
    <n v="1.5"/>
    <n v="11.6096404744368"/>
    <n v="17.414460711655199"/>
    <m/>
    <m/>
  </r>
  <r>
    <x v="322"/>
    <n v="9645"/>
    <n v="5"/>
    <n v="1"/>
    <n v="0"/>
    <n v="1"/>
    <n v="100"/>
    <n v="2.3333333333333299"/>
    <n v="36.541209043760901"/>
    <n v="85.262821102108902"/>
    <m/>
    <m/>
  </r>
  <r>
    <x v="1"/>
    <n v="9646"/>
    <n v="3"/>
    <n v="1"/>
    <n v="3"/>
    <n v="1"/>
    <n v="100"/>
    <n v="2.1666666666666599"/>
    <n v="68.114287513701896"/>
    <n v="147.580956279687"/>
    <m/>
    <m/>
  </r>
  <r>
    <x v="323"/>
    <n v="9651"/>
    <n v="146"/>
    <n v="2"/>
    <n v="5"/>
    <n v="1"/>
    <n v="50"/>
    <n v="1"/>
    <n v="31.6992500144231"/>
    <n v="31.6992500144231"/>
    <m/>
    <m/>
  </r>
  <r>
    <x v="1"/>
    <n v="9653"/>
    <n v="107"/>
    <n v="30"/>
    <n v="8"/>
    <n v="9"/>
    <n v="30"/>
    <n v="14.1666666666666"/>
    <n v="909.66115172371099"/>
    <n v="12886.8663160859"/>
    <m/>
    <m/>
  </r>
  <r>
    <x v="324"/>
    <n v="9659"/>
    <n v="4"/>
    <n v="2"/>
    <n v="1"/>
    <n v="1"/>
    <n v="50"/>
    <n v="1.8"/>
    <n v="42.110323830863997"/>
    <n v="75.798582895555299"/>
    <m/>
    <m/>
  </r>
  <r>
    <x v="1"/>
    <n v="9665"/>
    <n v="4"/>
    <n v="2"/>
    <n v="2"/>
    <n v="1"/>
    <n v="50"/>
    <n v="2.1666666666666599"/>
    <n v="64.529325012980806"/>
    <n v="139.81353752812501"/>
    <m/>
    <m/>
  </r>
  <r>
    <x v="1"/>
    <n v="9674"/>
    <n v="5"/>
    <n v="2"/>
    <n v="2"/>
    <n v="2"/>
    <n v="100"/>
    <n v="2.4"/>
    <n v="36"/>
    <n v="86.4"/>
    <m/>
    <m/>
  </r>
  <r>
    <x v="325"/>
    <n v="9680"/>
    <n v="23"/>
    <n v="6"/>
    <n v="0"/>
    <n v="7"/>
    <n v="116.666666666666"/>
    <n v="9.4736842105263097"/>
    <n v="306.05280269303699"/>
    <n v="2899.4476044603498"/>
    <m/>
    <m/>
  </r>
  <r>
    <x v="326"/>
    <n v="9704"/>
    <n v="5"/>
    <n v="1"/>
    <n v="0"/>
    <n v="1"/>
    <n v="100"/>
    <n v="1.2"/>
    <n v="22.458839376460801"/>
    <n v="26.950607251752999"/>
    <m/>
    <m/>
  </r>
  <r>
    <x v="327"/>
    <n v="9744"/>
    <n v="4"/>
    <n v="2"/>
    <n v="0"/>
    <n v="1"/>
    <n v="50"/>
    <n v="2.5"/>
    <n v="25.8496250072115"/>
    <n v="64.624062518028893"/>
    <m/>
    <m/>
  </r>
  <r>
    <x v="328"/>
    <n v="9749"/>
    <n v="10"/>
    <n v="5"/>
    <n v="5"/>
    <n v="2"/>
    <n v="40"/>
    <n v="3.5"/>
    <n v="129.65784284662001"/>
    <n v="453.80244996317299"/>
    <m/>
    <m/>
  </r>
  <r>
    <x v="329"/>
    <n v="9761"/>
    <n v="35"/>
    <n v="10"/>
    <n v="3"/>
    <n v="1"/>
    <n v="10"/>
    <n v="4.9499999999999904"/>
    <n v="244.42286534333601"/>
    <n v="1209.8931834495099"/>
    <m/>
    <m/>
  </r>
  <r>
    <x v="1"/>
    <n v="9770"/>
    <n v="20"/>
    <n v="14"/>
    <n v="1"/>
    <n v="5"/>
    <n v="35.714285714285701"/>
    <n v="11.7272727272727"/>
    <n v="371.38478741127398"/>
    <n v="4355.3306887322196"/>
    <m/>
    <m/>
  </r>
  <r>
    <x v="330"/>
    <n v="9835"/>
    <n v="309"/>
    <n v="5"/>
    <n v="0"/>
    <n v="1"/>
    <n v="20"/>
    <n v="4.25"/>
    <n v="121.113608463864"/>
    <n v="514.73283597142199"/>
    <m/>
    <m/>
  </r>
  <r>
    <x v="331"/>
    <n v="9848"/>
    <n v="8"/>
    <n v="5"/>
    <n v="1"/>
    <n v="2"/>
    <n v="40"/>
    <n v="4"/>
    <n v="30.8809041426336"/>
    <n v="123.523616570534"/>
    <m/>
    <m/>
  </r>
  <r>
    <x v="332"/>
    <n v="9866"/>
    <n v="8"/>
    <n v="5"/>
    <n v="1"/>
    <n v="2"/>
    <n v="40"/>
    <n v="4"/>
    <n v="30.8809041426336"/>
    <n v="123.523616570534"/>
    <m/>
    <m/>
  </r>
  <r>
    <x v="1"/>
    <n v="9876"/>
    <n v="267"/>
    <n v="9"/>
    <n v="3"/>
    <n v="1"/>
    <n v="11.1111111111111"/>
    <n v="6.2222222222222197"/>
    <n v="250.76823424783501"/>
    <n v="1560.3356797643"/>
    <m/>
    <m/>
  </r>
  <r>
    <x v="333"/>
    <n v="9882"/>
    <n v="3"/>
    <n v="1"/>
    <n v="1"/>
    <n v="1"/>
    <n v="100"/>
    <n v="1.5"/>
    <n v="10"/>
    <n v="15"/>
    <m/>
    <m/>
  </r>
  <r>
    <x v="334"/>
    <n v="9980"/>
    <n v="128"/>
    <n v="36"/>
    <n v="4"/>
    <n v="8"/>
    <n v="22.2222222222222"/>
    <n v="31.846153846153801"/>
    <n v="1196.79345838776"/>
    <n v="38113.268597887101"/>
    <m/>
    <m/>
  </r>
  <r>
    <x v="335"/>
    <n v="10027"/>
    <n v="7"/>
    <n v="7"/>
    <n v="1"/>
    <n v="3"/>
    <n v="42.857142857142797"/>
    <n v="8.75"/>
    <n v="178.377264745491"/>
    <n v="1560.8010665230499"/>
    <m/>
    <m/>
  </r>
  <r>
    <x v="336"/>
    <n v="10035"/>
    <n v="5"/>
    <n v="1"/>
    <n v="1"/>
    <n v="2"/>
    <n v="200"/>
    <n v="3.6"/>
    <n v="47.548875021634601"/>
    <n v="171.17595007788401"/>
    <m/>
    <m/>
  </r>
  <r>
    <x v="337"/>
    <n v="10041"/>
    <n v="16"/>
    <n v="11"/>
    <n v="1"/>
    <n v="4"/>
    <n v="36.363636363636303"/>
    <n v="12.8333333333333"/>
    <n v="118.536422396259"/>
    <n v="1521.217420752"/>
    <m/>
    <m/>
  </r>
  <r>
    <x v="338"/>
    <n v="10058"/>
    <n v="18"/>
    <n v="10"/>
    <n v="1"/>
    <n v="2"/>
    <n v="20"/>
    <n v="8.05555555555555"/>
    <n v="254.78981086905199"/>
    <n v="2052.47347644514"/>
    <m/>
    <m/>
  </r>
  <r>
    <x v="339"/>
    <n v="10079"/>
    <n v="10"/>
    <n v="2"/>
    <n v="3"/>
    <n v="1"/>
    <n v="50"/>
    <n v="3.21428571428571"/>
    <n v="50.189475010096103"/>
    <n v="161.32331253245201"/>
    <m/>
    <m/>
  </r>
  <r>
    <x v="340"/>
    <n v="10081"/>
    <n v="7"/>
    <n v="4"/>
    <n v="2"/>
    <n v="3"/>
    <n v="75"/>
    <n v="6.3"/>
    <n v="114.448959555009"/>
    <n v="721.02844519656003"/>
    <m/>
    <m/>
  </r>
  <r>
    <x v="341"/>
    <n v="10092"/>
    <n v="4"/>
    <n v="1"/>
    <n v="1"/>
    <n v="1"/>
    <n v="100"/>
    <n v="2"/>
    <n v="41.209025018749998"/>
    <n v="82.418050037500095"/>
    <m/>
    <m/>
  </r>
  <r>
    <x v="342"/>
    <n v="10097"/>
    <n v="10"/>
    <n v="6"/>
    <n v="1"/>
    <n v="2"/>
    <n v="33.3333333333333"/>
    <n v="6.9230769230769198"/>
    <n v="156.08010665230501"/>
    <n v="1080.55458451596"/>
    <m/>
    <m/>
  </r>
  <r>
    <x v="343"/>
    <n v="10121"/>
    <n v="3"/>
    <n v="1"/>
    <n v="0"/>
    <n v="1"/>
    <n v="100"/>
    <n v="0.5"/>
    <n v="2"/>
    <n v="1"/>
    <m/>
    <m/>
  </r>
  <r>
    <x v="344"/>
    <n v="10137"/>
    <n v="3"/>
    <n v="1"/>
    <n v="0"/>
    <n v="1"/>
    <n v="100"/>
    <n v="0.5"/>
    <n v="2"/>
    <n v="1"/>
    <m/>
    <m/>
  </r>
  <r>
    <x v="345"/>
    <n v="10145"/>
    <n v="184"/>
    <n v="1"/>
    <n v="0"/>
    <n v="1"/>
    <n v="100"/>
    <n v="2.2857142857142798"/>
    <n v="41.5131794236475"/>
    <n v="94.887267254051494"/>
    <m/>
    <m/>
  </r>
  <r>
    <x v="1"/>
    <n v="10147"/>
    <n v="181"/>
    <n v="4"/>
    <n v="4"/>
    <n v="1"/>
    <n v="25"/>
    <n v="4.125"/>
    <n v="72.339743519094398"/>
    <n v="298.40144201626401"/>
    <m/>
    <m/>
  </r>
  <r>
    <x v="346"/>
    <n v="10275"/>
    <n v="29"/>
    <n v="11"/>
    <n v="4"/>
    <n v="3"/>
    <n v="27.272727272727199"/>
    <n v="9.4285714285714199"/>
    <n v="358.20301347942097"/>
    <n v="3377.34269852026"/>
    <m/>
    <m/>
  </r>
  <r>
    <x v="347"/>
    <n v="10287"/>
    <n v="12"/>
    <n v="7"/>
    <n v="0"/>
    <n v="3"/>
    <n v="42.857142857142797"/>
    <n v="6.5769230769230704"/>
    <n v="164.99896988958"/>
    <n v="1085.1855327353101"/>
    <m/>
    <m/>
  </r>
  <r>
    <x v="348"/>
    <n v="10316"/>
    <n v="9"/>
    <n v="6"/>
    <n v="1"/>
    <n v="2"/>
    <n v="33.3333333333333"/>
    <n v="7.3888888888888804"/>
    <n v="140"/>
    <n v="1034.44444444444"/>
    <m/>
    <m/>
  </r>
  <r>
    <x v="349"/>
    <n v="10340"/>
    <n v="61"/>
    <n v="1"/>
    <n v="0"/>
    <n v="1"/>
    <n v="100"/>
    <n v="1.5"/>
    <n v="15.509775004326899"/>
    <n v="23.264662506490399"/>
    <m/>
    <m/>
  </r>
  <r>
    <x v="225"/>
    <n v="10341"/>
    <n v="59"/>
    <n v="40"/>
    <n v="0"/>
    <n v="1"/>
    <n v="2.5"/>
    <n v="5.3983050847457603"/>
    <n v="888.52593554569205"/>
    <n v="4796.5340757847898"/>
    <m/>
    <m/>
  </r>
  <r>
    <x v="350"/>
    <n v="10392"/>
    <n v="6"/>
    <n v="3"/>
    <n v="1"/>
    <n v="2"/>
    <n v="66.6666666666666"/>
    <n v="1.875"/>
    <n v="25.2661942985184"/>
    <n v="47.374114309722003"/>
    <m/>
    <m/>
  </r>
  <r>
    <x v="351"/>
    <n v="10413"/>
    <n v="10"/>
    <n v="5"/>
    <n v="1"/>
    <n v="2"/>
    <n v="40"/>
    <n v="7.4375"/>
    <n v="125.020499059472"/>
    <n v="929.83996175482696"/>
    <m/>
    <m/>
  </r>
  <r>
    <x v="352"/>
    <n v="10424"/>
    <n v="7"/>
    <n v="4"/>
    <n v="2"/>
    <n v="3"/>
    <n v="75"/>
    <n v="4.2307692307692299"/>
    <n v="162.62707505624999"/>
    <n v="688.03762523798105"/>
    <m/>
    <m/>
  </r>
  <r>
    <x v="353"/>
    <n v="10433"/>
    <n v="16"/>
    <n v="9"/>
    <n v="2"/>
    <n v="4"/>
    <n v="44.4444444444444"/>
    <n v="15.5833333333333"/>
    <n v="456.65021354199098"/>
    <n v="7116.1324943626996"/>
    <m/>
    <m/>
  </r>
  <r>
    <x v="354"/>
    <n v="10458"/>
    <n v="5"/>
    <n v="2"/>
    <n v="2"/>
    <n v="2"/>
    <n v="100"/>
    <n v="4.1666666666666599"/>
    <n v="62.2697691354713"/>
    <n v="259.45737139779698"/>
    <m/>
    <m/>
  </r>
  <r>
    <x v="355"/>
    <n v="10465"/>
    <n v="4"/>
    <n v="2"/>
    <n v="1"/>
    <n v="2"/>
    <n v="100"/>
    <n v="6.8571428571428497"/>
    <n v="85.951593103387395"/>
    <n v="589.38235270894199"/>
    <m/>
    <m/>
  </r>
  <r>
    <x v="356"/>
    <n v="10471"/>
    <n v="3"/>
    <n v="1"/>
    <n v="1"/>
    <n v="1"/>
    <n v="100"/>
    <n v="2.5714285714285698"/>
    <n v="55.3509058981967"/>
    <n v="142.33090088107701"/>
    <m/>
    <m/>
  </r>
  <r>
    <x v="357"/>
    <n v="10476"/>
    <n v="3"/>
    <n v="1"/>
    <n v="1"/>
    <n v="1"/>
    <n v="100"/>
    <n v="3.1428571428571401"/>
    <n v="65.729200754108604"/>
    <n v="206.57748808434101"/>
    <m/>
    <m/>
  </r>
  <r>
    <x v="358"/>
    <n v="10489"/>
    <n v="68"/>
    <n v="7"/>
    <n v="2"/>
    <n v="2"/>
    <n v="28.571428571428498"/>
    <n v="5.3076923076923004"/>
    <n v="169.91710053774301"/>
    <n v="901.86768746956102"/>
    <m/>
    <m/>
  </r>
  <r>
    <x v="359"/>
    <n v="10501"/>
    <n v="15"/>
    <n v="7"/>
    <n v="1"/>
    <n v="3"/>
    <n v="42.857142857142797"/>
    <n v="5.9230769230769198"/>
    <n v="164.23326760571899"/>
    <n v="972.76627735695502"/>
    <m/>
    <m/>
  </r>
  <r>
    <x v="360"/>
    <n v="10521"/>
    <n v="7"/>
    <n v="4"/>
    <n v="0"/>
    <n v="3"/>
    <n v="75"/>
    <n v="5.1176470588235201"/>
    <n v="239.74878367102099"/>
    <n v="1226.94965761052"/>
    <m/>
    <m/>
  </r>
  <r>
    <x v="361"/>
    <n v="10529"/>
    <n v="27"/>
    <n v="21"/>
    <n v="2"/>
    <n v="8"/>
    <n v="38.095238095238003"/>
    <n v="19.8947368421052"/>
    <n v="499.39501781648602"/>
    <n v="9935.3324597174706"/>
    <m/>
    <m/>
  </r>
  <r>
    <x v="362"/>
    <n v="10568"/>
    <n v="84"/>
    <n v="5"/>
    <n v="2"/>
    <n v="1"/>
    <n v="20"/>
    <n v="4.25"/>
    <n v="117.206717868255"/>
    <n v="498.12855094008597"/>
    <m/>
    <m/>
  </r>
  <r>
    <x v="359"/>
    <n v="10579"/>
    <n v="52"/>
    <n v="8"/>
    <n v="1"/>
    <n v="5"/>
    <n v="62.5"/>
    <n v="10.4761904761904"/>
    <n v="335"/>
    <n v="3509.5238095238001"/>
    <m/>
    <m/>
  </r>
  <r>
    <x v="363"/>
    <n v="10608"/>
    <n v="22"/>
    <n v="8"/>
    <n v="3"/>
    <n v="4"/>
    <n v="50"/>
    <n v="9"/>
    <n v="203.13062045970599"/>
    <n v="1828.1755841373499"/>
    <m/>
    <m/>
  </r>
  <r>
    <x v="360"/>
    <n v="10636"/>
    <n v="7"/>
    <n v="4"/>
    <n v="0"/>
    <n v="4"/>
    <n v="100"/>
    <n v="5.8125"/>
    <n v="249.728170643688"/>
    <n v="1451.5449918664399"/>
    <m/>
    <m/>
  </r>
  <r>
    <x v="361"/>
    <n v="10644"/>
    <n v="7"/>
    <n v="4"/>
    <n v="2"/>
    <n v="2"/>
    <n v="50"/>
    <n v="3.4375"/>
    <n v="70.308354644680705"/>
    <n v="241.68496909109001"/>
    <m/>
    <m/>
  </r>
  <r>
    <x v="364"/>
    <n v="10663"/>
    <n v="40"/>
    <n v="5"/>
    <n v="2"/>
    <n v="1"/>
    <n v="20"/>
    <n v="3.4615384615384599"/>
    <n v="129.26767504471101"/>
    <n v="447.46502900092503"/>
    <m/>
    <m/>
  </r>
  <r>
    <x v="361"/>
    <n v="10669"/>
    <n v="23"/>
    <n v="16"/>
    <n v="2"/>
    <n v="6"/>
    <n v="37.5"/>
    <n v="12.3333333333333"/>
    <n v="343.48234169259598"/>
    <n v="4236.2822142086798"/>
    <m/>
    <m/>
  </r>
  <r>
    <x v="360"/>
    <n v="10693"/>
    <n v="8"/>
    <n v="4"/>
    <n v="0"/>
    <n v="3"/>
    <n v="75"/>
    <n v="5.25"/>
    <n v="227.431012550502"/>
    <n v="1194.01281589013"/>
    <m/>
    <m/>
  </r>
  <r>
    <x v="365"/>
    <n v="10761"/>
    <n v="11"/>
    <n v="9"/>
    <n v="1"/>
    <n v="9"/>
    <n v="100"/>
    <n v="8.75"/>
    <n v="302.60752504759603"/>
    <n v="2647.81584416646"/>
    <m/>
    <m/>
  </r>
  <r>
    <x v="1"/>
    <n v="10857"/>
    <n v="4"/>
    <n v="2"/>
    <n v="1"/>
    <n v="3"/>
    <n v="150"/>
    <n v="8"/>
    <n v="97.672264890212901"/>
    <n v="781.37811912170298"/>
    <m/>
    <m/>
  </r>
  <r>
    <x v="366"/>
    <n v="10907"/>
    <n v="32"/>
    <n v="22"/>
    <n v="2"/>
    <n v="8"/>
    <n v="36.363636363636303"/>
    <n v="17.4545454545454"/>
    <n v="488.05725875025303"/>
    <n v="8518.8176072771494"/>
    <m/>
    <m/>
  </r>
  <r>
    <x v="1"/>
    <n v="10918"/>
    <n v="3"/>
    <n v="2"/>
    <n v="2"/>
    <n v="2"/>
    <n v="100"/>
    <n v="3"/>
    <n v="30"/>
    <n v="90"/>
    <m/>
    <m/>
  </r>
  <r>
    <x v="1"/>
    <n v="10961"/>
    <n v="3"/>
    <n v="1"/>
    <n v="1"/>
    <n v="2"/>
    <n v="200"/>
    <n v="3.75"/>
    <n v="34.869175015865402"/>
    <n v="130.75940630949501"/>
    <m/>
    <m/>
  </r>
  <r>
    <x v="367"/>
    <n v="10973"/>
    <n v="4"/>
    <n v="2"/>
    <n v="0"/>
    <n v="1"/>
    <n v="50"/>
    <n v="2"/>
    <n v="18.094737505047998"/>
    <n v="36.189475010096103"/>
    <m/>
    <m/>
  </r>
  <r>
    <x v="1"/>
    <n v="10979"/>
    <n v="38"/>
    <n v="2"/>
    <n v="1"/>
    <n v="1"/>
    <n v="50"/>
    <n v="2.8571428571428501"/>
    <n v="62.2697691354713"/>
    <n v="177.91362610134601"/>
    <m/>
    <m/>
  </r>
  <r>
    <x v="368"/>
    <n v="11001"/>
    <n v="15"/>
    <n v="6"/>
    <n v="1"/>
    <n v="5"/>
    <n v="83.3333333333333"/>
    <n v="7.8571428571428497"/>
    <n v="176.46653521143901"/>
    <n v="1386.52277666131"/>
    <m/>
    <m/>
  </r>
  <r>
    <x v="369"/>
    <n v="11019"/>
    <n v="5"/>
    <n v="1"/>
    <n v="1"/>
    <n v="1"/>
    <n v="100"/>
    <n v="1"/>
    <n v="8"/>
    <n v="8"/>
    <m/>
    <m/>
  </r>
  <r>
    <x v="1"/>
    <n v="11020"/>
    <n v="3"/>
    <n v="1"/>
    <n v="0"/>
    <n v="1"/>
    <n v="100"/>
    <n v="1"/>
    <n v="8"/>
    <n v="8"/>
    <m/>
    <m/>
  </r>
  <r>
    <x v="370"/>
    <n v="11026"/>
    <n v="11"/>
    <n v="1"/>
    <n v="2"/>
    <n v="1"/>
    <n v="100"/>
    <n v="1"/>
    <n v="11.6096404744368"/>
    <n v="11.6096404744368"/>
    <m/>
    <m/>
  </r>
  <r>
    <x v="1"/>
    <n v="11027"/>
    <n v="9"/>
    <n v="5"/>
    <n v="1"/>
    <n v="2"/>
    <n v="40"/>
    <n v="5"/>
    <n v="76.107495610020493"/>
    <n v="380.53747805010198"/>
    <m/>
    <m/>
  </r>
  <r>
    <x v="371"/>
    <n v="11071"/>
    <n v="279"/>
    <n v="8"/>
    <n v="0"/>
    <n v="1"/>
    <n v="12.5"/>
    <n v="5.6"/>
    <n v="182.83669636412901"/>
    <n v="1023.88549963912"/>
    <m/>
    <m/>
  </r>
  <r>
    <x v="372"/>
    <n v="11086"/>
    <n v="8"/>
    <n v="5"/>
    <n v="1"/>
    <n v="2"/>
    <n v="40"/>
    <n v="4.375"/>
    <n v="41.209025018749998"/>
    <n v="180.28948445703099"/>
    <m/>
    <m/>
  </r>
  <r>
    <x v="373"/>
    <n v="11114"/>
    <n v="23"/>
    <n v="14"/>
    <n v="1"/>
    <n v="6"/>
    <n v="42.857142857142797"/>
    <n v="12"/>
    <n v="232.24865024551301"/>
    <n v="2786.9838029461598"/>
    <m/>
    <m/>
  </r>
  <r>
    <x v="1"/>
    <n v="11178"/>
    <n v="171"/>
    <n v="26"/>
    <n v="4"/>
    <n v="6"/>
    <n v="23.076923076922998"/>
    <n v="14.439024390243899"/>
    <n v="775.77437188391002"/>
    <n v="11201.425076957899"/>
    <m/>
    <m/>
  </r>
  <r>
    <x v="374"/>
    <n v="11203"/>
    <n v="18"/>
    <n v="9"/>
    <n v="3"/>
    <n v="1"/>
    <n v="11.1111111111111"/>
    <n v="8.6666666666666607"/>
    <n v="175.81007680238301"/>
    <n v="1523.68733228732"/>
    <m/>
    <m/>
  </r>
  <r>
    <x v="1"/>
    <n v="11222"/>
    <n v="43"/>
    <n v="18"/>
    <n v="1"/>
    <n v="14"/>
    <n v="77.7777777777777"/>
    <n v="11.7209302325581"/>
    <n v="886.59928215304001"/>
    <n v="10391.768330351901"/>
    <m/>
    <m/>
  </r>
  <r>
    <x v="1"/>
    <n v="11275"/>
    <n v="27"/>
    <n v="3"/>
    <n v="2"/>
    <n v="2"/>
    <n v="66.6666666666666"/>
    <n v="3.21428571428571"/>
    <n v="60.944362512259602"/>
    <n v="195.89259378940599"/>
    <m/>
    <m/>
  </r>
  <r>
    <x v="1"/>
    <n v="11276"/>
    <n v="24"/>
    <n v="15"/>
    <n v="0"/>
    <n v="3"/>
    <n v="20"/>
    <n v="10.25"/>
    <n v="325.53233755120198"/>
    <n v="3336.7064598998199"/>
    <m/>
    <m/>
  </r>
  <r>
    <x v="375"/>
    <n v="11304"/>
    <n v="37"/>
    <n v="8"/>
    <n v="0"/>
    <n v="4"/>
    <n v="50"/>
    <n v="7.1052631578947301"/>
    <n v="293.24865024551298"/>
    <n v="2083.6088306918"/>
    <m/>
    <m/>
  </r>
  <r>
    <x v="1"/>
    <n v="11314"/>
    <n v="20"/>
    <n v="11"/>
    <n v="0"/>
    <n v="5"/>
    <n v="45.454545454545404"/>
    <n v="11.25"/>
    <n v="300.82814196102902"/>
    <n v="3384.3165970615801"/>
    <m/>
    <m/>
  </r>
  <r>
    <x v="376"/>
    <n v="11344"/>
    <n v="4"/>
    <n v="1"/>
    <n v="2"/>
    <n v="1"/>
    <n v="100"/>
    <n v="1.375"/>
    <n v="53.150849518197802"/>
    <n v="73.082418087521901"/>
    <m/>
    <m/>
  </r>
  <r>
    <x v="377"/>
    <n v="11394"/>
    <n v="118"/>
    <n v="4"/>
    <n v="0"/>
    <n v="1"/>
    <n v="25"/>
    <n v="3.75"/>
    <n v="81.409673799103999"/>
    <n v="305.28627674664"/>
    <m/>
    <m/>
  </r>
  <r>
    <x v="378"/>
    <n v="11405"/>
    <n v="8"/>
    <n v="5"/>
    <n v="1"/>
    <n v="2"/>
    <n v="40"/>
    <n v="4.375"/>
    <n v="41.209025018749998"/>
    <n v="180.28948445703099"/>
    <m/>
    <m/>
  </r>
  <r>
    <x v="1"/>
    <n v="11414"/>
    <n v="97"/>
    <n v="9"/>
    <n v="1"/>
    <n v="1"/>
    <n v="11.1111111111111"/>
    <n v="3.4615384615384599"/>
    <n v="137.607525047596"/>
    <n v="476.33374054937099"/>
    <m/>
    <m/>
  </r>
  <r>
    <x v="1"/>
    <n v="11459"/>
    <n v="9"/>
    <n v="2"/>
    <n v="0"/>
    <n v="1"/>
    <n v="50"/>
    <n v="2.5"/>
    <n v="28.529325012980799"/>
    <n v="71.323312532451993"/>
    <m/>
    <m/>
  </r>
  <r>
    <x v="1"/>
    <n v="11462"/>
    <n v="5"/>
    <n v="2"/>
    <n v="0"/>
    <n v="2"/>
    <n v="100"/>
    <n v="1.5"/>
    <n v="24"/>
    <n v="36"/>
    <m/>
    <m/>
  </r>
  <r>
    <x v="379"/>
    <n v="11470"/>
    <n v="12"/>
    <n v="7"/>
    <n v="1"/>
    <n v="5"/>
    <n v="71.428571428571402"/>
    <n v="18.545454545454501"/>
    <n v="298.55508909976197"/>
    <n v="5536.8398342137798"/>
    <m/>
    <m/>
  </r>
  <r>
    <x v="380"/>
    <n v="11483"/>
    <n v="27"/>
    <n v="9"/>
    <n v="1"/>
    <n v="5"/>
    <n v="55.5555555555555"/>
    <n v="9.0909090909090899"/>
    <n v="180.085014333929"/>
    <n v="1637.1364939448099"/>
    <m/>
    <m/>
  </r>
  <r>
    <x v="1"/>
    <n v="11495"/>
    <n v="7"/>
    <n v="3"/>
    <n v="0"/>
    <n v="1"/>
    <n v="33.3333333333333"/>
    <n v="4.5"/>
    <n v="64.725033674979201"/>
    <n v="291.26265153740599"/>
    <m/>
    <m/>
  </r>
  <r>
    <x v="1"/>
    <n v="11497"/>
    <n v="3"/>
    <n v="1"/>
    <n v="1"/>
    <n v="1"/>
    <n v="100"/>
    <n v="1.25"/>
    <n v="20.679700005769199"/>
    <n v="25.8496250072115"/>
    <m/>
    <m/>
  </r>
  <r>
    <x v="1"/>
    <n v="11506"/>
    <n v="3"/>
    <n v="1"/>
    <n v="2"/>
    <n v="2"/>
    <n v="200"/>
    <n v="2.4"/>
    <n v="33"/>
    <n v="79.2"/>
    <m/>
    <m/>
  </r>
  <r>
    <x v="381"/>
    <n v="11539"/>
    <n v="10"/>
    <n v="3"/>
    <n v="2"/>
    <n v="6"/>
    <n v="200"/>
    <n v="5.7272727272727204"/>
    <n v="133.43760004615399"/>
    <n v="764.23352753706297"/>
    <m/>
    <m/>
  </r>
  <r>
    <x v="382"/>
    <n v="11550"/>
    <n v="26"/>
    <n v="13"/>
    <n v="2"/>
    <n v="7"/>
    <n v="53.846153846153797"/>
    <n v="9"/>
    <n v="331.70748962197399"/>
    <n v="2985.3674065977698"/>
    <m/>
    <m/>
  </r>
  <r>
    <x v="383"/>
    <n v="11581"/>
    <n v="13"/>
    <n v="6"/>
    <n v="2"/>
    <n v="6"/>
    <n v="100"/>
    <n v="6.3636363636363598"/>
    <n v="145.94737505047999"/>
    <n v="928.75602304851498"/>
    <m/>
    <m/>
  </r>
  <r>
    <x v="1"/>
    <n v="11598"/>
    <n v="1"/>
    <n v="1"/>
    <n v="0"/>
    <n v="1"/>
    <n v="100"/>
    <n v="0.5"/>
    <n v="2"/>
    <n v="1"/>
    <m/>
    <m/>
  </r>
  <r>
    <x v="1"/>
    <n v="11599"/>
    <n v="1"/>
    <n v="1"/>
    <n v="0"/>
    <n v="1"/>
    <n v="100"/>
    <n v="0.5"/>
    <n v="2"/>
    <n v="1"/>
    <m/>
    <m/>
  </r>
  <r>
    <x v="1"/>
    <n v="11600"/>
    <n v="1"/>
    <n v="1"/>
    <n v="0"/>
    <n v="1"/>
    <n v="100"/>
    <n v="0.5"/>
    <n v="2"/>
    <n v="1"/>
    <m/>
    <m/>
  </r>
  <r>
    <x v="1"/>
    <n v="11601"/>
    <n v="1"/>
    <n v="0"/>
    <n v="0"/>
    <n v="1"/>
    <s v="Infinity"/>
    <n v="0"/>
    <n v="0"/>
    <n v="0"/>
    <m/>
    <m/>
  </r>
  <r>
    <x v="1"/>
    <n v="11602"/>
    <n v="4"/>
    <n v="2"/>
    <n v="2"/>
    <n v="1"/>
    <n v="50"/>
    <n v="1.71428571428571"/>
    <n v="63.3985000288462"/>
    <n v="108.68314290659301"/>
    <m/>
    <m/>
  </r>
  <r>
    <x v="384"/>
    <n v="11608"/>
    <n v="1"/>
    <n v="1"/>
    <n v="1"/>
    <n v="1"/>
    <n v="100"/>
    <n v="1"/>
    <n v="3"/>
    <n v="3"/>
    <m/>
    <m/>
  </r>
  <r>
    <x v="1"/>
    <n v="11614"/>
    <n v="9"/>
    <n v="7"/>
    <n v="4"/>
    <n v="4"/>
    <n v="57.142857142857103"/>
    <n v="11.5"/>
    <n v="132.64361252668201"/>
    <n v="1525.4015440568501"/>
    <m/>
    <m/>
  </r>
  <r>
    <x v="1"/>
    <n v="11623"/>
    <n v="4"/>
    <n v="3"/>
    <n v="4"/>
    <n v="3"/>
    <n v="100"/>
    <n v="8.3333333333333304"/>
    <n v="103.782948559118"/>
    <n v="864.85790465932405"/>
    <m/>
    <m/>
  </r>
  <r>
    <x v="1"/>
    <n v="11627"/>
    <n v="1"/>
    <n v="1"/>
    <n v="4"/>
    <n v="1"/>
    <n v="100"/>
    <n v="3.75"/>
    <n v="39.302968908806399"/>
    <n v="147.38613340802399"/>
    <m/>
    <m/>
  </r>
  <r>
    <x v="1"/>
    <n v="11628"/>
    <n v="1"/>
    <n v="1"/>
    <n v="4"/>
    <n v="1"/>
    <n v="100"/>
    <n v="3.75"/>
    <n v="39.302968908806399"/>
    <n v="147.38613340802399"/>
    <m/>
    <m/>
  </r>
  <r>
    <x v="1"/>
    <n v="11629"/>
    <n v="1"/>
    <n v="1"/>
    <n v="4"/>
    <n v="1"/>
    <n v="100"/>
    <n v="3.75"/>
    <n v="39.302968908806399"/>
    <n v="147.38613340802399"/>
    <m/>
    <m/>
  </r>
  <r>
    <x v="1"/>
    <n v="11630"/>
    <n v="1"/>
    <n v="1"/>
    <n v="4"/>
    <n v="1"/>
    <n v="100"/>
    <n v="3.75"/>
    <n v="39.302968908806399"/>
    <n v="147.38613340802399"/>
    <m/>
    <m/>
  </r>
  <r>
    <x v="1"/>
    <n v="11631"/>
    <n v="1"/>
    <n v="1"/>
    <n v="4"/>
    <n v="1"/>
    <n v="100"/>
    <n v="3.75"/>
    <n v="39.302968908806399"/>
    <n v="147.38613340802399"/>
    <m/>
    <m/>
  </r>
  <r>
    <x v="1"/>
    <n v="11632"/>
    <n v="1"/>
    <n v="1"/>
    <n v="4"/>
    <n v="1"/>
    <n v="100"/>
    <n v="3.75"/>
    <n v="39.302968908806399"/>
    <n v="147.38613340802399"/>
    <m/>
    <m/>
  </r>
  <r>
    <x v="1"/>
    <n v="11633"/>
    <n v="1"/>
    <n v="1"/>
    <n v="4"/>
    <n v="1"/>
    <n v="100"/>
    <n v="3.75"/>
    <n v="39.302968908806399"/>
    <n v="147.38613340802399"/>
    <m/>
    <m/>
  </r>
  <r>
    <x v="1"/>
    <n v="11634"/>
    <n v="1"/>
    <n v="1"/>
    <n v="4"/>
    <n v="1"/>
    <n v="100"/>
    <n v="3.75"/>
    <n v="39.302968908806399"/>
    <n v="147.38613340802399"/>
    <m/>
    <m/>
  </r>
  <r>
    <x v="1"/>
    <n v="11635"/>
    <n v="1"/>
    <n v="1"/>
    <n v="4"/>
    <n v="1"/>
    <n v="100"/>
    <n v="3.75"/>
    <n v="39.302968908806399"/>
    <n v="147.38613340802399"/>
    <m/>
    <m/>
  </r>
  <r>
    <x v="1"/>
    <n v="11636"/>
    <n v="1"/>
    <n v="1"/>
    <n v="4"/>
    <n v="1"/>
    <n v="100"/>
    <n v="3.75"/>
    <n v="39.302968908806399"/>
    <n v="147.38613340802399"/>
    <m/>
    <m/>
  </r>
  <r>
    <x v="1"/>
    <n v="11637"/>
    <n v="1"/>
    <n v="1"/>
    <n v="4"/>
    <n v="1"/>
    <n v="100"/>
    <n v="3.75"/>
    <n v="39.302968908806399"/>
    <n v="147.38613340802399"/>
    <m/>
    <m/>
  </r>
  <r>
    <x v="1"/>
    <n v="11638"/>
    <n v="1"/>
    <n v="1"/>
    <n v="4"/>
    <n v="1"/>
    <n v="100"/>
    <n v="3.75"/>
    <n v="39.302968908806399"/>
    <n v="147.38613340802399"/>
    <m/>
    <m/>
  </r>
  <r>
    <x v="1"/>
    <n v="11639"/>
    <n v="1"/>
    <n v="1"/>
    <n v="4"/>
    <n v="2"/>
    <n v="200"/>
    <n v="3.75"/>
    <n v="39.302968908806399"/>
    <n v="147.38613340802399"/>
    <m/>
    <m/>
  </r>
  <r>
    <x v="1"/>
    <n v="11640"/>
    <n v="1"/>
    <n v="1"/>
    <n v="3"/>
    <n v="1"/>
    <n v="100"/>
    <n v="3"/>
    <n v="23.264662506490399"/>
    <n v="69.793987519471202"/>
    <m/>
    <m/>
  </r>
  <r>
    <x v="385"/>
    <n v="11655"/>
    <n v="3"/>
    <n v="1"/>
    <n v="1"/>
    <n v="1"/>
    <n v="100"/>
    <n v="2"/>
    <n v="12"/>
    <n v="24"/>
    <m/>
    <m/>
  </r>
  <r>
    <x v="386"/>
    <n v="11662"/>
    <n v="35"/>
    <n v="38"/>
    <n v="1"/>
    <n v="14"/>
    <n v="36.842105263157798"/>
    <n v="31.485714285714199"/>
    <n v="1289.09480048461"/>
    <n v="40588.070575258498"/>
    <m/>
    <m/>
  </r>
  <r>
    <x v="387"/>
    <n v="11698"/>
    <n v="3"/>
    <n v="1"/>
    <n v="2"/>
    <n v="1"/>
    <n v="100"/>
    <n v="3.75"/>
    <n v="34.869175015865402"/>
    <n v="130.75940630949501"/>
    <m/>
    <m/>
  </r>
  <r>
    <x v="388"/>
    <n v="11702"/>
    <n v="4"/>
    <n v="2"/>
    <n v="1"/>
    <n v="3"/>
    <n v="150"/>
    <n v="8.5"/>
    <n v="133.43760004615399"/>
    <n v="1134.2196003923"/>
    <m/>
    <m/>
  </r>
  <r>
    <x v="24"/>
    <n v="11707"/>
    <n v="3"/>
    <n v="1"/>
    <n v="1"/>
    <n v="1"/>
    <n v="100"/>
    <n v="4.375"/>
    <n v="44.378950020192299"/>
    <n v="194.15790633834101"/>
    <m/>
    <m/>
  </r>
  <r>
    <x v="389"/>
    <n v="11711"/>
    <n v="5"/>
    <n v="1"/>
    <n v="1"/>
    <n v="6"/>
    <n v="600"/>
    <n v="2.7857142857142798"/>
    <n v="83.048202372183994"/>
    <n v="231.34856375108399"/>
    <m/>
    <m/>
  </r>
  <r>
    <x v="390"/>
    <n v="11717"/>
    <n v="5"/>
    <n v="1"/>
    <n v="1"/>
    <n v="4"/>
    <n v="400"/>
    <n v="4.6428571428571397"/>
    <n v="89.624062518028893"/>
    <n v="416.11171883370503"/>
    <m/>
    <m/>
  </r>
  <r>
    <x v="391"/>
    <n v="11723"/>
    <n v="3"/>
    <n v="1"/>
    <n v="1"/>
    <n v="3"/>
    <n v="300"/>
    <n v="4"/>
    <n v="49.828921423310398"/>
    <n v="199.31568569324099"/>
    <m/>
    <m/>
  </r>
  <r>
    <x v="392"/>
    <n v="11727"/>
    <n v="8"/>
    <n v="3"/>
    <n v="3"/>
    <n v="3"/>
    <n v="100"/>
    <n v="7.2941176470588198"/>
    <n v="241.480521868285"/>
    <n v="1761.38733598043"/>
    <m/>
    <m/>
  </r>
  <r>
    <x v="393"/>
    <n v="11736"/>
    <n v="32"/>
    <n v="24"/>
    <n v="0"/>
    <n v="8"/>
    <n v="33.3333333333333"/>
    <n v="27.692307692307601"/>
    <n v="873.50905898196697"/>
    <n v="24189.481633346699"/>
    <m/>
    <m/>
  </r>
  <r>
    <x v="394"/>
    <n v="11769"/>
    <n v="15"/>
    <n v="10"/>
    <n v="0"/>
    <n v="4"/>
    <n v="40"/>
    <n v="16.033333333333299"/>
    <n v="346.12955438814703"/>
    <n v="5549.6105220232903"/>
    <m/>
    <m/>
  </r>
  <r>
    <x v="395"/>
    <n v="11785"/>
    <n v="39"/>
    <n v="35"/>
    <n v="1"/>
    <n v="8"/>
    <n v="22.857142857142801"/>
    <n v="20.578947368421002"/>
    <n v="1000.17523043976"/>
    <n v="20582.553426418301"/>
    <m/>
    <m/>
  </r>
  <r>
    <x v="396"/>
    <n v="11827"/>
    <n v="3"/>
    <n v="1"/>
    <n v="1"/>
    <n v="1"/>
    <n v="100"/>
    <n v="1.5"/>
    <n v="10"/>
    <n v="15"/>
    <m/>
    <m/>
  </r>
  <r>
    <x v="397"/>
    <n v="11834"/>
    <n v="5"/>
    <n v="3"/>
    <n v="3"/>
    <n v="1"/>
    <n v="33.3333333333333"/>
    <n v="3"/>
    <n v="46.529325012980799"/>
    <n v="139.58797503894201"/>
    <m/>
    <m/>
  </r>
  <r>
    <x v="1"/>
    <n v="11840"/>
    <n v="3"/>
    <n v="1"/>
    <n v="0"/>
    <n v="1"/>
    <n v="100"/>
    <n v="0.5"/>
    <n v="2"/>
    <n v="1"/>
    <m/>
    <m/>
  </r>
  <r>
    <x v="398"/>
    <n v="11850"/>
    <n v="15"/>
    <n v="8"/>
    <n v="1"/>
    <n v="2"/>
    <n v="25"/>
    <n v="9.8461538461538396"/>
    <n v="272.32368021228302"/>
    <n v="2681.3408513209401"/>
    <m/>
    <m/>
  </r>
  <r>
    <x v="399"/>
    <n v="11866"/>
    <n v="34"/>
    <n v="35"/>
    <n v="0"/>
    <n v="10"/>
    <n v="28.571428571428498"/>
    <n v="14.22"/>
    <n v="788.55674039380199"/>
    <n v="11213.276848399801"/>
    <m/>
    <m/>
  </r>
  <r>
    <x v="392"/>
    <n v="11901"/>
    <n v="5"/>
    <n v="1"/>
    <n v="2"/>
    <n v="1"/>
    <n v="100"/>
    <n v="3.6"/>
    <n v="106.605937817612"/>
    <n v="383.78137614340602"/>
    <m/>
    <m/>
  </r>
  <r>
    <x v="400"/>
    <n v="11907"/>
    <n v="5"/>
    <n v="3"/>
    <n v="0"/>
    <n v="2"/>
    <n v="66.6666666666666"/>
    <n v="4.5"/>
    <n v="83.761808285267193"/>
    <n v="376.92813728370197"/>
    <m/>
    <m/>
  </r>
  <r>
    <x v="388"/>
    <n v="11913"/>
    <n v="3"/>
    <n v="1"/>
    <n v="4"/>
    <n v="1"/>
    <n v="100"/>
    <n v="2.3571428571428501"/>
    <n v="46.506993328423"/>
    <n v="109.62362713128201"/>
    <m/>
    <m/>
  </r>
  <r>
    <x v="401"/>
    <n v="11916"/>
    <n v="11"/>
    <n v="6"/>
    <n v="5"/>
    <n v="7"/>
    <n v="116.666666666666"/>
    <n v="12.5"/>
    <n v="263.10646549960001"/>
    <n v="3288.8308187450002"/>
    <m/>
    <m/>
  </r>
  <r>
    <x v="402"/>
    <n v="11928"/>
    <n v="8"/>
    <n v="5"/>
    <n v="4"/>
    <n v="2"/>
    <n v="40"/>
    <n v="5.0999999999999996"/>
    <n v="108"/>
    <n v="550.79999999999995"/>
    <m/>
    <m/>
  </r>
  <r>
    <x v="403"/>
    <n v="11937"/>
    <n v="11"/>
    <n v="6"/>
    <n v="1"/>
    <n v="3"/>
    <n v="50"/>
    <n v="7.6666666666666599"/>
    <n v="199.68581616031301"/>
    <n v="1530.9245905624"/>
    <m/>
    <m/>
  </r>
  <r>
    <x v="404"/>
    <n v="11949"/>
    <n v="9"/>
    <n v="4"/>
    <n v="2"/>
    <n v="1"/>
    <n v="25"/>
    <n v="7"/>
    <n v="104.248125036057"/>
    <n v="729.73687525240405"/>
    <m/>
    <m/>
  </r>
  <r>
    <x v="405"/>
    <n v="11951"/>
    <n v="3"/>
    <n v="1"/>
    <n v="2"/>
    <n v="1"/>
    <n v="100"/>
    <n v="1.5"/>
    <n v="20.679700005769199"/>
    <n v="31.019550008653798"/>
    <m/>
    <m/>
  </r>
  <r>
    <x v="406"/>
    <n v="11959"/>
    <n v="9"/>
    <n v="4"/>
    <n v="4"/>
    <n v="1"/>
    <n v="25"/>
    <n v="10"/>
    <n v="156.08010665230501"/>
    <n v="1560.8010665230499"/>
    <m/>
    <m/>
  </r>
  <r>
    <x v="407"/>
    <n v="11961"/>
    <n v="3"/>
    <n v="1"/>
    <n v="2"/>
    <n v="1"/>
    <n v="100"/>
    <n v="1.4"/>
    <n v="25.2661942985184"/>
    <n v="35.372672017925801"/>
    <m/>
    <m/>
  </r>
  <r>
    <x v="408"/>
    <n v="11969"/>
    <n v="10"/>
    <n v="4"/>
    <n v="0"/>
    <n v="3"/>
    <n v="75"/>
    <n v="11.785714285714199"/>
    <n v="278.63137138648301"/>
    <n v="3283.86973419784"/>
    <m/>
    <m/>
  </r>
  <r>
    <x v="166"/>
    <n v="11980"/>
    <n v="10"/>
    <n v="4"/>
    <n v="0"/>
    <n v="1"/>
    <n v="25"/>
    <n v="4.8888888888888804"/>
    <n v="89.924182507507396"/>
    <n v="439.62933670336997"/>
    <m/>
    <m/>
  </r>
  <r>
    <x v="409"/>
    <n v="11983"/>
    <n v="3"/>
    <n v="1"/>
    <n v="0"/>
    <n v="1"/>
    <n v="100"/>
    <n v="0.5"/>
    <n v="2"/>
    <n v="1"/>
    <m/>
    <m/>
  </r>
  <r>
    <x v="410"/>
    <n v="11991"/>
    <n v="20"/>
    <n v="6"/>
    <n v="0"/>
    <n v="5"/>
    <n v="83.3333333333333"/>
    <n v="10.705882352941099"/>
    <n v="257.61820814011702"/>
    <n v="2758.0302283236101"/>
    <m/>
    <m/>
  </r>
  <r>
    <x v="411"/>
    <n v="12001"/>
    <n v="7"/>
    <n v="6"/>
    <n v="2"/>
    <n v="2"/>
    <n v="33.3333333333333"/>
    <n v="8.5"/>
    <n v="116"/>
    <n v="986"/>
    <m/>
    <m/>
  </r>
  <r>
    <x v="412"/>
    <n v="12012"/>
    <n v="8"/>
    <n v="5"/>
    <n v="0"/>
    <n v="2"/>
    <n v="40"/>
    <n v="5.5714285714285703"/>
    <n v="96.211432671668305"/>
    <n v="536.03512488500905"/>
    <m/>
    <m/>
  </r>
  <r>
    <x v="413"/>
    <n v="12021"/>
    <n v="34"/>
    <n v="13"/>
    <n v="1"/>
    <n v="4"/>
    <n v="30.769230769230699"/>
    <n v="13.363636363636299"/>
    <n v="444.613550124038"/>
    <n v="5941.6538062030604"/>
    <m/>
    <m/>
  </r>
  <r>
    <x v="414"/>
    <n v="12036"/>
    <n v="15"/>
    <n v="8"/>
    <n v="2"/>
    <n v="3"/>
    <n v="37.5"/>
    <n v="9.3461538461538396"/>
    <n v="214.05271769459"/>
    <n v="2000.5696307609701"/>
    <m/>
    <m/>
  </r>
  <r>
    <x v="415"/>
    <n v="12056"/>
    <n v="3"/>
    <n v="1"/>
    <n v="0"/>
    <n v="1"/>
    <n v="100"/>
    <n v="1.5"/>
    <n v="11.6096404744368"/>
    <n v="17.414460711655199"/>
    <m/>
    <m/>
  </r>
  <r>
    <x v="416"/>
    <n v="12060"/>
    <n v="18"/>
    <n v="10"/>
    <n v="0"/>
    <n v="3"/>
    <n v="30"/>
    <n v="10.421052631578901"/>
    <n v="317.06856386475999"/>
    <n v="3304.1881918538102"/>
    <m/>
    <m/>
  </r>
  <r>
    <x v="417"/>
    <n v="12070"/>
    <n v="3"/>
    <n v="1"/>
    <n v="2"/>
    <n v="1"/>
    <n v="100"/>
    <n v="2.7"/>
    <n v="39"/>
    <n v="105.3"/>
    <m/>
    <m/>
  </r>
  <r>
    <x v="418"/>
    <n v="12079"/>
    <n v="19"/>
    <n v="10"/>
    <n v="0"/>
    <n v="3"/>
    <n v="30"/>
    <n v="9.6666666666666607"/>
    <n v="278.63137138648301"/>
    <n v="2693.4365900693401"/>
    <m/>
    <m/>
  </r>
  <r>
    <x v="419"/>
    <n v="12088"/>
    <n v="3"/>
    <n v="1"/>
    <n v="2"/>
    <n v="2"/>
    <n v="200"/>
    <n v="3.3"/>
    <n v="48"/>
    <n v="158.4"/>
    <m/>
    <m/>
  </r>
  <r>
    <x v="420"/>
    <n v="12099"/>
    <n v="8"/>
    <n v="5"/>
    <n v="0"/>
    <n v="2"/>
    <n v="40"/>
    <n v="6"/>
    <n v="132.83428025068901"/>
    <n v="797.00568150413699"/>
    <m/>
    <m/>
  </r>
  <r>
    <x v="421"/>
    <n v="12108"/>
    <n v="8"/>
    <n v="5"/>
    <n v="0"/>
    <n v="2"/>
    <n v="40"/>
    <n v="5.4"/>
    <n v="136"/>
    <n v="734.4"/>
    <m/>
    <m/>
  </r>
  <r>
    <x v="422"/>
    <n v="12117"/>
    <n v="8"/>
    <n v="5"/>
    <n v="0"/>
    <n v="2"/>
    <n v="40"/>
    <n v="5"/>
    <n v="150.117300051923"/>
    <n v="750.58650025961595"/>
    <m/>
    <m/>
  </r>
  <r>
    <x v="423"/>
    <n v="12126"/>
    <n v="8"/>
    <n v="5"/>
    <n v="0"/>
    <n v="2"/>
    <n v="40"/>
    <n v="5"/>
    <n v="150.117300051923"/>
    <n v="750.58650025961595"/>
    <m/>
    <m/>
  </r>
  <r>
    <x v="424"/>
    <n v="12135"/>
    <n v="8"/>
    <n v="5"/>
    <n v="0"/>
    <n v="2"/>
    <n v="40"/>
    <n v="6"/>
    <n v="132.83428025068901"/>
    <n v="797.00568150413699"/>
    <m/>
    <m/>
  </r>
  <r>
    <x v="425"/>
    <n v="12144"/>
    <n v="8"/>
    <n v="5"/>
    <n v="0"/>
    <n v="2"/>
    <n v="40"/>
    <n v="5.6999999999999904"/>
    <n v="140"/>
    <n v="797.99999999999898"/>
    <m/>
    <m/>
  </r>
  <r>
    <x v="426"/>
    <n v="12153"/>
    <n v="12"/>
    <n v="11"/>
    <n v="0"/>
    <n v="4"/>
    <n v="36.363636363636303"/>
    <n v="8.0769230769230695"/>
    <n v="276.60339807279098"/>
    <n v="2234.1043690494598"/>
    <m/>
    <m/>
  </r>
  <r>
    <x v="427"/>
    <n v="12166"/>
    <n v="15"/>
    <n v="5"/>
    <n v="1"/>
    <n v="1"/>
    <n v="20"/>
    <n v="5.8461538461538396"/>
    <n v="162.51574464281401"/>
    <n v="950.092045604144"/>
    <m/>
    <m/>
  </r>
  <r>
    <x v="428"/>
    <n v="12171"/>
    <n v="3"/>
    <n v="1"/>
    <n v="3"/>
    <n v="2"/>
    <n v="200"/>
    <n v="2.4"/>
    <n v="36"/>
    <n v="86.4"/>
    <m/>
    <m/>
  </r>
  <r>
    <x v="429"/>
    <n v="12174"/>
    <n v="5"/>
    <n v="4"/>
    <n v="3"/>
    <n v="2"/>
    <n v="50"/>
    <n v="7.2"/>
    <n v="120.92782504182701"/>
    <n v="870.68034030115405"/>
    <m/>
    <m/>
  </r>
  <r>
    <x v="430"/>
    <n v="12182"/>
    <n v="25"/>
    <n v="5"/>
    <n v="1"/>
    <n v="1"/>
    <n v="20"/>
    <n v="5.4545454545454497"/>
    <n v="127.437825403307"/>
    <n v="695.11541129076795"/>
    <m/>
    <m/>
  </r>
  <r>
    <x v="431"/>
    <n v="12188"/>
    <n v="10"/>
    <n v="8"/>
    <n v="2"/>
    <n v="2"/>
    <n v="25"/>
    <n v="7"/>
    <n v="145.94737505047999"/>
    <n v="1021.6316253533601"/>
    <m/>
    <m/>
  </r>
  <r>
    <x v="429"/>
    <n v="12198"/>
    <n v="7"/>
    <n v="5"/>
    <n v="3"/>
    <n v="2"/>
    <n v="40"/>
    <n v="8"/>
    <n v="177.19905189038101"/>
    <n v="1417.5924151230499"/>
    <m/>
    <m/>
  </r>
  <r>
    <x v="432"/>
    <n v="12208"/>
    <n v="35"/>
    <n v="9"/>
    <n v="2"/>
    <n v="4"/>
    <n v="44.4444444444444"/>
    <n v="8.25"/>
    <n v="262.33097373688798"/>
    <n v="2164.2305333293298"/>
    <m/>
    <m/>
  </r>
  <r>
    <x v="433"/>
    <n v="12221"/>
    <n v="21"/>
    <n v="10"/>
    <n v="2"/>
    <n v="6"/>
    <n v="60"/>
    <n v="12.857142857142801"/>
    <n v="440.92347162443099"/>
    <n v="5669.0160637426898"/>
    <m/>
    <m/>
  </r>
  <r>
    <x v="434"/>
    <n v="12245"/>
    <n v="25"/>
    <n v="12"/>
    <n v="0"/>
    <n v="4"/>
    <n v="33.3333333333333"/>
    <n v="9.75"/>
    <n v="302.66364716150701"/>
    <n v="2950.9705598246901"/>
    <m/>
    <m/>
  </r>
  <r>
    <x v="435"/>
    <n v="12258"/>
    <n v="7"/>
    <n v="6"/>
    <n v="2"/>
    <n v="2"/>
    <n v="33.3333333333333"/>
    <n v="8.5499999999999901"/>
    <n v="144.42953545708099"/>
    <n v="1234.87252815805"/>
    <m/>
    <m/>
  </r>
  <r>
    <x v="436"/>
    <n v="12271"/>
    <n v="34"/>
    <n v="22"/>
    <n v="0"/>
    <n v="6"/>
    <n v="27.272727272727199"/>
    <n v="14"/>
    <n v="567.90051248951602"/>
    <n v="7950.6071748532304"/>
    <m/>
    <m/>
  </r>
  <r>
    <x v="437"/>
    <n v="12293"/>
    <n v="7"/>
    <n v="6"/>
    <n v="2"/>
    <n v="2"/>
    <n v="33.3333333333333"/>
    <n v="9"/>
    <n v="152.92539048396901"/>
    <n v="1376.32851435572"/>
    <m/>
    <m/>
  </r>
  <r>
    <x v="438"/>
    <n v="12312"/>
    <n v="18"/>
    <n v="15"/>
    <n v="4"/>
    <n v="3"/>
    <n v="20"/>
    <n v="15.8529411764705"/>
    <n v="403.81781345283798"/>
    <n v="6401.70004267882"/>
    <m/>
    <m/>
  </r>
  <r>
    <x v="439"/>
    <n v="12334"/>
    <n v="3"/>
    <n v="1"/>
    <n v="1"/>
    <n v="1"/>
    <n v="100"/>
    <n v="1.5"/>
    <n v="10"/>
    <n v="15"/>
    <m/>
    <m/>
  </r>
  <r>
    <x v="440"/>
    <n v="12343"/>
    <n v="40"/>
    <n v="12"/>
    <n v="7"/>
    <n v="11"/>
    <n v="91.6666666666666"/>
    <n v="10.6944444444444"/>
    <n v="417.94705707972503"/>
    <n v="4469.7115826581703"/>
    <m/>
    <m/>
  </r>
  <r>
    <x v="441"/>
    <n v="12349"/>
    <n v="3"/>
    <n v="1"/>
    <n v="1"/>
    <n v="1"/>
    <n v="100"/>
    <n v="1.3333333333333299"/>
    <n v="13.931568569324099"/>
    <n v="18.575424759098802"/>
    <m/>
    <m/>
  </r>
  <r>
    <x v="442"/>
    <n v="12358"/>
    <n v="24"/>
    <n v="25"/>
    <n v="2"/>
    <n v="11"/>
    <n v="44"/>
    <n v="16.5625"/>
    <n v="479.44485125039103"/>
    <n v="7940.8053488346004"/>
    <m/>
    <m/>
  </r>
  <r>
    <x v="443"/>
    <n v="12384"/>
    <n v="5"/>
    <n v="1"/>
    <n v="2"/>
    <n v="1"/>
    <n v="100"/>
    <n v="1"/>
    <n v="11.6096404744368"/>
    <n v="11.6096404744368"/>
    <m/>
    <m/>
  </r>
  <r>
    <x v="1"/>
    <n v="12385"/>
    <n v="3"/>
    <n v="1"/>
    <n v="2"/>
    <n v="1"/>
    <n v="100"/>
    <n v="1.4"/>
    <n v="25.2661942985184"/>
    <n v="35.372672017925801"/>
    <m/>
    <m/>
  </r>
  <r>
    <x v="444"/>
    <n v="12390"/>
    <n v="66"/>
    <n v="28"/>
    <n v="3"/>
    <n v="7"/>
    <n v="25"/>
    <n v="12"/>
    <n v="807.63678409341105"/>
    <n v="9691.6414091209299"/>
    <m/>
    <m/>
  </r>
  <r>
    <x v="442"/>
    <n v="12405"/>
    <n v="11"/>
    <n v="8"/>
    <n v="2"/>
    <n v="2"/>
    <n v="25"/>
    <n v="10.1818181818181"/>
    <n v="203.900520645292"/>
    <n v="2076.0780283884201"/>
    <m/>
    <m/>
  </r>
  <r>
    <x v="1"/>
    <n v="12423"/>
    <n v="14"/>
    <n v="6"/>
    <n v="2"/>
    <n v="4"/>
    <n v="66.6666666666666"/>
    <n v="5.6842105263157796"/>
    <n v="218.72482509951899"/>
    <n v="1243.2779531972601"/>
    <m/>
    <m/>
  </r>
  <r>
    <x v="445"/>
    <n v="12450"/>
    <n v="3"/>
    <n v="1"/>
    <n v="2"/>
    <n v="1"/>
    <n v="100"/>
    <n v="1.75"/>
    <n v="23.264662506490399"/>
    <n v="40.7131593863582"/>
    <m/>
    <m/>
  </r>
  <r>
    <x v="446"/>
    <n v="12459"/>
    <n v="3"/>
    <n v="1"/>
    <n v="1"/>
    <n v="2"/>
    <n v="200"/>
    <n v="3.6"/>
    <n v="53.888725024519303"/>
    <n v="193.999410088269"/>
    <m/>
    <m/>
  </r>
  <r>
    <x v="447"/>
    <n v="12514"/>
    <n v="248"/>
    <n v="3"/>
    <n v="0"/>
    <n v="1"/>
    <n v="33.3333333333333"/>
    <n v="3.75"/>
    <n v="76.147098441151996"/>
    <n v="285.55161915432001"/>
    <m/>
    <m/>
  </r>
  <r>
    <x v="1"/>
    <n v="12520"/>
    <n v="241"/>
    <n v="15"/>
    <n v="2"/>
    <n v="1"/>
    <n v="6.6666666666666599"/>
    <n v="4.8611111111111098"/>
    <n v="213.617384729637"/>
    <n v="1038.4178424357301"/>
    <m/>
    <m/>
  </r>
  <r>
    <x v="448"/>
    <n v="12530"/>
    <n v="14"/>
    <n v="7"/>
    <n v="1"/>
    <n v="2"/>
    <n v="28.571428571428498"/>
    <n v="8.5714285714285694"/>
    <n v="133.21582985307899"/>
    <n v="1141.8499701692499"/>
    <m/>
    <m/>
  </r>
  <r>
    <x v="449"/>
    <n v="12534"/>
    <n v="3"/>
    <n v="1"/>
    <n v="2"/>
    <n v="1"/>
    <n v="100"/>
    <n v="1.6666666666666601"/>
    <n v="16.2534966642115"/>
    <n v="27.089161107019201"/>
    <m/>
    <m/>
  </r>
  <r>
    <x v="450"/>
    <n v="12545"/>
    <n v="44"/>
    <n v="31"/>
    <n v="3"/>
    <n v="11"/>
    <n v="35.4838709677419"/>
    <n v="17.025641025641001"/>
    <n v="861.42259731517402"/>
    <n v="14666.271913263399"/>
    <m/>
    <m/>
  </r>
  <r>
    <x v="451"/>
    <n v="12590"/>
    <n v="14"/>
    <n v="11"/>
    <n v="2"/>
    <n v="5"/>
    <n v="45.454545454545404"/>
    <n v="15.7083333333333"/>
    <n v="255.41209043760901"/>
    <n v="4012.0982539574502"/>
    <m/>
    <m/>
  </r>
  <r>
    <x v="452"/>
    <n v="12605"/>
    <n v="24"/>
    <n v="7"/>
    <n v="2"/>
    <n v="6"/>
    <n v="85.714285714285694"/>
    <n v="18.3333333333333"/>
    <n v="172"/>
    <n v="3153.3333333333298"/>
    <m/>
    <m/>
  </r>
  <r>
    <x v="453"/>
    <n v="12630"/>
    <n v="41"/>
    <n v="12"/>
    <n v="4"/>
    <n v="4"/>
    <n v="33.3333333333333"/>
    <n v="13.9285714285714"/>
    <n v="417.17195298252699"/>
    <n v="5810.6093451137804"/>
    <m/>
    <m/>
  </r>
  <r>
    <x v="454"/>
    <n v="12639"/>
    <n v="8"/>
    <n v="5"/>
    <n v="1"/>
    <n v="2"/>
    <n v="40"/>
    <n v="6.5625"/>
    <n v="105.48604608143"/>
    <n v="692.25217740938399"/>
    <m/>
    <m/>
  </r>
  <r>
    <x v="455"/>
    <n v="12654"/>
    <n v="16"/>
    <n v="10"/>
    <n v="1"/>
    <n v="5"/>
    <n v="50"/>
    <n v="13.285714285714199"/>
    <n v="272.625503652183"/>
    <n v="3622.0245485218602"/>
    <m/>
    <m/>
  </r>
  <r>
    <x v="456"/>
    <n v="12672"/>
    <n v="18"/>
    <n v="3"/>
    <n v="4"/>
    <n v="1"/>
    <n v="33.3333333333333"/>
    <n v="4"/>
    <n v="74.230921316561805"/>
    <n v="296.92368526624699"/>
    <m/>
    <m/>
  </r>
  <r>
    <x v="457"/>
    <n v="12674"/>
    <n v="3"/>
    <n v="1"/>
    <n v="1"/>
    <n v="1"/>
    <n v="100"/>
    <n v="1.5"/>
    <n v="10"/>
    <n v="15"/>
    <m/>
    <m/>
  </r>
  <r>
    <x v="458"/>
    <n v="12676"/>
    <n v="13"/>
    <n v="5"/>
    <n v="3"/>
    <n v="3"/>
    <n v="60"/>
    <n v="3.3333333333333299"/>
    <n v="106.274033872508"/>
    <n v="354.246779575029"/>
    <m/>
    <m/>
  </r>
  <r>
    <x v="1"/>
    <n v="12682"/>
    <n v="5"/>
    <n v="2"/>
    <n v="0"/>
    <n v="2"/>
    <n v="100"/>
    <n v="1"/>
    <n v="13.931568569324099"/>
    <n v="13.931568569324099"/>
    <m/>
    <m/>
  </r>
  <r>
    <x v="459"/>
    <n v="12691"/>
    <n v="24"/>
    <n v="4"/>
    <n v="4"/>
    <n v="1"/>
    <n v="25"/>
    <n v="3.9"/>
    <n v="84"/>
    <n v="327.60000000000002"/>
    <m/>
    <m/>
  </r>
  <r>
    <x v="457"/>
    <n v="12693"/>
    <n v="3"/>
    <n v="1"/>
    <n v="1"/>
    <n v="1"/>
    <n v="100"/>
    <n v="1.5"/>
    <n v="10"/>
    <n v="15"/>
    <m/>
    <m/>
  </r>
  <r>
    <x v="458"/>
    <n v="12695"/>
    <n v="11"/>
    <n v="5"/>
    <n v="3"/>
    <n v="3"/>
    <n v="60"/>
    <n v="4.0909090909090899"/>
    <n v="112"/>
    <n v="458.18181818181802"/>
    <m/>
    <m/>
  </r>
  <r>
    <x v="1"/>
    <n v="12701"/>
    <n v="3"/>
    <n v="2"/>
    <n v="0"/>
    <n v="2"/>
    <n v="100"/>
    <n v="1"/>
    <n v="13.931568569324099"/>
    <n v="13.931568569324099"/>
    <m/>
    <m/>
  </r>
  <r>
    <x v="460"/>
    <n v="12707"/>
    <n v="7"/>
    <n v="3"/>
    <n v="1"/>
    <n v="1"/>
    <n v="33.3333333333333"/>
    <n v="3.5"/>
    <n v="39.863137138648298"/>
    <n v="139.52097998526901"/>
    <m/>
    <m/>
  </r>
  <r>
    <x v="1"/>
    <n v="12709"/>
    <n v="3"/>
    <n v="2"/>
    <n v="1"/>
    <n v="2"/>
    <n v="100"/>
    <n v="2.5"/>
    <n v="27"/>
    <n v="67.5"/>
    <m/>
    <m/>
  </r>
  <r>
    <x v="461"/>
    <n v="12716"/>
    <n v="11"/>
    <n v="2"/>
    <n v="4"/>
    <n v="1"/>
    <n v="50"/>
    <n v="4.125"/>
    <n v="68.5323885970368"/>
    <n v="282.69610296277699"/>
    <m/>
    <m/>
  </r>
  <r>
    <x v="462"/>
    <n v="12718"/>
    <n v="3"/>
    <n v="1"/>
    <n v="1"/>
    <n v="1"/>
    <n v="100"/>
    <n v="1.5"/>
    <n v="10"/>
    <n v="15"/>
    <m/>
    <m/>
  </r>
  <r>
    <x v="463"/>
    <n v="12720"/>
    <n v="6"/>
    <n v="3"/>
    <n v="3"/>
    <n v="2"/>
    <n v="66.6666666666666"/>
    <n v="1.6666666666666601"/>
    <n v="53.7744375108173"/>
    <n v="89.624062518028893"/>
    <m/>
    <m/>
  </r>
  <r>
    <x v="464"/>
    <n v="12728"/>
    <n v="32"/>
    <n v="12"/>
    <n v="2"/>
    <n v="5"/>
    <n v="41.6666666666666"/>
    <n v="15"/>
    <n v="324.33034055173499"/>
    <n v="4864.9551082760299"/>
    <m/>
    <m/>
  </r>
  <r>
    <x v="465"/>
    <n v="12736"/>
    <n v="4"/>
    <n v="2"/>
    <n v="2"/>
    <n v="1"/>
    <n v="50"/>
    <n v="4"/>
    <n v="47.548875021634601"/>
    <n v="190.195500086538"/>
    <m/>
    <m/>
  </r>
  <r>
    <x v="466"/>
    <n v="12739"/>
    <n v="7"/>
    <n v="3"/>
    <n v="2"/>
    <n v="2"/>
    <n v="66.6666666666666"/>
    <n v="5.3571428571428497"/>
    <n v="86.039100017307703"/>
    <n v="460.92375009272001"/>
    <m/>
    <m/>
  </r>
  <r>
    <x v="467"/>
    <n v="12975"/>
    <n v="8"/>
    <n v="1"/>
    <n v="0"/>
    <n v="1"/>
    <n v="100"/>
    <n v="2.4"/>
    <n v="31.6992500144231"/>
    <n v="76.078200034615406"/>
    <m/>
    <m/>
  </r>
  <r>
    <x v="1"/>
    <n v="12977"/>
    <n v="5"/>
    <n v="1"/>
    <n v="2"/>
    <n v="1"/>
    <n v="100"/>
    <n v="1.875"/>
    <n v="22.458839376460801"/>
    <n v="42.110323830863997"/>
    <m/>
    <m/>
  </r>
  <r>
    <x v="1"/>
    <n v="12978"/>
    <n v="3"/>
    <n v="1"/>
    <n v="1"/>
    <n v="1"/>
    <n v="100"/>
    <n v="1.3333333333333299"/>
    <n v="13.931568569324099"/>
    <n v="18.575424759098802"/>
    <m/>
    <m/>
  </r>
  <r>
    <x v="468"/>
    <n v="12984"/>
    <n v="7"/>
    <n v="1"/>
    <n v="0"/>
    <n v="1"/>
    <n v="100"/>
    <n v="2.4"/>
    <n v="31.6992500144231"/>
    <n v="76.078200034615406"/>
    <m/>
    <m/>
  </r>
  <r>
    <x v="1"/>
    <n v="12985"/>
    <n v="5"/>
    <n v="1"/>
    <n v="2"/>
    <n v="1"/>
    <n v="100"/>
    <n v="1.875"/>
    <n v="22.458839376460801"/>
    <n v="42.110323830863997"/>
    <m/>
    <m/>
  </r>
  <r>
    <x v="1"/>
    <n v="12986"/>
    <n v="3"/>
    <n v="1"/>
    <n v="1"/>
    <n v="1"/>
    <n v="100"/>
    <n v="1.3333333333333299"/>
    <n v="13.931568569324099"/>
    <n v="18.575424759098802"/>
    <m/>
    <m/>
  </r>
  <r>
    <x v="469"/>
    <n v="13000"/>
    <n v="331"/>
    <n v="29"/>
    <n v="2"/>
    <n v="1"/>
    <n v="3.44827586206896"/>
    <n v="8.2758620689655107"/>
    <n v="619.92495050984496"/>
    <n v="5130.4133835297498"/>
    <m/>
    <m/>
  </r>
  <r>
    <x v="470"/>
    <n v="13002"/>
    <n v="12"/>
    <n v="3"/>
    <n v="3"/>
    <n v="1"/>
    <n v="33.3333333333333"/>
    <n v="4.71428571428571"/>
    <n v="66.607914926539607"/>
    <n v="314.00874179654397"/>
    <m/>
    <m/>
  </r>
  <r>
    <x v="138"/>
    <n v="13004"/>
    <n v="7"/>
    <n v="1"/>
    <n v="1"/>
    <n v="1"/>
    <n v="100"/>
    <n v="1"/>
    <n v="8"/>
    <n v="8"/>
    <m/>
    <m/>
  </r>
  <r>
    <x v="1"/>
    <n v="13005"/>
    <n v="5"/>
    <n v="4"/>
    <n v="1"/>
    <n v="2"/>
    <n v="50"/>
    <n v="3.3333333333333299"/>
    <n v="44.972611042284797"/>
    <n v="149.90870347428199"/>
    <m/>
    <m/>
  </r>
  <r>
    <x v="471"/>
    <n v="13025"/>
    <n v="3"/>
    <n v="1"/>
    <n v="0"/>
    <n v="1"/>
    <n v="100"/>
    <n v="1"/>
    <n v="4.7548875021634602"/>
    <n v="4.7548875021634602"/>
    <m/>
    <m/>
  </r>
  <r>
    <x v="472"/>
    <n v="13029"/>
    <n v="3"/>
    <n v="2"/>
    <n v="0"/>
    <n v="1"/>
    <n v="50"/>
    <n v="2"/>
    <n v="28.529325012980799"/>
    <n v="57.058650025961597"/>
    <m/>
    <m/>
  </r>
  <r>
    <x v="473"/>
    <n v="13034"/>
    <n v="9"/>
    <n v="6"/>
    <n v="3"/>
    <n v="3"/>
    <n v="50"/>
    <n v="10.714285714285699"/>
    <n v="243.00301253822099"/>
    <n v="2603.6037057666499"/>
    <m/>
    <m/>
  </r>
  <r>
    <x v="1"/>
    <n v="13044"/>
    <n v="3"/>
    <n v="1"/>
    <n v="1"/>
    <n v="1"/>
    <n v="100"/>
    <n v="1.875"/>
    <n v="22.458839376460801"/>
    <n v="42.110323830863997"/>
    <m/>
    <m/>
  </r>
  <r>
    <x v="1"/>
    <n v="13048"/>
    <n v="7"/>
    <n v="1"/>
    <n v="2"/>
    <n v="1"/>
    <n v="100"/>
    <n v="2.8"/>
    <n v="38.039100017307703"/>
    <n v="106.509480048461"/>
    <m/>
    <m/>
  </r>
  <r>
    <x v="1"/>
    <n v="13049"/>
    <n v="3"/>
    <n v="1"/>
    <n v="1"/>
    <n v="1"/>
    <n v="100"/>
    <n v="1.25"/>
    <n v="18.094737505047998"/>
    <n v="22.618421881310098"/>
    <m/>
    <m/>
  </r>
  <r>
    <x v="1"/>
    <n v="13051"/>
    <n v="3"/>
    <n v="1"/>
    <n v="1"/>
    <n v="1"/>
    <n v="100"/>
    <n v="1.25"/>
    <n v="18.094737505047998"/>
    <n v="22.618421881310098"/>
    <m/>
    <m/>
  </r>
  <r>
    <x v="474"/>
    <n v="13058"/>
    <n v="5"/>
    <n v="1"/>
    <n v="2"/>
    <n v="1"/>
    <n v="100"/>
    <n v="1"/>
    <n v="11.6096404744368"/>
    <n v="11.6096404744368"/>
    <m/>
    <m/>
  </r>
  <r>
    <x v="1"/>
    <n v="13059"/>
    <n v="3"/>
    <n v="1"/>
    <n v="1"/>
    <n v="1"/>
    <n v="100"/>
    <n v="1.25"/>
    <n v="18.094737505047998"/>
    <n v="22.618421881310098"/>
    <m/>
    <m/>
  </r>
  <r>
    <x v="475"/>
    <n v="13064"/>
    <n v="23"/>
    <n v="22"/>
    <n v="1"/>
    <n v="4"/>
    <n v="18.181818181818102"/>
    <n v="15.6315789473684"/>
    <n v="471.06149717841703"/>
    <n v="7363.4349822100003"/>
    <m/>
    <m/>
  </r>
  <r>
    <x v="476"/>
    <n v="13088"/>
    <n v="5"/>
    <n v="4"/>
    <n v="1"/>
    <n v="3"/>
    <n v="75"/>
    <n v="6.6666666666666599"/>
    <n v="76.147098441151996"/>
    <n v="507.64732294101299"/>
    <m/>
    <m/>
  </r>
  <r>
    <x v="1"/>
    <n v="13091"/>
    <n v="1"/>
    <n v="1"/>
    <n v="0"/>
    <n v="1"/>
    <n v="100"/>
    <n v="0.5"/>
    <n v="4.7548875021634602"/>
    <n v="2.3774437510817301"/>
    <m/>
    <m/>
  </r>
  <r>
    <x v="477"/>
    <n v="13094"/>
    <n v="7"/>
    <n v="4"/>
    <n v="0"/>
    <n v="1"/>
    <n v="25"/>
    <n v="6"/>
    <n v="124.539538270942"/>
    <n v="747.23722962565603"/>
    <m/>
    <m/>
  </r>
  <r>
    <x v="478"/>
    <n v="13103"/>
    <n v="13"/>
    <n v="6"/>
    <n v="1"/>
    <n v="3"/>
    <n v="50"/>
    <n v="5.0999999999999996"/>
    <n v="124"/>
    <n v="632.4"/>
    <m/>
    <m/>
  </r>
  <r>
    <x v="479"/>
    <n v="13117"/>
    <n v="19"/>
    <n v="16"/>
    <n v="1"/>
    <n v="4"/>
    <n v="25"/>
    <n v="13.5"/>
    <n v="461.24771598720002"/>
    <n v="6226.8441658272104"/>
    <m/>
    <m/>
  </r>
  <r>
    <x v="480"/>
    <n v="13137"/>
    <n v="4"/>
    <n v="3"/>
    <n v="1"/>
    <n v="2"/>
    <n v="66.6666666666666"/>
    <n v="2.6666666666666599"/>
    <n v="49.828921423310398"/>
    <n v="132.87712379549399"/>
    <m/>
    <m/>
  </r>
  <r>
    <x v="481"/>
    <n v="13142"/>
    <n v="5"/>
    <n v="3"/>
    <n v="1"/>
    <n v="1"/>
    <n v="33.3333333333333"/>
    <n v="2.8125"/>
    <n v="89.945222084569707"/>
    <n v="252.970937112852"/>
    <m/>
    <m/>
  </r>
  <r>
    <x v="482"/>
    <n v="13148"/>
    <n v="18"/>
    <n v="3"/>
    <n v="1"/>
    <n v="2"/>
    <n v="66.6666666666666"/>
    <n v="5.8181818181818103"/>
    <n v="131.685752916751"/>
    <n v="766.171653333824"/>
    <m/>
    <m/>
  </r>
  <r>
    <x v="1"/>
    <n v="13152"/>
    <n v="12"/>
    <n v="11"/>
    <n v="0"/>
    <n v="3"/>
    <n v="27.272727272727199"/>
    <n v="9.6923076923076898"/>
    <n v="218.51214931322701"/>
    <n v="2117.8869856512802"/>
    <m/>
    <m/>
  </r>
  <r>
    <x v="480"/>
    <n v="13204"/>
    <n v="5"/>
    <n v="3"/>
    <n v="1"/>
    <n v="1"/>
    <n v="33.3333333333333"/>
    <n v="4.8"/>
    <n v="51.891474279559397"/>
    <n v="249.079076541885"/>
    <m/>
    <m/>
  </r>
  <r>
    <x v="483"/>
    <n v="13210"/>
    <n v="9"/>
    <n v="6"/>
    <n v="2"/>
    <n v="2"/>
    <n v="33.3333333333333"/>
    <n v="7.4285714285714199"/>
    <n v="93.765374294604399"/>
    <n v="696.54278047420405"/>
    <m/>
    <m/>
  </r>
  <r>
    <x v="484"/>
    <n v="13220"/>
    <n v="17"/>
    <n v="10"/>
    <n v="3"/>
    <n v="3"/>
    <n v="30"/>
    <n v="8.25"/>
    <n v="180.085014333929"/>
    <n v="1485.70136825491"/>
    <m/>
    <m/>
  </r>
  <r>
    <x v="1"/>
    <n v="13228"/>
    <n v="3"/>
    <n v="1"/>
    <n v="0"/>
    <n v="1"/>
    <n v="100"/>
    <n v="1"/>
    <n v="11.6096404744368"/>
    <n v="11.6096404744368"/>
    <m/>
    <m/>
  </r>
  <r>
    <x v="1"/>
    <n v="13230"/>
    <n v="3"/>
    <n v="1"/>
    <n v="1"/>
    <n v="1"/>
    <n v="100"/>
    <n v="1.3333333333333299"/>
    <n v="13.931568569324099"/>
    <n v="18.575424759098802"/>
    <m/>
    <m/>
  </r>
  <r>
    <x v="485"/>
    <n v="13253"/>
    <n v="5"/>
    <n v="3"/>
    <n v="4"/>
    <n v="1"/>
    <n v="33.3333333333333"/>
    <n v="5"/>
    <n v="93.765374294604399"/>
    <n v="468.82687147302198"/>
    <m/>
    <m/>
  </r>
  <r>
    <x v="486"/>
    <n v="13275"/>
    <n v="23"/>
    <n v="7"/>
    <n v="1"/>
    <n v="3"/>
    <n v="42.857142857142797"/>
    <n v="10.909090909090899"/>
    <n v="167.37179237410899"/>
    <n v="1825.87409862664"/>
    <m/>
    <m/>
  </r>
  <r>
    <x v="1"/>
    <n v="13280"/>
    <n v="11"/>
    <n v="2"/>
    <n v="2"/>
    <n v="1"/>
    <n v="50"/>
    <n v="2.6666666666666599"/>
    <n v="46.506993328423"/>
    <n v="124.018648875794"/>
    <m/>
    <m/>
  </r>
  <r>
    <x v="1"/>
    <n v="13282"/>
    <n v="5"/>
    <n v="5"/>
    <n v="1"/>
    <n v="3"/>
    <n v="60"/>
    <n v="5.5"/>
    <n v="83.761808285267193"/>
    <n v="460.68994556897002"/>
    <m/>
    <m/>
  </r>
  <r>
    <x v="1"/>
    <n v="13286"/>
    <n v="4"/>
    <n v="3"/>
    <n v="1"/>
    <n v="2"/>
    <n v="66.6666666666666"/>
    <n v="2.3333333333333299"/>
    <n v="43.185065233535703"/>
    <n v="100.765152211583"/>
    <m/>
    <m/>
  </r>
  <r>
    <x v="487"/>
    <n v="13299"/>
    <n v="24"/>
    <n v="9"/>
    <n v="1"/>
    <n v="3"/>
    <n v="33.3333333333333"/>
    <n v="9.1666666666666607"/>
    <n v="171.89535433016599"/>
    <n v="1575.70741469319"/>
    <m/>
    <m/>
  </r>
  <r>
    <x v="488"/>
    <n v="13311"/>
    <n v="3"/>
    <n v="1"/>
    <n v="1"/>
    <n v="1"/>
    <n v="100"/>
    <n v="1.3333333333333299"/>
    <n v="13.931568569324099"/>
    <n v="18.575424759098802"/>
    <m/>
    <m/>
  </r>
  <r>
    <x v="489"/>
    <n v="13315"/>
    <n v="3"/>
    <n v="1"/>
    <n v="1"/>
    <n v="1"/>
    <n v="100"/>
    <n v="1.3333333333333299"/>
    <n v="13.931568569324099"/>
    <n v="18.575424759098802"/>
    <m/>
    <m/>
  </r>
  <r>
    <x v="490"/>
    <n v="13332"/>
    <n v="31"/>
    <n v="1"/>
    <n v="0"/>
    <n v="1"/>
    <n v="100"/>
    <n v="2.4"/>
    <n v="31.6992500144231"/>
    <n v="76.078200034615406"/>
    <m/>
    <m/>
  </r>
  <r>
    <x v="1"/>
    <n v="13333"/>
    <n v="29"/>
    <n v="6"/>
    <n v="2"/>
    <n v="7"/>
    <n v="116.666666666666"/>
    <n v="8.6153846153846096"/>
    <n v="245.96977567561001"/>
    <n v="2119.1242212052598"/>
    <m/>
    <m/>
  </r>
  <r>
    <x v="1"/>
    <n v="13345"/>
    <n v="6"/>
    <n v="2"/>
    <n v="1"/>
    <n v="1"/>
    <n v="50"/>
    <n v="3.125"/>
    <n v="31.6992500144231"/>
    <n v="99.060156295072204"/>
    <m/>
    <m/>
  </r>
  <r>
    <x v="1"/>
    <n v="13347"/>
    <n v="3"/>
    <n v="1"/>
    <n v="0"/>
    <n v="1"/>
    <n v="100"/>
    <n v="0.5"/>
    <n v="4.7548875021634602"/>
    <n v="2.3774437510817301"/>
    <m/>
    <m/>
  </r>
  <r>
    <x v="1"/>
    <n v="13351"/>
    <n v="6"/>
    <n v="2"/>
    <n v="1"/>
    <n v="1"/>
    <n v="50"/>
    <n v="2.9166666666666599"/>
    <n v="41.5131794236475"/>
    <n v="121.08010665230501"/>
    <m/>
    <m/>
  </r>
  <r>
    <x v="1"/>
    <n v="13353"/>
    <n v="3"/>
    <n v="1"/>
    <n v="0"/>
    <n v="1"/>
    <n v="100"/>
    <n v="1"/>
    <n v="11.6096404744368"/>
    <n v="11.6096404744368"/>
    <m/>
    <m/>
  </r>
  <r>
    <x v="491"/>
    <n v="13431"/>
    <n v="1260"/>
    <n v="6"/>
    <n v="0"/>
    <n v="1"/>
    <n v="16.6666666666666"/>
    <n v="3.75"/>
    <n v="160.53953827094199"/>
    <n v="602.02326851603505"/>
    <m/>
    <m/>
  </r>
  <r>
    <x v="492"/>
    <n v="13437"/>
    <n v="6"/>
    <n v="3"/>
    <n v="1"/>
    <n v="2"/>
    <n v="66.6666666666666"/>
    <n v="3"/>
    <n v="30"/>
    <n v="90"/>
    <m/>
    <m/>
  </r>
  <r>
    <x v="1"/>
    <n v="13445"/>
    <n v="1245"/>
    <n v="28"/>
    <n v="4"/>
    <n v="1"/>
    <n v="3.5714285714285698"/>
    <n v="7.5857142857142801"/>
    <n v="638.75349938056297"/>
    <n v="4845.4015453011298"/>
    <m/>
    <m/>
  </r>
  <r>
    <x v="114"/>
    <n v="13491"/>
    <n v="11"/>
    <n v="7"/>
    <n v="0"/>
    <n v="1"/>
    <n v="14.285714285714199"/>
    <n v="3.6666666666666599"/>
    <n v="276.48476035551198"/>
    <n v="1013.7774546368699"/>
    <m/>
    <m/>
  </r>
  <r>
    <x v="493"/>
    <n v="13558"/>
    <n v="46"/>
    <n v="21"/>
    <n v="2"/>
    <n v="7"/>
    <n v="33.3333333333333"/>
    <n v="19.411764705882302"/>
    <n v="490.65608050788398"/>
    <n v="9524.5003863295296"/>
    <m/>
    <m/>
  </r>
  <r>
    <x v="494"/>
    <n v="13570"/>
    <n v="8"/>
    <n v="5"/>
    <n v="0"/>
    <n v="1"/>
    <n v="20"/>
    <n v="3.5"/>
    <n v="160"/>
    <n v="560"/>
    <m/>
    <m/>
  </r>
  <r>
    <x v="495"/>
    <n v="13600"/>
    <n v="3"/>
    <n v="1"/>
    <n v="0"/>
    <n v="1"/>
    <n v="100"/>
    <n v="1"/>
    <n v="11.6096404744368"/>
    <n v="11.6096404744368"/>
    <m/>
    <m/>
  </r>
  <r>
    <x v="496"/>
    <n v="13721"/>
    <n v="34"/>
    <n v="18"/>
    <n v="3"/>
    <n v="4"/>
    <n v="22.2222222222222"/>
    <n v="11.2391304347826"/>
    <n v="427.34687866502799"/>
    <n v="4803.0073102134702"/>
    <m/>
    <m/>
  </r>
  <r>
    <x v="497"/>
    <n v="13750"/>
    <n v="4"/>
    <n v="2"/>
    <n v="0"/>
    <n v="1"/>
    <n v="50"/>
    <n v="1"/>
    <n v="19.651484454403199"/>
    <n v="19.651484454403199"/>
    <m/>
    <m/>
  </r>
  <r>
    <x v="498"/>
    <n v="13781"/>
    <n v="57"/>
    <n v="15"/>
    <n v="2"/>
    <n v="3"/>
    <n v="20"/>
    <n v="9.75"/>
    <n v="398.50713542931697"/>
    <n v="3885.44457043584"/>
    <m/>
    <m/>
  </r>
  <r>
    <x v="1"/>
    <n v="13792"/>
    <n v="3"/>
    <n v="2"/>
    <n v="0"/>
    <n v="2"/>
    <n v="100"/>
    <n v="1.25"/>
    <n v="18.094737505047998"/>
    <n v="22.618421881310098"/>
    <m/>
    <m/>
  </r>
  <r>
    <x v="499"/>
    <n v="13795"/>
    <n v="3"/>
    <n v="1"/>
    <n v="0"/>
    <n v="1"/>
    <n v="100"/>
    <n v="0.5"/>
    <n v="4.7548875021634602"/>
    <n v="2.3774437510817301"/>
    <m/>
    <m/>
  </r>
  <r>
    <x v="500"/>
    <n v="13802"/>
    <n v="5"/>
    <n v="3"/>
    <n v="3"/>
    <n v="2"/>
    <n v="66.6666666666666"/>
    <n v="5.71428571428571"/>
    <n v="82.454137516586599"/>
    <n v="471.16650009478002"/>
    <m/>
    <m/>
  </r>
  <r>
    <x v="1"/>
    <n v="13809"/>
    <n v="11"/>
    <n v="2"/>
    <n v="2"/>
    <n v="1"/>
    <n v="50"/>
    <n v="3.125"/>
    <n v="62.907475208398502"/>
    <n v="196.585860026245"/>
    <m/>
    <m/>
  </r>
  <r>
    <x v="501"/>
    <n v="13810"/>
    <n v="8"/>
    <n v="5"/>
    <n v="2"/>
    <n v="2"/>
    <n v="40"/>
    <n v="3.5"/>
    <n v="89.858483698995897"/>
    <n v="314.50469294648502"/>
    <m/>
    <m/>
  </r>
  <r>
    <x v="500"/>
    <n v="13821"/>
    <n v="10"/>
    <n v="6"/>
    <n v="0"/>
    <n v="2"/>
    <n v="33.3333333333333"/>
    <n v="3.71428571428571"/>
    <n v="65.729200754108604"/>
    <n v="244.13703137240299"/>
    <m/>
    <m/>
  </r>
  <r>
    <x v="499"/>
    <n v="13832"/>
    <n v="5"/>
    <n v="2"/>
    <n v="0"/>
    <n v="2"/>
    <n v="100"/>
    <n v="2"/>
    <n v="23.264662506490399"/>
    <n v="46.529325012980799"/>
    <m/>
    <m/>
  </r>
  <r>
    <x v="502"/>
    <n v="13895"/>
    <n v="131"/>
    <n v="15"/>
    <n v="2"/>
    <n v="1"/>
    <n v="6.6666666666666599"/>
    <n v="6.375"/>
    <n v="327.88561775829902"/>
    <n v="2090.2708132091502"/>
    <m/>
    <m/>
  </r>
  <r>
    <x v="503"/>
    <n v="13915"/>
    <n v="79"/>
    <n v="57"/>
    <n v="1"/>
    <n v="15"/>
    <n v="26.315789473684202"/>
    <n v="54.15"/>
    <n v="1120.5052703987899"/>
    <n v="60675.360392094801"/>
    <m/>
    <m/>
  </r>
  <r>
    <x v="504"/>
    <n v="13995"/>
    <n v="28"/>
    <n v="20"/>
    <n v="0"/>
    <n v="7"/>
    <n v="35"/>
    <n v="16.823529411764699"/>
    <n v="392.551247648681"/>
    <n v="6604.0974604425201"/>
    <m/>
    <m/>
  </r>
  <r>
    <x v="505"/>
    <n v="14078"/>
    <n v="111"/>
    <n v="40"/>
    <n v="0"/>
    <n v="8"/>
    <n v="20"/>
    <n v="14.773809523809501"/>
    <n v="735.33038117023"/>
    <n v="10863.630988479201"/>
    <m/>
    <m/>
  </r>
  <r>
    <x v="506"/>
    <n v="14225"/>
    <n v="36"/>
    <n v="22"/>
    <n v="0"/>
    <n v="7"/>
    <n v="31.818181818181799"/>
    <n v="16.310344827586199"/>
    <n v="867.47427946664004"/>
    <n v="14148.804627162701"/>
    <m/>
    <m/>
  </r>
  <r>
    <x v="507"/>
    <n v="14247"/>
    <n v="1"/>
    <n v="1"/>
    <n v="0"/>
    <n v="1"/>
    <n v="100"/>
    <n v="0.5"/>
    <n v="2"/>
    <n v="1"/>
    <m/>
    <m/>
  </r>
  <r>
    <x v="508"/>
    <n v="14290"/>
    <n v="3"/>
    <n v="1"/>
    <n v="2"/>
    <n v="1"/>
    <n v="100"/>
    <n v="1.5"/>
    <n v="23.264662506490399"/>
    <n v="34.896993759735601"/>
    <m/>
    <m/>
  </r>
  <r>
    <x v="509"/>
    <n v="14323"/>
    <n v="13"/>
    <n v="5"/>
    <n v="1"/>
    <n v="2"/>
    <n v="40"/>
    <n v="5"/>
    <n v="125.335914751733"/>
    <n v="626.67957375866695"/>
    <m/>
    <m/>
  </r>
  <r>
    <x v="1"/>
    <n v="14327"/>
    <n v="5"/>
    <n v="2"/>
    <n v="0"/>
    <n v="2"/>
    <n v="100"/>
    <n v="1.5"/>
    <n v="22.458839376460801"/>
    <n v="33.688259064691202"/>
    <m/>
    <m/>
  </r>
  <r>
    <x v="510"/>
    <n v="14337"/>
    <n v="3"/>
    <n v="1"/>
    <n v="1"/>
    <n v="1"/>
    <n v="100"/>
    <n v="1.3333333333333299"/>
    <n v="13.931568569324099"/>
    <n v="18.575424759098802"/>
    <m/>
    <m/>
  </r>
  <r>
    <x v="511"/>
    <n v="14386"/>
    <n v="16"/>
    <n v="5"/>
    <n v="1"/>
    <n v="1"/>
    <n v="20"/>
    <n v="2.5714285714285698"/>
    <n v="51.891474279559397"/>
    <n v="133.43521957601001"/>
    <m/>
    <m/>
  </r>
  <r>
    <x v="512"/>
    <n v="14420"/>
    <n v="9"/>
    <n v="4"/>
    <n v="1"/>
    <n v="1"/>
    <n v="25"/>
    <n v="3.8571428571428501"/>
    <n v="59.207035490257397"/>
    <n v="228.36999403384999"/>
    <m/>
    <m/>
  </r>
  <r>
    <x v="513"/>
    <n v="14425"/>
    <n v="3"/>
    <n v="1"/>
    <n v="0"/>
    <n v="1"/>
    <n v="100"/>
    <n v="1"/>
    <n v="11.6096404744368"/>
    <n v="11.6096404744368"/>
    <m/>
    <m/>
  </r>
  <r>
    <x v="514"/>
    <n v="14457"/>
    <n v="24"/>
    <n v="12"/>
    <n v="2"/>
    <n v="4"/>
    <n v="33.3333333333333"/>
    <n v="15.125"/>
    <n v="294.03152714370498"/>
    <n v="4447.22684804855"/>
    <m/>
    <m/>
  </r>
  <r>
    <x v="1"/>
    <n v="14473"/>
    <n v="7"/>
    <n v="4"/>
    <n v="0"/>
    <n v="2"/>
    <n v="50"/>
    <n v="5.05555555555555"/>
    <n v="92"/>
    <n v="465.11111111111097"/>
    <m/>
    <m/>
  </r>
  <r>
    <x v="515"/>
    <n v="14505"/>
    <n v="49"/>
    <n v="33"/>
    <n v="2"/>
    <n v="6"/>
    <n v="18.181818181818102"/>
    <n v="25.107142857142801"/>
    <n v="699.878195311382"/>
    <n v="17571.941832282198"/>
    <m/>
    <m/>
  </r>
  <r>
    <x v="516"/>
    <n v="14513"/>
    <n v="1"/>
    <n v="1"/>
    <n v="0"/>
    <n v="1"/>
    <n v="100"/>
    <n v="0.5"/>
    <n v="4.7548875021634602"/>
    <n v="2.3774437510817301"/>
    <m/>
    <m/>
  </r>
  <r>
    <x v="146"/>
    <n v="14514"/>
    <n v="3"/>
    <n v="1"/>
    <n v="0"/>
    <n v="1"/>
    <n v="100"/>
    <n v="1"/>
    <n v="11.6096404744368"/>
    <n v="11.6096404744368"/>
    <m/>
    <m/>
  </r>
  <r>
    <x v="517"/>
    <n v="14577"/>
    <n v="53"/>
    <n v="32"/>
    <n v="2"/>
    <n v="9"/>
    <n v="28.125"/>
    <n v="29.467741935483801"/>
    <n v="894.96903574815099"/>
    <n v="26372.716585675302"/>
    <m/>
    <m/>
  </r>
  <r>
    <x v="146"/>
    <n v="14584"/>
    <n v="3"/>
    <n v="1"/>
    <n v="0"/>
    <n v="1"/>
    <n v="100"/>
    <n v="1"/>
    <n v="11.6096404744368"/>
    <n v="11.6096404744368"/>
    <m/>
    <m/>
  </r>
  <r>
    <x v="518"/>
    <n v="14642"/>
    <n v="7"/>
    <n v="3"/>
    <n v="1"/>
    <n v="2"/>
    <n v="66.6666666666666"/>
    <n v="4.5833333333333304"/>
    <n v="62.2697691354713"/>
    <n v="285.403108537577"/>
    <m/>
    <m/>
  </r>
  <r>
    <x v="519"/>
    <n v="14650"/>
    <n v="3"/>
    <n v="1"/>
    <n v="0"/>
    <n v="1"/>
    <n v="100"/>
    <n v="1"/>
    <n v="11.6096404744368"/>
    <n v="11.6096404744368"/>
    <m/>
    <m/>
  </r>
  <r>
    <x v="520"/>
    <n v="14655"/>
    <n v="9"/>
    <n v="5"/>
    <n v="3"/>
    <n v="3"/>
    <n v="60"/>
    <n v="9.9166666666666607"/>
    <n v="111.013191544232"/>
    <n v="1100.8808161469699"/>
    <m/>
    <m/>
  </r>
  <r>
    <x v="521"/>
    <n v="14669"/>
    <n v="1"/>
    <n v="0"/>
    <n v="0"/>
    <n v="1"/>
    <s v="Infinity"/>
    <n v="0"/>
    <n v="0"/>
    <n v="0"/>
    <m/>
    <m/>
  </r>
  <r>
    <x v="522"/>
    <n v="14671"/>
    <n v="10"/>
    <n v="6"/>
    <n v="0"/>
    <n v="2"/>
    <n v="33.3333333333333"/>
    <n v="3.21428571428571"/>
    <n v="60.944362512259602"/>
    <n v="195.89259378940599"/>
    <m/>
    <m/>
  </r>
  <r>
    <x v="523"/>
    <n v="14682"/>
    <n v="7"/>
    <n v="2"/>
    <n v="0"/>
    <n v="2"/>
    <n v="100"/>
    <n v="3.5999999999999899"/>
    <n v="41.5131794236475"/>
    <n v="149.44744592513101"/>
    <m/>
    <m/>
  </r>
  <r>
    <x v="1"/>
    <n v="14684"/>
    <n v="3"/>
    <n v="1"/>
    <n v="0"/>
    <n v="1"/>
    <n v="100"/>
    <n v="1"/>
    <n v="11.6096404744368"/>
    <n v="11.6096404744368"/>
    <m/>
    <m/>
  </r>
  <r>
    <x v="524"/>
    <n v="14696"/>
    <n v="65"/>
    <n v="5"/>
    <n v="0"/>
    <n v="1"/>
    <n v="20"/>
    <n v="3.71428571428571"/>
    <n v="86.485790465932396"/>
    <n v="321.23293601632002"/>
    <m/>
    <m/>
  </r>
  <r>
    <x v="238"/>
    <n v="14716"/>
    <n v="7"/>
    <n v="4"/>
    <n v="1"/>
    <n v="2"/>
    <n v="50"/>
    <n v="3.5"/>
    <n v="36"/>
    <n v="126"/>
    <m/>
    <m/>
  </r>
  <r>
    <x v="239"/>
    <n v="14741"/>
    <n v="7"/>
    <n v="4"/>
    <n v="1"/>
    <n v="2"/>
    <n v="50"/>
    <n v="3.5"/>
    <n v="36"/>
    <n v="126"/>
    <m/>
    <m/>
  </r>
  <r>
    <x v="225"/>
    <n v="14749"/>
    <n v="11"/>
    <n v="1"/>
    <n v="0"/>
    <n v="1"/>
    <n v="100"/>
    <n v="1"/>
    <n v="4.7548875021634602"/>
    <n v="4.7548875021634602"/>
    <m/>
    <m/>
  </r>
  <r>
    <x v="525"/>
    <n v="14750"/>
    <n v="9"/>
    <n v="6"/>
    <n v="2"/>
    <n v="3"/>
    <n v="50"/>
    <n v="9.5"/>
    <n v="156.08010665230501"/>
    <n v="1482.7610131969"/>
    <m/>
    <m/>
  </r>
  <r>
    <x v="526"/>
    <n v="14776"/>
    <n v="26"/>
    <n v="13"/>
    <n v="1"/>
    <n v="5"/>
    <n v="38.461538461538403"/>
    <n v="10.090909090908999"/>
    <n v="361.209861728774"/>
    <n v="3644.9358774449001"/>
    <m/>
    <m/>
  </r>
  <r>
    <x v="527"/>
    <n v="14804"/>
    <n v="9"/>
    <n v="4"/>
    <n v="1"/>
    <n v="2"/>
    <n v="50"/>
    <n v="6.3"/>
    <n v="60.944362512259602"/>
    <n v="383.94948382723499"/>
    <m/>
    <m/>
  </r>
  <r>
    <x v="1"/>
    <n v="14807"/>
    <n v="3"/>
    <n v="1"/>
    <n v="1"/>
    <n v="1"/>
    <n v="100"/>
    <n v="1.25"/>
    <n v="20.679700005769199"/>
    <n v="25.8496250072115"/>
    <m/>
    <m/>
  </r>
  <r>
    <x v="528"/>
    <n v="14882"/>
    <n v="247"/>
    <n v="6"/>
    <n v="0"/>
    <n v="1"/>
    <n v="16.6666666666666"/>
    <n v="5.9375"/>
    <n v="133.21582985307899"/>
    <n v="790.96898975265799"/>
    <m/>
    <m/>
  </r>
  <r>
    <x v="529"/>
    <n v="14911"/>
    <n v="6"/>
    <n v="3"/>
    <n v="1"/>
    <n v="2"/>
    <n v="66.6666666666666"/>
    <n v="3.5"/>
    <n v="39.863137138648298"/>
    <n v="139.52097998526901"/>
    <m/>
    <m/>
  </r>
  <r>
    <x v="530"/>
    <n v="14945"/>
    <n v="6"/>
    <n v="3"/>
    <n v="1"/>
    <n v="2"/>
    <n v="66.6666666666666"/>
    <n v="3.5"/>
    <n v="39.863137138648298"/>
    <n v="139.52097998526901"/>
    <m/>
    <m/>
  </r>
  <r>
    <x v="1"/>
    <n v="14952"/>
    <n v="176"/>
    <n v="20"/>
    <n v="1"/>
    <n v="2"/>
    <n v="10"/>
    <n v="12.15"/>
    <n v="490.65608050788398"/>
    <n v="5961.4713781707997"/>
    <m/>
    <m/>
  </r>
  <r>
    <x v="531"/>
    <n v="14954"/>
    <n v="3"/>
    <n v="1"/>
    <n v="1"/>
    <n v="1"/>
    <n v="100"/>
    <n v="1"/>
    <n v="15.509775004326899"/>
    <n v="15.509775004326899"/>
    <m/>
    <m/>
  </r>
  <r>
    <x v="532"/>
    <n v="14963"/>
    <n v="8"/>
    <n v="4"/>
    <n v="2"/>
    <n v="2"/>
    <n v="50"/>
    <n v="5.8333333333333304"/>
    <n v="77.709234080962901"/>
    <n v="453.30386547228301"/>
    <m/>
    <m/>
  </r>
  <r>
    <x v="533"/>
    <n v="14972"/>
    <n v="21"/>
    <n v="14"/>
    <n v="1"/>
    <n v="6"/>
    <n v="42.857142857142797"/>
    <n v="13.9285714285714"/>
    <n v="320.94737505048101"/>
    <n v="4470.3384382031199"/>
    <m/>
    <m/>
  </r>
  <r>
    <x v="534"/>
    <n v="14994"/>
    <n v="17"/>
    <n v="6"/>
    <n v="1"/>
    <n v="2"/>
    <n v="33.3333333333333"/>
    <n v="7"/>
    <n v="125.020499059472"/>
    <n v="875.14349341630805"/>
    <m/>
    <m/>
  </r>
  <r>
    <x v="535"/>
    <n v="14995"/>
    <n v="5"/>
    <n v="1"/>
    <n v="1"/>
    <n v="1"/>
    <n v="100"/>
    <n v="1.5"/>
    <n v="19.651484454403199"/>
    <n v="29.477226681604801"/>
    <m/>
    <m/>
  </r>
  <r>
    <x v="536"/>
    <n v="14996"/>
    <n v="3"/>
    <n v="1"/>
    <n v="0"/>
    <n v="1"/>
    <n v="100"/>
    <n v="0.5"/>
    <n v="2"/>
    <n v="1"/>
    <m/>
    <m/>
  </r>
  <r>
    <x v="537"/>
    <n v="15003"/>
    <n v="3"/>
    <n v="1"/>
    <n v="0"/>
    <n v="1"/>
    <n v="100"/>
    <n v="1.5"/>
    <n v="11.6096404744368"/>
    <n v="17.414460711655199"/>
    <m/>
    <m/>
  </r>
  <r>
    <x v="538"/>
    <n v="15006"/>
    <n v="3"/>
    <n v="1"/>
    <n v="0"/>
    <n v="1"/>
    <n v="100"/>
    <n v="1.5"/>
    <n v="20.679700005769199"/>
    <n v="31.019550008653798"/>
    <m/>
    <m/>
  </r>
  <r>
    <x v="539"/>
    <n v="15038"/>
    <n v="19"/>
    <n v="8"/>
    <n v="2"/>
    <n v="7"/>
    <n v="87.5"/>
    <n v="15"/>
    <n v="259.59716579111"/>
    <n v="3893.95748686665"/>
    <m/>
    <m/>
  </r>
  <r>
    <x v="540"/>
    <n v="15076"/>
    <n v="7"/>
    <n v="4"/>
    <n v="1"/>
    <n v="2"/>
    <n v="50"/>
    <n v="6"/>
    <n v="41.209025018749998"/>
    <n v="247.25415011250001"/>
    <m/>
    <m/>
  </r>
  <r>
    <x v="541"/>
    <n v="15099"/>
    <n v="24"/>
    <n v="14"/>
    <n v="2"/>
    <n v="9"/>
    <n v="64.285714285714207"/>
    <n v="13"/>
    <n v="393.46274130995897"/>
    <n v="5115.0156370294699"/>
    <m/>
    <m/>
  </r>
  <r>
    <x v="542"/>
    <n v="15412"/>
    <n v="397"/>
    <n v="3"/>
    <n v="0"/>
    <n v="1"/>
    <n v="33.3333333333333"/>
    <n v="3.9285714285714199"/>
    <n v="71.6992500144231"/>
    <n v="281.675625056662"/>
    <m/>
    <m/>
  </r>
  <r>
    <x v="543"/>
    <n v="15426"/>
    <n v="6"/>
    <n v="3"/>
    <n v="1"/>
    <n v="2"/>
    <n v="66.6666666666666"/>
    <n v="3.75"/>
    <n v="38.039100017307703"/>
    <n v="142.64662506490399"/>
    <m/>
    <m/>
  </r>
  <r>
    <x v="1"/>
    <n v="15480"/>
    <n v="328"/>
    <n v="16"/>
    <n v="2"/>
    <n v="3"/>
    <n v="18.75"/>
    <n v="13.826086956521699"/>
    <n v="497.54045264366101"/>
    <n v="6879.0375626384503"/>
    <m/>
    <m/>
  </r>
  <r>
    <x v="544"/>
    <n v="15504"/>
    <n v="3"/>
    <n v="1"/>
    <n v="0"/>
    <n v="1"/>
    <n v="100"/>
    <n v="0.5"/>
    <n v="2"/>
    <n v="1"/>
    <m/>
    <m/>
  </r>
  <r>
    <x v="545"/>
    <n v="15512"/>
    <n v="1"/>
    <n v="1"/>
    <n v="2"/>
    <n v="1"/>
    <n v="100"/>
    <n v="0.75"/>
    <n v="6.3398500028846199"/>
    <n v="4.7548875021634602"/>
    <m/>
    <m/>
  </r>
  <r>
    <x v="546"/>
    <n v="15535"/>
    <n v="10"/>
    <n v="5"/>
    <n v="2"/>
    <n v="2"/>
    <n v="40"/>
    <n v="8.3571428571428505"/>
    <n v="100"/>
    <n v="835.71428571428498"/>
    <m/>
    <m/>
  </r>
  <r>
    <x v="1"/>
    <n v="15540"/>
    <n v="3"/>
    <n v="1"/>
    <n v="1"/>
    <n v="1"/>
    <n v="100"/>
    <n v="1.875"/>
    <n v="22.458839376460801"/>
    <n v="42.110323830863997"/>
    <m/>
    <m/>
  </r>
  <r>
    <x v="1"/>
    <n v="15793"/>
    <n v="12"/>
    <n v="4"/>
    <n v="2"/>
    <n v="1"/>
    <n v="25"/>
    <n v="6"/>
    <n v="152"/>
    <n v="912"/>
    <m/>
    <m/>
  </r>
  <r>
    <x v="547"/>
    <n v="15795"/>
    <n v="3"/>
    <n v="1"/>
    <n v="1"/>
    <n v="1"/>
    <n v="100"/>
    <n v="1.3333333333333299"/>
    <n v="13.931568569324099"/>
    <n v="18.575424759098802"/>
    <m/>
    <m/>
  </r>
  <r>
    <x v="547"/>
    <n v="15798"/>
    <n v="3"/>
    <n v="1"/>
    <n v="1"/>
    <n v="1"/>
    <n v="100"/>
    <n v="1.3333333333333299"/>
    <n v="13.931568569324099"/>
    <n v="18.575424759098802"/>
    <m/>
    <m/>
  </r>
  <r>
    <x v="547"/>
    <n v="15801"/>
    <n v="3"/>
    <n v="1"/>
    <n v="1"/>
    <n v="1"/>
    <n v="100"/>
    <n v="1.3333333333333299"/>
    <n v="13.931568569324099"/>
    <n v="18.575424759098802"/>
    <m/>
    <m/>
  </r>
  <r>
    <x v="548"/>
    <n v="15824"/>
    <n v="70"/>
    <n v="1"/>
    <n v="0"/>
    <n v="1"/>
    <n v="100"/>
    <n v="2.4"/>
    <n v="31.6992500144231"/>
    <n v="76.078200034615406"/>
    <m/>
    <m/>
  </r>
  <r>
    <x v="1"/>
    <n v="15825"/>
    <n v="68"/>
    <n v="32"/>
    <n v="2"/>
    <n v="12"/>
    <n v="37.5"/>
    <n v="23.113636363636299"/>
    <n v="1315.87738459549"/>
    <n v="30414.7113666732"/>
    <m/>
    <m/>
  </r>
  <r>
    <x v="549"/>
    <n v="15873"/>
    <n v="13"/>
    <n v="6"/>
    <n v="1"/>
    <n v="3"/>
    <n v="50"/>
    <n v="8.3333333333333304"/>
    <n v="169.45840150821701"/>
    <n v="1412.1533459018101"/>
    <m/>
    <m/>
  </r>
  <r>
    <x v="550"/>
    <n v="15914"/>
    <n v="43"/>
    <n v="1"/>
    <n v="0"/>
    <n v="1"/>
    <n v="100"/>
    <n v="2.3333333333333299"/>
    <n v="36.541209043760901"/>
    <n v="85.262821102108902"/>
    <m/>
    <m/>
  </r>
  <r>
    <x v="1"/>
    <n v="15915"/>
    <n v="41"/>
    <n v="3"/>
    <n v="3"/>
    <n v="1"/>
    <n v="33.3333333333333"/>
    <n v="2.6666666666666599"/>
    <n v="39.863137138648298"/>
    <n v="106.30169903639499"/>
    <m/>
    <m/>
  </r>
  <r>
    <x v="551"/>
    <n v="15916"/>
    <n v="35"/>
    <n v="13"/>
    <n v="2"/>
    <n v="3"/>
    <n v="23.076923076922998"/>
    <n v="12.3157894736842"/>
    <n v="340"/>
    <n v="4187.3684210526299"/>
    <m/>
    <m/>
  </r>
  <r>
    <x v="1"/>
    <n v="15923"/>
    <n v="3"/>
    <n v="1"/>
    <n v="1"/>
    <n v="1"/>
    <n v="100"/>
    <n v="1.5"/>
    <n v="10"/>
    <n v="15"/>
    <m/>
    <m/>
  </r>
  <r>
    <x v="1"/>
    <n v="15936"/>
    <n v="6"/>
    <n v="4"/>
    <n v="1"/>
    <n v="1"/>
    <n v="25"/>
    <n v="4.125"/>
    <n v="72.339743519094398"/>
    <n v="298.40144201626401"/>
    <m/>
    <m/>
  </r>
  <r>
    <x v="552"/>
    <n v="15943"/>
    <n v="7"/>
    <n v="4"/>
    <n v="1"/>
    <n v="2"/>
    <n v="50"/>
    <n v="3.85"/>
    <n v="81.749256825006796"/>
    <n v="314.73463877627597"/>
    <m/>
    <m/>
  </r>
  <r>
    <x v="553"/>
    <n v="15958"/>
    <n v="114"/>
    <n v="1"/>
    <n v="0"/>
    <n v="1"/>
    <n v="100"/>
    <n v="2.3333333333333299"/>
    <n v="36.541209043760901"/>
    <n v="85.262821102108902"/>
    <m/>
    <m/>
  </r>
  <r>
    <x v="1"/>
    <n v="15960"/>
    <n v="111"/>
    <n v="7"/>
    <n v="3"/>
    <n v="1"/>
    <n v="14.285714285714199"/>
    <n v="6.3"/>
    <n v="160"/>
    <n v="1008"/>
    <m/>
    <m/>
  </r>
  <r>
    <x v="554"/>
    <n v="15983"/>
    <n v="22"/>
    <n v="4"/>
    <n v="3"/>
    <n v="1"/>
    <n v="25"/>
    <n v="5.05555555555555"/>
    <n v="92"/>
    <n v="465.11111111111097"/>
    <m/>
    <m/>
  </r>
  <r>
    <x v="1"/>
    <n v="15986"/>
    <n v="17"/>
    <n v="3"/>
    <n v="1"/>
    <n v="2"/>
    <n v="66.6666666666666"/>
    <n v="4.125"/>
    <n v="76.147098441151996"/>
    <n v="314.106781069752"/>
    <m/>
    <m/>
  </r>
  <r>
    <x v="1"/>
    <n v="15989"/>
    <n v="12"/>
    <n v="7"/>
    <n v="1"/>
    <n v="4"/>
    <n v="57.142857142857103"/>
    <n v="7.5"/>
    <n v="187.98346252956699"/>
    <n v="1409.8759689717499"/>
    <m/>
    <m/>
  </r>
  <r>
    <x v="555"/>
    <n v="16018"/>
    <n v="11"/>
    <n v="8"/>
    <n v="3"/>
    <n v="4"/>
    <n v="50"/>
    <n v="9.71428571428571"/>
    <n v="312.75243540022399"/>
    <n v="3038.1665153164599"/>
    <m/>
    <m/>
  </r>
  <r>
    <x v="556"/>
    <n v="16037"/>
    <n v="3"/>
    <n v="1"/>
    <n v="0"/>
    <n v="1"/>
    <n v="100"/>
    <n v="1.5"/>
    <n v="11.6096404744368"/>
    <n v="17.414460711655199"/>
    <m/>
    <m/>
  </r>
  <r>
    <x v="557"/>
    <n v="16050"/>
    <n v="6"/>
    <n v="3"/>
    <n v="1"/>
    <n v="2"/>
    <n v="66.6666666666666"/>
    <n v="4.5"/>
    <n v="51"/>
    <n v="229.5"/>
    <m/>
    <m/>
  </r>
  <r>
    <x v="558"/>
    <n v="16065"/>
    <n v="3"/>
    <n v="1"/>
    <n v="1"/>
    <n v="1"/>
    <n v="100"/>
    <n v="1.3333333333333299"/>
    <n v="13.931568569324099"/>
    <n v="18.575424759098802"/>
    <m/>
    <m/>
  </r>
  <r>
    <x v="559"/>
    <n v="16073"/>
    <n v="82"/>
    <n v="1"/>
    <n v="0"/>
    <n v="1"/>
    <n v="100"/>
    <n v="2.25"/>
    <n v="46.604512509374999"/>
    <n v="104.860153146093"/>
    <m/>
    <m/>
  </r>
  <r>
    <x v="1"/>
    <n v="16075"/>
    <n v="79"/>
    <n v="4"/>
    <n v="5"/>
    <n v="1"/>
    <n v="25"/>
    <n v="4"/>
    <n v="78.137811912170307"/>
    <n v="312.551247648681"/>
    <m/>
    <m/>
  </r>
  <r>
    <x v="560"/>
    <n v="16104"/>
    <n v="25"/>
    <n v="8"/>
    <n v="3"/>
    <n v="2"/>
    <n v="25"/>
    <n v="8.4"/>
    <n v="220.07820003461501"/>
    <n v="1848.65688029077"/>
    <m/>
    <m/>
  </r>
  <r>
    <x v="1"/>
    <n v="16110"/>
    <n v="13"/>
    <n v="7"/>
    <n v="0"/>
    <n v="2"/>
    <n v="28.571428571428498"/>
    <n v="3.3333333333333299"/>
    <n v="87.569163207324806"/>
    <n v="291.89721069108202"/>
    <m/>
    <m/>
  </r>
  <r>
    <x v="561"/>
    <n v="16143"/>
    <n v="8"/>
    <n v="5"/>
    <n v="1"/>
    <n v="2"/>
    <n v="40"/>
    <n v="7.3888888888888804"/>
    <n v="144"/>
    <n v="1064"/>
    <m/>
    <m/>
  </r>
  <r>
    <x v="562"/>
    <n v="16219"/>
    <n v="26"/>
    <n v="14"/>
    <n v="1"/>
    <n v="6"/>
    <n v="42.857142857142797"/>
    <n v="16.5"/>
    <n v="564.97214136814603"/>
    <n v="9322.0403325744192"/>
    <m/>
    <m/>
  </r>
  <r>
    <x v="563"/>
    <n v="16253"/>
    <n v="5"/>
    <n v="2"/>
    <n v="1"/>
    <n v="2"/>
    <n v="100"/>
    <n v="8.5714285714285694"/>
    <n v="109.39293667703799"/>
    <n v="937.65374294604396"/>
    <m/>
    <m/>
  </r>
  <r>
    <x v="564"/>
    <n v="16300"/>
    <n v="3"/>
    <n v="1"/>
    <n v="0"/>
    <n v="1"/>
    <n v="100"/>
    <n v="1.5"/>
    <n v="19.651484454403199"/>
    <n v="29.477226681604801"/>
    <m/>
    <m/>
  </r>
  <r>
    <x v="565"/>
    <n v="16397"/>
    <n v="54"/>
    <n v="13"/>
    <n v="1"/>
    <n v="1"/>
    <n v="7.6923076923076898"/>
    <n v="4.5"/>
    <n v="285"/>
    <n v="1282.5"/>
    <m/>
    <m/>
  </r>
  <r>
    <x v="566"/>
    <n v="16408"/>
    <n v="11"/>
    <n v="6"/>
    <n v="2"/>
    <n v="2"/>
    <n v="33.3333333333333"/>
    <n v="9.375"/>
    <n v="116.757900040384"/>
    <n v="1094.6053128786"/>
    <m/>
    <m/>
  </r>
  <r>
    <x v="1"/>
    <n v="16411"/>
    <n v="3"/>
    <n v="1"/>
    <n v="2"/>
    <n v="1"/>
    <n v="100"/>
    <n v="2.625"/>
    <n v="28.073549220576002"/>
    <n v="73.693066704012097"/>
    <m/>
    <m/>
  </r>
  <r>
    <x v="1"/>
    <n v="16421"/>
    <n v="5"/>
    <n v="1"/>
    <n v="1"/>
    <n v="1"/>
    <n v="100"/>
    <n v="1"/>
    <n v="8"/>
    <n v="8"/>
    <m/>
    <m/>
  </r>
  <r>
    <x v="1"/>
    <n v="16422"/>
    <n v="3"/>
    <n v="1"/>
    <n v="1"/>
    <n v="1"/>
    <n v="100"/>
    <n v="2.5"/>
    <n v="27"/>
    <n v="67.5"/>
    <m/>
    <m/>
  </r>
  <r>
    <x v="567"/>
    <n v="16567"/>
    <n v="105"/>
    <n v="1"/>
    <n v="0"/>
    <n v="1"/>
    <n v="100"/>
    <n v="1"/>
    <n v="4.7548875021634602"/>
    <n v="4.7548875021634602"/>
    <m/>
    <m/>
  </r>
  <r>
    <x v="1"/>
    <n v="16568"/>
    <n v="103"/>
    <n v="35"/>
    <n v="3"/>
    <n v="11"/>
    <n v="31.428571428571399"/>
    <n v="33.272727272727202"/>
    <n v="684.92168255106901"/>
    <n v="22789.212346699202"/>
    <m/>
    <m/>
  </r>
  <r>
    <x v="568"/>
    <n v="16574"/>
    <n v="8"/>
    <n v="5"/>
    <n v="2"/>
    <n v="3"/>
    <n v="60"/>
    <n v="8.75"/>
    <n v="108.4180500375"/>
    <n v="948.657937828125"/>
    <m/>
    <m/>
  </r>
  <r>
    <x v="1"/>
    <n v="16585"/>
    <n v="3"/>
    <n v="1"/>
    <n v="2"/>
    <n v="1"/>
    <n v="100"/>
    <n v="2.25"/>
    <n v="25.2661942985184"/>
    <n v="56.8489371716664"/>
    <m/>
    <m/>
  </r>
  <r>
    <x v="1"/>
    <n v="16589"/>
    <n v="13"/>
    <n v="8"/>
    <n v="2"/>
    <n v="3"/>
    <n v="37.5"/>
    <n v="15.3125"/>
    <n v="343.48234169259598"/>
    <n v="5259.5733571678802"/>
    <m/>
    <m/>
  </r>
  <r>
    <x v="366"/>
    <n v="16605"/>
    <n v="33"/>
    <n v="26"/>
    <n v="2"/>
    <n v="11"/>
    <n v="42.307692307692299"/>
    <n v="24.7"/>
    <n v="549.68183076167304"/>
    <n v="13577.1412198133"/>
    <m/>
    <m/>
  </r>
  <r>
    <x v="1"/>
    <n v="16648"/>
    <n v="6"/>
    <n v="3"/>
    <n v="1"/>
    <n v="2"/>
    <n v="66.6666666666666"/>
    <n v="4.0833333333333304"/>
    <n v="55.506595772116299"/>
    <n v="226.65193273614099"/>
    <m/>
    <m/>
  </r>
  <r>
    <x v="1"/>
    <n v="16650"/>
    <n v="3"/>
    <n v="1"/>
    <n v="1"/>
    <n v="2"/>
    <n v="200"/>
    <n v="6"/>
    <n v="58.810337516833997"/>
    <n v="352.86202510100401"/>
    <m/>
    <m/>
  </r>
  <r>
    <x v="569"/>
    <n v="16726"/>
    <n v="18"/>
    <n v="2"/>
    <n v="1"/>
    <n v="1"/>
    <n v="50"/>
    <n v="3.125"/>
    <n v="31.6992500144231"/>
    <n v="99.060156295072204"/>
    <m/>
    <m/>
  </r>
  <r>
    <x v="1"/>
    <n v="16728"/>
    <n v="15"/>
    <n v="5"/>
    <n v="3"/>
    <n v="4"/>
    <n v="80"/>
    <n v="7.2333333333333298"/>
    <n v="227.431012550502"/>
    <n v="1645.08432411529"/>
    <m/>
    <m/>
  </r>
  <r>
    <x v="570"/>
    <n v="16797"/>
    <n v="11"/>
    <n v="2"/>
    <n v="1"/>
    <n v="1"/>
    <n v="50"/>
    <n v="3.125"/>
    <n v="31.6992500144231"/>
    <n v="99.060156295072204"/>
    <m/>
    <m/>
  </r>
  <r>
    <x v="1"/>
    <n v="16799"/>
    <n v="8"/>
    <n v="1"/>
    <n v="2"/>
    <n v="2"/>
    <n v="200"/>
    <n v="4.1666666666666599"/>
    <n v="87.569163207324806"/>
    <n v="364.87151336385301"/>
    <m/>
    <m/>
  </r>
  <r>
    <x v="571"/>
    <n v="16810"/>
    <n v="81"/>
    <n v="49"/>
    <n v="5"/>
    <n v="20"/>
    <n v="40.816326530612201"/>
    <n v="45.5625"/>
    <n v="2250.3889192654601"/>
    <n v="102533.345134032"/>
    <m/>
    <m/>
  </r>
  <r>
    <x v="572"/>
    <n v="16892"/>
    <n v="12"/>
    <n v="10"/>
    <n v="3"/>
    <n v="4"/>
    <n v="40"/>
    <n v="15.95"/>
    <n v="224.008188561716"/>
    <n v="3572.93060755938"/>
    <m/>
    <m/>
  </r>
  <r>
    <x v="573"/>
    <n v="16906"/>
    <n v="10"/>
    <n v="2"/>
    <n v="4"/>
    <n v="2"/>
    <n v="100"/>
    <n v="2.6666666666666599"/>
    <n v="39.863137138648298"/>
    <n v="106.30169903639499"/>
    <m/>
    <m/>
  </r>
  <r>
    <x v="1"/>
    <n v="16908"/>
    <n v="7"/>
    <n v="6"/>
    <n v="1"/>
    <n v="4"/>
    <n v="66.6666666666666"/>
    <n v="14.7"/>
    <n v="183.398500028846"/>
    <n v="2695.9579504240401"/>
    <m/>
    <m/>
  </r>
  <r>
    <x v="574"/>
    <n v="16917"/>
    <n v="8"/>
    <n v="1"/>
    <n v="2"/>
    <n v="1"/>
    <n v="100"/>
    <n v="1"/>
    <n v="11.6096404744368"/>
    <n v="11.6096404744368"/>
    <m/>
    <m/>
  </r>
  <r>
    <x v="1"/>
    <n v="16918"/>
    <n v="6"/>
    <n v="3"/>
    <n v="2"/>
    <n v="2"/>
    <n v="66.6666666666666"/>
    <n v="5.8333333333333304"/>
    <n v="112"/>
    <n v="653.33333333333303"/>
    <m/>
    <m/>
  </r>
  <r>
    <x v="575"/>
    <n v="16926"/>
    <n v="9"/>
    <n v="4"/>
    <n v="1"/>
    <n v="3"/>
    <n v="75"/>
    <n v="12.6"/>
    <n v="242.89904975637799"/>
    <n v="3060.5280269303698"/>
    <m/>
    <m/>
  </r>
  <r>
    <x v="576"/>
    <n v="16936"/>
    <n v="7"/>
    <n v="2"/>
    <n v="1"/>
    <n v="2"/>
    <n v="100"/>
    <n v="7.5"/>
    <n v="104.248125036057"/>
    <n v="781.860937770433"/>
    <m/>
    <m/>
  </r>
  <r>
    <x v="577"/>
    <n v="16944"/>
    <n v="5"/>
    <n v="1"/>
    <n v="1"/>
    <n v="1"/>
    <n v="100"/>
    <n v="4.71428571428571"/>
    <n v="85.110113517245097"/>
    <n v="401.233392295584"/>
    <m/>
    <m/>
  </r>
  <r>
    <x v="578"/>
    <n v="16950"/>
    <n v="11"/>
    <n v="1"/>
    <n v="1"/>
    <n v="1"/>
    <n v="100"/>
    <n v="1"/>
    <n v="8"/>
    <n v="8"/>
    <m/>
    <m/>
  </r>
  <r>
    <x v="1"/>
    <n v="16951"/>
    <n v="9"/>
    <n v="5"/>
    <n v="1"/>
    <n v="1"/>
    <n v="20"/>
    <n v="6.4285714285714199"/>
    <n v="176.41891628622301"/>
    <n v="1134.1216046971499"/>
    <m/>
    <m/>
  </r>
  <r>
    <x v="579"/>
    <n v="16962"/>
    <n v="3"/>
    <n v="1"/>
    <n v="2"/>
    <n v="2"/>
    <n v="200"/>
    <n v="3.9285714285714199"/>
    <n v="71.6992500144231"/>
    <n v="281.675625056662"/>
    <m/>
    <m/>
  </r>
  <r>
    <x v="580"/>
    <n v="17088"/>
    <n v="73"/>
    <n v="3"/>
    <n v="1"/>
    <n v="1"/>
    <n v="33.3333333333333"/>
    <n v="2"/>
    <n v="31.6992500144231"/>
    <n v="63.3985000288462"/>
    <m/>
    <m/>
  </r>
  <r>
    <x v="581"/>
    <n v="17093"/>
    <n v="23"/>
    <n v="18"/>
    <n v="1"/>
    <n v="9"/>
    <n v="50"/>
    <n v="14.8333333333333"/>
    <n v="893.59400011538503"/>
    <n v="13254.9776683782"/>
    <m/>
    <m/>
  </r>
  <r>
    <x v="1"/>
    <n v="17118"/>
    <n v="42"/>
    <n v="25"/>
    <n v="3"/>
    <n v="10"/>
    <n v="40"/>
    <n v="18.2878787878787"/>
    <n v="722.41359229116404"/>
    <n v="13211.412210536901"/>
    <m/>
    <m/>
  </r>
  <r>
    <x v="1"/>
    <n v="17152"/>
    <n v="5"/>
    <n v="2"/>
    <n v="1"/>
    <n v="2"/>
    <n v="100"/>
    <n v="3.5416666666666599"/>
    <n v="110.361496713759"/>
    <n v="390.86363419456302"/>
    <m/>
    <m/>
  </r>
  <r>
    <x v="582"/>
    <n v="17191"/>
    <n v="5"/>
    <n v="1"/>
    <n v="0"/>
    <n v="1"/>
    <n v="100"/>
    <n v="1"/>
    <n v="4.7548875021634602"/>
    <n v="4.7548875021634602"/>
    <m/>
    <m/>
  </r>
  <r>
    <x v="1"/>
    <n v="17192"/>
    <n v="3"/>
    <n v="1"/>
    <n v="1"/>
    <n v="1"/>
    <n v="100"/>
    <n v="1.3333333333333299"/>
    <n v="13.931568569324099"/>
    <n v="18.575424759098802"/>
    <m/>
    <m/>
  </r>
  <r>
    <x v="583"/>
    <n v="17305"/>
    <n v="44"/>
    <n v="1"/>
    <n v="0"/>
    <n v="1"/>
    <n v="100"/>
    <n v="1"/>
    <n v="4.7548875021634602"/>
    <n v="4.7548875021634602"/>
    <m/>
    <m/>
  </r>
  <r>
    <x v="1"/>
    <n v="17306"/>
    <n v="42"/>
    <n v="30"/>
    <n v="2"/>
    <n v="11"/>
    <n v="36.6666666666666"/>
    <n v="35.625"/>
    <n v="755.81251729730104"/>
    <n v="26925.820928716301"/>
    <m/>
    <m/>
  </r>
  <r>
    <x v="584"/>
    <n v="17466"/>
    <n v="64"/>
    <n v="1"/>
    <n v="1"/>
    <n v="1"/>
    <n v="100"/>
    <n v="1"/>
    <n v="8"/>
    <n v="8"/>
    <m/>
    <m/>
  </r>
  <r>
    <x v="1"/>
    <n v="17467"/>
    <n v="62"/>
    <n v="10"/>
    <n v="3"/>
    <n v="4"/>
    <n v="40"/>
    <n v="10"/>
    <n v="272.625503652183"/>
    <n v="2726.2550365218299"/>
    <m/>
    <m/>
  </r>
  <r>
    <x v="1"/>
    <n v="17471"/>
    <n v="25"/>
    <n v="13"/>
    <n v="1"/>
    <n v="7"/>
    <n v="53.846153846153797"/>
    <n v="11.9444444444444"/>
    <n v="394.20310360872298"/>
    <n v="4708.5370708819701"/>
    <m/>
    <m/>
  </r>
  <r>
    <x v="1"/>
    <n v="17480"/>
    <n v="3"/>
    <n v="1"/>
    <n v="2"/>
    <n v="1"/>
    <n v="100"/>
    <n v="1.6666666666666601"/>
    <n v="16.2534966642115"/>
    <n v="27.089161107019201"/>
    <m/>
    <m/>
  </r>
  <r>
    <x v="1"/>
    <n v="17487"/>
    <n v="3"/>
    <n v="1"/>
    <n v="2"/>
    <n v="1"/>
    <n v="100"/>
    <n v="2.625"/>
    <n v="30.8809041426336"/>
    <n v="81.062373374413298"/>
    <m/>
    <m/>
  </r>
  <r>
    <x v="1"/>
    <n v="17492"/>
    <n v="3"/>
    <n v="1"/>
    <n v="2"/>
    <n v="1"/>
    <n v="100"/>
    <n v="1.75"/>
    <n v="28.434587507932701"/>
    <n v="49.760528138882201"/>
    <m/>
    <m/>
  </r>
  <r>
    <x v="585"/>
    <n v="17498"/>
    <n v="7"/>
    <n v="6"/>
    <n v="2"/>
    <n v="3"/>
    <n v="50"/>
    <n v="12.1428571428571"/>
    <n v="126.71134807876"/>
    <n v="1538.6377980992299"/>
    <m/>
    <m/>
  </r>
  <r>
    <x v="586"/>
    <n v="17505"/>
    <n v="5"/>
    <n v="1"/>
    <n v="2"/>
    <n v="2"/>
    <n v="200"/>
    <n v="2.5"/>
    <n v="20.679700005769199"/>
    <n v="51.6992500144231"/>
    <m/>
    <m/>
  </r>
  <r>
    <x v="1"/>
    <n v="17507"/>
    <n v="1"/>
    <n v="1"/>
    <n v="2"/>
    <n v="1"/>
    <n v="100"/>
    <n v="1.6666666666666601"/>
    <n v="16.2534966642115"/>
    <n v="27.089161107019201"/>
    <m/>
    <m/>
  </r>
  <r>
    <x v="587"/>
    <n v="17510"/>
    <n v="18"/>
    <n v="14"/>
    <n v="2"/>
    <n v="7"/>
    <n v="50"/>
    <n v="25.9"/>
    <n v="343.872187554086"/>
    <n v="8906.2896576508392"/>
    <m/>
    <m/>
  </r>
  <r>
    <x v="588"/>
    <n v="17531"/>
    <n v="9"/>
    <n v="5"/>
    <n v="1"/>
    <n v="3"/>
    <n v="60"/>
    <n v="8"/>
    <n v="97.672264890212901"/>
    <n v="781.37811912170298"/>
    <m/>
    <m/>
  </r>
  <r>
    <x v="253"/>
    <n v="17556"/>
    <n v="15"/>
    <n v="2"/>
    <n v="2"/>
    <n v="2"/>
    <n v="100"/>
    <n v="4.5"/>
    <n v="71.6992500144231"/>
    <n v="322.64662506490401"/>
    <m/>
    <m/>
  </r>
  <r>
    <x v="1"/>
    <n v="17558"/>
    <n v="11"/>
    <n v="2"/>
    <n v="2"/>
    <n v="2"/>
    <n v="100"/>
    <n v="4.375"/>
    <n v="110.446115349533"/>
    <n v="483.20175465420698"/>
    <m/>
    <m/>
  </r>
  <r>
    <x v="1"/>
    <n v="17562"/>
    <n v="6"/>
    <n v="2"/>
    <n v="1"/>
    <n v="2"/>
    <n v="100"/>
    <n v="2.4"/>
    <n v="38.039100017307703"/>
    <n v="91.293840041538601"/>
    <m/>
    <m/>
  </r>
  <r>
    <x v="1"/>
    <n v="17916"/>
    <n v="17"/>
    <n v="4"/>
    <n v="2"/>
    <n v="2"/>
    <n v="50"/>
    <n v="6.1875"/>
    <n v="85.836719666257096"/>
    <n v="531.11470293496598"/>
    <m/>
    <m/>
  </r>
  <r>
    <x v="589"/>
    <n v="17921"/>
    <n v="11"/>
    <n v="4"/>
    <n v="0"/>
    <n v="1"/>
    <n v="25"/>
    <n v="2.3333333333333299"/>
    <n v="43.185065233535703"/>
    <n v="100.765152211583"/>
    <m/>
    <m/>
  </r>
  <r>
    <x v="231"/>
    <n v="17925"/>
    <n v="5"/>
    <n v="1"/>
    <n v="3"/>
    <n v="1"/>
    <n v="100"/>
    <n v="2"/>
    <n v="38.039100017307703"/>
    <n v="76.078200034615506"/>
    <m/>
    <m/>
  </r>
  <r>
    <x v="590"/>
    <n v="17926"/>
    <n v="3"/>
    <n v="1"/>
    <n v="1"/>
    <n v="1"/>
    <n v="100"/>
    <n v="1.875"/>
    <n v="25.2661942985184"/>
    <n v="47.374114309722003"/>
    <m/>
    <m/>
  </r>
  <r>
    <x v="1"/>
    <n v="17935"/>
    <n v="22"/>
    <n v="1"/>
    <n v="2"/>
    <n v="1"/>
    <n v="100"/>
    <n v="1.875"/>
    <n v="22.458839376460801"/>
    <n v="42.110323830863997"/>
    <m/>
    <m/>
  </r>
  <r>
    <x v="591"/>
    <n v="17936"/>
    <n v="20"/>
    <n v="3"/>
    <n v="0"/>
    <n v="1"/>
    <n v="33.3333333333333"/>
    <n v="2.5"/>
    <n v="30"/>
    <n v="75"/>
    <m/>
    <m/>
  </r>
  <r>
    <x v="231"/>
    <n v="17939"/>
    <n v="15"/>
    <n v="6"/>
    <n v="3"/>
    <n v="3"/>
    <n v="50"/>
    <n v="9.3823529411764692"/>
    <n v="249.982455946995"/>
    <n v="2345.4236307968099"/>
    <m/>
    <m/>
  </r>
  <r>
    <x v="592"/>
    <n v="17950"/>
    <n v="3"/>
    <n v="1"/>
    <n v="1"/>
    <n v="1"/>
    <n v="100"/>
    <n v="1.25"/>
    <n v="18.094737505047998"/>
    <n v="22.618421881310098"/>
    <m/>
    <m/>
  </r>
  <r>
    <x v="1"/>
    <n v="17959"/>
    <n v="36"/>
    <n v="2"/>
    <n v="1"/>
    <n v="1"/>
    <n v="50"/>
    <n v="4"/>
    <n v="53.7744375108173"/>
    <n v="215.097750043269"/>
    <m/>
    <m/>
  </r>
  <r>
    <x v="589"/>
    <n v="17961"/>
    <n v="33"/>
    <n v="3"/>
    <n v="0"/>
    <n v="1"/>
    <n v="33.3333333333333"/>
    <n v="2.5"/>
    <n v="30"/>
    <n v="75"/>
    <m/>
    <m/>
  </r>
  <r>
    <x v="231"/>
    <n v="17964"/>
    <n v="28"/>
    <n v="7"/>
    <n v="3"/>
    <n v="2"/>
    <n v="28.571428571428498"/>
    <n v="6"/>
    <n v="216.22022703448999"/>
    <n v="1297.32136220694"/>
    <m/>
    <m/>
  </r>
  <r>
    <x v="1"/>
    <n v="17975"/>
    <n v="16"/>
    <n v="7"/>
    <n v="1"/>
    <n v="4"/>
    <n v="57.142857142857103"/>
    <n v="6.0454545454545396"/>
    <n v="137.607525047596"/>
    <n v="831.90003778774098"/>
    <m/>
    <m/>
  </r>
  <r>
    <x v="593"/>
    <n v="18009"/>
    <n v="3"/>
    <n v="1"/>
    <n v="2"/>
    <n v="1"/>
    <n v="100"/>
    <n v="1.6666666666666601"/>
    <n v="16.2534966642115"/>
    <n v="27.089161107019201"/>
    <m/>
    <m/>
  </r>
  <r>
    <x v="594"/>
    <n v="18056"/>
    <n v="219"/>
    <n v="29"/>
    <n v="5"/>
    <n v="4"/>
    <n v="13.793103448275801"/>
    <n v="9.6136363636363598"/>
    <n v="985.20231818487002"/>
    <n v="9471.3768316409096"/>
    <m/>
    <m/>
  </r>
  <r>
    <x v="595"/>
    <n v="18086"/>
    <n v="5"/>
    <n v="1"/>
    <n v="0"/>
    <n v="1"/>
    <n v="100"/>
    <n v="1"/>
    <n v="11.6096404744368"/>
    <n v="11.6096404744368"/>
    <m/>
    <m/>
  </r>
  <r>
    <x v="1"/>
    <n v="18087"/>
    <n v="3"/>
    <n v="1"/>
    <n v="1"/>
    <n v="1"/>
    <n v="100"/>
    <n v="1.5"/>
    <n v="10"/>
    <n v="15"/>
    <m/>
    <m/>
  </r>
  <r>
    <x v="596"/>
    <n v="18103"/>
    <n v="5"/>
    <n v="1"/>
    <n v="0"/>
    <n v="1"/>
    <n v="100"/>
    <n v="1"/>
    <n v="11.6096404744368"/>
    <n v="11.6096404744368"/>
    <m/>
    <m/>
  </r>
  <r>
    <x v="1"/>
    <n v="18104"/>
    <n v="3"/>
    <n v="1"/>
    <n v="1"/>
    <n v="1"/>
    <n v="100"/>
    <n v="1.5"/>
    <n v="10"/>
    <n v="15"/>
    <m/>
    <m/>
  </r>
  <r>
    <x v="597"/>
    <n v="18118"/>
    <n v="10"/>
    <n v="4"/>
    <n v="1"/>
    <n v="2"/>
    <n v="50"/>
    <n v="4"/>
    <n v="79.566927228657804"/>
    <n v="318.26770891463099"/>
    <m/>
    <m/>
  </r>
  <r>
    <x v="598"/>
    <n v="18130"/>
    <n v="9"/>
    <n v="5"/>
    <n v="2"/>
    <n v="2"/>
    <n v="40"/>
    <n v="9.6"/>
    <n v="96.8640853218443"/>
    <n v="929.89521908970505"/>
    <m/>
    <m/>
  </r>
  <r>
    <x v="599"/>
    <n v="18149"/>
    <n v="13"/>
    <n v="5"/>
    <n v="1"/>
    <n v="2"/>
    <n v="40"/>
    <n v="8.1666666666666607"/>
    <n v="148"/>
    <n v="1208.6666666666599"/>
    <m/>
    <m/>
  </r>
  <r>
    <x v="1"/>
    <n v="18153"/>
    <n v="3"/>
    <n v="1"/>
    <n v="2"/>
    <n v="1"/>
    <n v="100"/>
    <n v="1.1666666666666601"/>
    <n v="27"/>
    <n v="31.5"/>
    <m/>
    <m/>
  </r>
  <r>
    <x v="1"/>
    <n v="18156"/>
    <n v="3"/>
    <n v="1"/>
    <n v="2"/>
    <n v="1"/>
    <n v="100"/>
    <n v="1.1666666666666601"/>
    <n v="27"/>
    <n v="31.5"/>
    <m/>
    <m/>
  </r>
  <r>
    <x v="600"/>
    <n v="18176"/>
    <n v="11"/>
    <n v="7"/>
    <n v="3"/>
    <n v="3"/>
    <n v="42.857142857142797"/>
    <n v="11.1111111111111"/>
    <n v="161.42124551085601"/>
    <n v="1793.5693945650601"/>
    <m/>
    <m/>
  </r>
  <r>
    <x v="601"/>
    <n v="18187"/>
    <n v="10"/>
    <n v="6"/>
    <n v="3"/>
    <n v="3"/>
    <n v="50"/>
    <n v="9.6428571428571406"/>
    <n v="108"/>
    <n v="1041.42857142857"/>
    <m/>
    <m/>
  </r>
  <r>
    <x v="602"/>
    <n v="18211"/>
    <n v="7"/>
    <n v="5"/>
    <n v="0"/>
    <n v="1"/>
    <n v="20"/>
    <n v="1.84615384615384"/>
    <n v="104"/>
    <n v="192"/>
    <m/>
    <m/>
  </r>
  <r>
    <x v="603"/>
    <n v="18233"/>
    <n v="9"/>
    <n v="5"/>
    <n v="0"/>
    <n v="1"/>
    <n v="20"/>
    <n v="2.96875"/>
    <n v="136.161840106141"/>
    <n v="404.23046281510699"/>
    <m/>
    <m/>
  </r>
  <r>
    <x v="1"/>
    <n v="18238"/>
    <n v="3"/>
    <n v="1"/>
    <n v="1"/>
    <n v="1"/>
    <n v="100"/>
    <n v="1.5"/>
    <n v="10"/>
    <n v="15"/>
    <m/>
    <m/>
  </r>
  <r>
    <x v="604"/>
    <n v="18256"/>
    <n v="5"/>
    <n v="1"/>
    <n v="0"/>
    <n v="1"/>
    <n v="100"/>
    <n v="1"/>
    <n v="11.6096404744368"/>
    <n v="11.6096404744368"/>
    <m/>
    <m/>
  </r>
  <r>
    <x v="1"/>
    <n v="18257"/>
    <n v="3"/>
    <n v="1"/>
    <n v="1"/>
    <n v="1"/>
    <n v="100"/>
    <n v="1.5"/>
    <n v="10"/>
    <n v="15"/>
    <m/>
    <m/>
  </r>
  <r>
    <x v="605"/>
    <n v="18269"/>
    <n v="5"/>
    <n v="3"/>
    <n v="0"/>
    <n v="1"/>
    <n v="33.3333333333333"/>
    <n v="1.5"/>
    <n v="53.7744375108173"/>
    <n v="80.661656266226004"/>
    <m/>
    <m/>
  </r>
  <r>
    <x v="606"/>
    <n v="18441"/>
    <n v="68"/>
    <n v="1"/>
    <n v="1"/>
    <n v="1"/>
    <n v="100"/>
    <n v="2"/>
    <n v="18.094737505047998"/>
    <n v="36.189475010096103"/>
    <m/>
    <m/>
  </r>
  <r>
    <x v="1"/>
    <n v="18442"/>
    <n v="66"/>
    <n v="6"/>
    <n v="1"/>
    <n v="2"/>
    <n v="33.3333333333333"/>
    <n v="3.7692307692307598"/>
    <n v="103.726274277296"/>
    <n v="390.96826458365598"/>
    <m/>
    <m/>
  </r>
  <r>
    <x v="607"/>
    <n v="18447"/>
    <n v="57"/>
    <n v="3"/>
    <n v="1"/>
    <n v="1"/>
    <n v="33.3333333333333"/>
    <n v="3.8571428571428501"/>
    <n v="62.907475208398502"/>
    <n v="242.643118660965"/>
    <m/>
    <m/>
  </r>
  <r>
    <x v="608"/>
    <n v="18452"/>
    <n v="50"/>
    <n v="10"/>
    <n v="4"/>
    <n v="4"/>
    <n v="40"/>
    <n v="8.5714285714285694"/>
    <n v="323.85477931016197"/>
    <n v="2775.8981083728099"/>
    <m/>
    <m/>
  </r>
  <r>
    <x v="609"/>
    <n v="18461"/>
    <n v="8"/>
    <n v="2"/>
    <n v="1"/>
    <n v="1"/>
    <n v="50"/>
    <n v="1.7999999999999901"/>
    <n v="33"/>
    <n v="59.399999999999899"/>
    <m/>
    <m/>
  </r>
  <r>
    <x v="1"/>
    <n v="18462"/>
    <n v="4"/>
    <n v="2"/>
    <n v="0"/>
    <n v="1"/>
    <n v="50"/>
    <n v="1.3333333333333299"/>
    <n v="18.575424759098802"/>
    <n v="24.767233012131801"/>
    <m/>
    <m/>
  </r>
  <r>
    <x v="1"/>
    <n v="18474"/>
    <n v="5"/>
    <n v="1"/>
    <n v="0"/>
    <n v="1"/>
    <n v="100"/>
    <n v="1"/>
    <n v="15.509775004326899"/>
    <n v="15.509775004326899"/>
    <m/>
    <m/>
  </r>
  <r>
    <x v="1"/>
    <n v="18475"/>
    <n v="3"/>
    <n v="1"/>
    <n v="0"/>
    <n v="1"/>
    <n v="100"/>
    <n v="1"/>
    <n v="19.651484454403199"/>
    <n v="19.651484454403199"/>
    <m/>
    <m/>
  </r>
  <r>
    <x v="1"/>
    <n v="18486"/>
    <n v="7"/>
    <n v="6"/>
    <n v="1"/>
    <n v="2"/>
    <n v="33.3333333333333"/>
    <n v="7.125"/>
    <n v="102.798582895555"/>
    <n v="732.439903130831"/>
    <m/>
    <m/>
  </r>
  <r>
    <x v="1"/>
    <n v="18494"/>
    <n v="7"/>
    <n v="4"/>
    <n v="0"/>
    <n v="2"/>
    <n v="50"/>
    <n v="2"/>
    <n v="60.944362512259602"/>
    <n v="121.888725024519"/>
    <m/>
    <m/>
  </r>
  <r>
    <x v="610"/>
    <n v="19455"/>
    <n v="5"/>
    <n v="1"/>
    <n v="1"/>
    <n v="1"/>
    <n v="100"/>
    <n v="1.875"/>
    <n v="25.2661942985184"/>
    <n v="47.374114309722003"/>
    <m/>
    <m/>
  </r>
  <r>
    <x v="1"/>
    <n v="19456"/>
    <n v="3"/>
    <n v="1"/>
    <n v="1"/>
    <n v="2"/>
    <n v="200"/>
    <n v="3.5"/>
    <n v="39"/>
    <n v="136.5"/>
    <m/>
    <m/>
  </r>
  <r>
    <x v="611"/>
    <n v="19461"/>
    <n v="4"/>
    <n v="2"/>
    <n v="6"/>
    <n v="1"/>
    <n v="50"/>
    <n v="0.9375"/>
    <n v="53.888725024519303"/>
    <n v="50.520679710486803"/>
    <m/>
    <m/>
  </r>
  <r>
    <x v="612"/>
    <n v="19466"/>
    <n v="89"/>
    <n v="18"/>
    <n v="6"/>
    <n v="4"/>
    <n v="22.2222222222222"/>
    <n v="9.4821428571428505"/>
    <n v="557.41151012229705"/>
    <n v="5285.4555691953501"/>
    <m/>
    <m/>
  </r>
  <r>
    <x v="1"/>
    <n v="19476"/>
    <n v="3"/>
    <n v="1"/>
    <n v="1"/>
    <n v="1"/>
    <n v="100"/>
    <n v="0.5"/>
    <n v="8"/>
    <n v="4"/>
    <m/>
    <m/>
  </r>
  <r>
    <x v="1"/>
    <n v="19480"/>
    <n v="4"/>
    <n v="2"/>
    <n v="0"/>
    <n v="1"/>
    <n v="50"/>
    <n v="1"/>
    <n v="11.6096404744368"/>
    <n v="11.6096404744368"/>
    <m/>
    <m/>
  </r>
  <r>
    <x v="613"/>
    <n v="19486"/>
    <n v="28"/>
    <n v="11"/>
    <n v="1"/>
    <n v="8"/>
    <n v="72.727272727272705"/>
    <n v="10.75"/>
    <n v="423.72910602611"/>
    <n v="4555.0878897806797"/>
    <m/>
    <m/>
  </r>
  <r>
    <x v="614"/>
    <n v="19522"/>
    <n v="8"/>
    <n v="2"/>
    <n v="1"/>
    <n v="2"/>
    <n v="100"/>
    <n v="3.5999999999999899"/>
    <n v="41.5131794236475"/>
    <n v="149.44744592513101"/>
    <m/>
    <m/>
  </r>
  <r>
    <x v="1"/>
    <n v="19524"/>
    <n v="4"/>
    <n v="2"/>
    <n v="0"/>
    <n v="1"/>
    <n v="50"/>
    <n v="1"/>
    <n v="15.509775004326899"/>
    <n v="15.509775004326899"/>
    <m/>
    <m/>
  </r>
  <r>
    <x v="1"/>
    <n v="19531"/>
    <n v="9"/>
    <n v="4"/>
    <n v="1"/>
    <n v="4"/>
    <n v="100"/>
    <n v="9.7777777777777697"/>
    <n v="133.97977094150801"/>
    <n v="1310.0244269836301"/>
    <m/>
    <m/>
  </r>
  <r>
    <x v="615"/>
    <n v="19551"/>
    <n v="3"/>
    <n v="1"/>
    <n v="0"/>
    <n v="2"/>
    <n v="200"/>
    <n v="2.25"/>
    <n v="50.718800023077002"/>
    <n v="114.117300051923"/>
    <m/>
    <m/>
  </r>
  <r>
    <x v="616"/>
    <n v="19556"/>
    <n v="31"/>
    <n v="21"/>
    <n v="2"/>
    <n v="5"/>
    <n v="23.8095238095238"/>
    <n v="11.785714285714199"/>
    <n v="565.53803741826005"/>
    <n v="6665.2697267152098"/>
    <m/>
    <m/>
  </r>
  <r>
    <x v="617"/>
    <n v="19588"/>
    <n v="49"/>
    <n v="1"/>
    <n v="2"/>
    <n v="1"/>
    <n v="100"/>
    <n v="1"/>
    <n v="11.6096404744368"/>
    <n v="11.6096404744368"/>
    <m/>
    <m/>
  </r>
  <r>
    <x v="1"/>
    <n v="19589"/>
    <n v="47"/>
    <n v="34"/>
    <n v="2"/>
    <n v="9"/>
    <n v="26.470588235294102"/>
    <n v="25.105263157894701"/>
    <n v="1115.01214503506"/>
    <n v="27992.6733253538"/>
    <m/>
    <m/>
  </r>
  <r>
    <x v="1"/>
    <n v="19625"/>
    <n v="5"/>
    <n v="2"/>
    <n v="2"/>
    <n v="2"/>
    <n v="100"/>
    <n v="4.5"/>
    <n v="53.150849518197802"/>
    <n v="239.17882283188999"/>
    <m/>
    <m/>
  </r>
  <r>
    <x v="618"/>
    <n v="19638"/>
    <n v="72"/>
    <n v="1"/>
    <n v="4"/>
    <n v="1"/>
    <n v="100"/>
    <n v="1"/>
    <n v="19.651484454403199"/>
    <n v="19.651484454403199"/>
    <m/>
    <m/>
  </r>
  <r>
    <x v="619"/>
    <n v="19639"/>
    <n v="70"/>
    <n v="17"/>
    <n v="7"/>
    <n v="5"/>
    <n v="29.411764705882302"/>
    <n v="8.7741935483870908"/>
    <n v="613.10665738802004"/>
    <n v="5379.5164777271502"/>
    <m/>
    <m/>
  </r>
  <r>
    <x v="1"/>
    <n v="19646"/>
    <n v="14"/>
    <n v="8"/>
    <n v="1"/>
    <n v="4"/>
    <n v="50"/>
    <n v="5.86666666666666"/>
    <n v="194.51316411045099"/>
    <n v="1141.14389611464"/>
    <m/>
    <m/>
  </r>
  <r>
    <x v="1"/>
    <n v="19661"/>
    <n v="16"/>
    <n v="11"/>
    <n v="1"/>
    <n v="4"/>
    <n v="36.363636363636303"/>
    <n v="11.789473684210501"/>
    <n v="302.66364716150701"/>
    <n v="3568.2451033777602"/>
    <m/>
    <m/>
  </r>
  <r>
    <x v="620"/>
    <n v="19680"/>
    <n v="3"/>
    <n v="1"/>
    <n v="1"/>
    <n v="3"/>
    <n v="300"/>
    <n v="4"/>
    <n v="53.150849518197802"/>
    <n v="212.60339807279101"/>
    <m/>
    <m/>
  </r>
  <r>
    <x v="1"/>
    <n v="19683"/>
    <n v="4"/>
    <n v="2"/>
    <n v="1"/>
    <n v="1"/>
    <n v="50"/>
    <n v="1.7999999999999901"/>
    <n v="30"/>
    <n v="53.999999999999901"/>
    <m/>
    <m/>
  </r>
  <r>
    <x v="621"/>
    <n v="19691"/>
    <n v="3"/>
    <n v="1"/>
    <n v="1"/>
    <n v="3"/>
    <n v="300"/>
    <n v="4"/>
    <n v="53.150849518197802"/>
    <n v="212.60339807279101"/>
    <m/>
    <m/>
  </r>
  <r>
    <x v="1"/>
    <n v="19694"/>
    <n v="4"/>
    <n v="2"/>
    <n v="1"/>
    <n v="1"/>
    <n v="50"/>
    <n v="1.7999999999999901"/>
    <n v="30"/>
    <n v="53.999999999999901"/>
    <m/>
    <m/>
  </r>
  <r>
    <x v="622"/>
    <n v="19700"/>
    <n v="4"/>
    <n v="1"/>
    <n v="1"/>
    <n v="1"/>
    <n v="100"/>
    <n v="12"/>
    <n v="54"/>
    <n v="648"/>
    <m/>
    <m/>
  </r>
  <r>
    <x v="623"/>
    <n v="19705"/>
    <n v="3"/>
    <n v="1"/>
    <n v="1"/>
    <n v="3"/>
    <n v="300"/>
    <n v="2.7"/>
    <n v="45"/>
    <n v="121.5"/>
    <m/>
    <m/>
  </r>
  <r>
    <x v="624"/>
    <n v="19711"/>
    <n v="14"/>
    <n v="4"/>
    <n v="4"/>
    <n v="2"/>
    <n v="50"/>
    <n v="4.1538461538461497"/>
    <n v="135.93368043019399"/>
    <n v="564.647595633116"/>
    <m/>
    <m/>
  </r>
  <r>
    <x v="1"/>
    <n v="19715"/>
    <n v="8"/>
    <n v="2"/>
    <n v="1"/>
    <n v="3"/>
    <n v="150"/>
    <n v="6.6666666666666599"/>
    <n v="101.950260322646"/>
    <n v="679.66840215097295"/>
    <m/>
    <m/>
  </r>
  <r>
    <x v="625"/>
    <n v="19726"/>
    <n v="53"/>
    <n v="13"/>
    <n v="6"/>
    <n v="5"/>
    <n v="38.461538461538403"/>
    <n v="8.0208333333333304"/>
    <n v="450.831864245205"/>
    <n v="3616.0472444667498"/>
    <m/>
    <m/>
  </r>
  <r>
    <x v="1"/>
    <n v="19731"/>
    <n v="5"/>
    <n v="5"/>
    <n v="1"/>
    <n v="3"/>
    <n v="60"/>
    <n v="2.75"/>
    <n v="75.284212515144205"/>
    <n v="207.03158441664601"/>
    <m/>
    <m/>
  </r>
  <r>
    <x v="1"/>
    <n v="19737"/>
    <n v="9"/>
    <n v="5"/>
    <n v="1"/>
    <n v="3"/>
    <n v="60"/>
    <n v="6.125"/>
    <n v="105.48604608143"/>
    <n v="646.10203224875795"/>
    <m/>
    <m/>
  </r>
  <r>
    <x v="620"/>
    <n v="19749"/>
    <n v="3"/>
    <n v="1"/>
    <n v="1"/>
    <n v="3"/>
    <n v="300"/>
    <n v="4"/>
    <n v="49.828921423310398"/>
    <n v="199.31568569324099"/>
    <m/>
    <m/>
  </r>
  <r>
    <x v="1"/>
    <n v="19753"/>
    <n v="8"/>
    <n v="4"/>
    <n v="1"/>
    <n v="3"/>
    <n v="75"/>
    <n v="6.3"/>
    <n v="134.88627376126101"/>
    <n v="849.78352469594495"/>
    <m/>
    <m/>
  </r>
  <r>
    <x v="621"/>
    <n v="19765"/>
    <n v="3"/>
    <n v="1"/>
    <n v="1"/>
    <n v="3"/>
    <n v="300"/>
    <n v="4"/>
    <n v="49.828921423310398"/>
    <n v="199.31568569324099"/>
    <m/>
    <m/>
  </r>
  <r>
    <x v="1"/>
    <n v="19769"/>
    <n v="8"/>
    <n v="4"/>
    <n v="1"/>
    <n v="3"/>
    <n v="75"/>
    <n v="6.3"/>
    <n v="134.88627376126101"/>
    <n v="849.78352469594495"/>
    <m/>
    <m/>
  </r>
  <r>
    <x v="626"/>
    <n v="19780"/>
    <n v="12"/>
    <n v="4"/>
    <n v="6"/>
    <n v="1"/>
    <n v="25"/>
    <n v="3.3846153846153801"/>
    <n v="122.62388523751"/>
    <n v="415.03468849618798"/>
    <m/>
    <m/>
  </r>
  <r>
    <x v="627"/>
    <n v="19787"/>
    <n v="4"/>
    <n v="2"/>
    <n v="2"/>
    <n v="3"/>
    <n v="150"/>
    <n v="4.71428571428571"/>
    <n v="74.008794362821803"/>
    <n v="348.89860199615998"/>
    <m/>
    <m/>
  </r>
  <r>
    <x v="628"/>
    <n v="19793"/>
    <n v="12"/>
    <n v="4"/>
    <n v="6"/>
    <n v="1"/>
    <n v="25"/>
    <n v="3.3846153846153801"/>
    <n v="122.62388523751"/>
    <n v="415.03468849618798"/>
    <m/>
    <m/>
  </r>
  <r>
    <x v="629"/>
    <n v="19800"/>
    <n v="4"/>
    <n v="2"/>
    <n v="2"/>
    <n v="3"/>
    <n v="150"/>
    <n v="4.71428571428571"/>
    <n v="74.008794362821803"/>
    <n v="348.89860199615998"/>
    <m/>
    <m/>
  </r>
  <r>
    <x v="630"/>
    <n v="19806"/>
    <n v="21"/>
    <n v="6"/>
    <n v="4"/>
    <n v="2"/>
    <n v="33.3333333333333"/>
    <n v="5"/>
    <n v="184.477331756707"/>
    <n v="922.38665878353902"/>
    <m/>
    <m/>
  </r>
  <r>
    <x v="613"/>
    <n v="19812"/>
    <n v="5"/>
    <n v="2"/>
    <n v="1"/>
    <n v="2"/>
    <n v="100"/>
    <n v="2.4444444444444402"/>
    <n v="70.308354644680705"/>
    <n v="171.86486690921899"/>
    <m/>
    <m/>
  </r>
  <r>
    <x v="615"/>
    <n v="19820"/>
    <n v="4"/>
    <n v="2"/>
    <n v="0"/>
    <n v="1"/>
    <n v="50"/>
    <n v="2.5714285714285698"/>
    <n v="58.810337516833997"/>
    <n v="151.22658218614399"/>
    <m/>
    <m/>
  </r>
  <r>
    <x v="631"/>
    <n v="19828"/>
    <n v="12"/>
    <n v="7"/>
    <n v="5"/>
    <n v="3"/>
    <n v="42.857142857142797"/>
    <n v="7.9615384615384599"/>
    <n v="169.45840150821701"/>
    <n v="1349.1495812384901"/>
    <m/>
    <m/>
  </r>
  <r>
    <x v="632"/>
    <n v="19841"/>
    <n v="29"/>
    <n v="8"/>
    <n v="8"/>
    <n v="1"/>
    <n v="12.5"/>
    <n v="4.2307692307692299"/>
    <n v="351.74793803746797"/>
    <n v="1488.1643532354401"/>
    <m/>
    <m/>
  </r>
  <r>
    <x v="613"/>
    <n v="19845"/>
    <n v="3"/>
    <n v="1"/>
    <n v="1"/>
    <n v="1"/>
    <n v="100"/>
    <n v="1.9285714285714199"/>
    <n v="49.828921423310398"/>
    <n v="96.098634173527202"/>
    <m/>
    <m/>
  </r>
  <r>
    <x v="615"/>
    <n v="19851"/>
    <n v="3"/>
    <n v="1"/>
    <n v="0"/>
    <n v="1"/>
    <n v="100"/>
    <n v="1"/>
    <n v="25.2661942985184"/>
    <n v="25.2661942985184"/>
    <m/>
    <m/>
  </r>
  <r>
    <x v="633"/>
    <n v="19858"/>
    <n v="3"/>
    <n v="1"/>
    <n v="1"/>
    <n v="1"/>
    <n v="100"/>
    <n v="1.5"/>
    <n v="10"/>
    <n v="15"/>
    <m/>
    <m/>
  </r>
  <r>
    <x v="1"/>
    <n v="19862"/>
    <n v="3"/>
    <n v="1"/>
    <n v="1"/>
    <n v="1"/>
    <n v="100"/>
    <n v="1.3333333333333299"/>
    <n v="13.931568569324099"/>
    <n v="18.575424759098802"/>
    <m/>
    <m/>
  </r>
  <r>
    <x v="1"/>
    <n v="19866"/>
    <n v="3"/>
    <n v="1"/>
    <n v="1"/>
    <n v="2"/>
    <n v="200"/>
    <n v="1.3333333333333299"/>
    <n v="13.931568569324099"/>
    <n v="18.575424759098802"/>
    <m/>
    <m/>
  </r>
  <r>
    <x v="1"/>
    <n v="20024"/>
    <n v="14"/>
    <n v="5"/>
    <n v="4"/>
    <n v="1"/>
    <n v="20"/>
    <n v="3.1818181818181799"/>
    <n v="92"/>
    <n v="292.72727272727201"/>
    <m/>
    <m/>
  </r>
  <r>
    <x v="634"/>
    <n v="20029"/>
    <n v="6"/>
    <n v="2"/>
    <n v="4"/>
    <n v="3"/>
    <n v="150"/>
    <n v="3.2307692307692299"/>
    <n v="122.62388523751"/>
    <n v="396.16947538272501"/>
    <m/>
    <m/>
  </r>
  <r>
    <x v="1"/>
    <n v="20246"/>
    <n v="611"/>
    <n v="49"/>
    <n v="10"/>
    <n v="3"/>
    <n v="6.1224489795918302"/>
    <n v="9.5547945205479401"/>
    <n v="1761.0419052791999"/>
    <n v="16826.393547017102"/>
    <m/>
    <m/>
  </r>
  <r>
    <x v="635"/>
    <n v="20274"/>
    <n v="25"/>
    <n v="9"/>
    <n v="1"/>
    <n v="3"/>
    <n v="33.3333333333333"/>
    <n v="7.8571428571428497"/>
    <n v="280"/>
    <n v="2200"/>
    <m/>
    <m/>
  </r>
  <r>
    <x v="1"/>
    <n v="20280"/>
    <n v="7"/>
    <n v="4"/>
    <n v="1"/>
    <n v="2"/>
    <n v="50"/>
    <n v="5"/>
    <n v="59.794705707972497"/>
    <n v="298.973528539862"/>
    <m/>
    <m/>
  </r>
  <r>
    <x v="1"/>
    <n v="20287"/>
    <n v="7"/>
    <n v="5"/>
    <n v="2"/>
    <n v="2"/>
    <n v="40"/>
    <n v="4.5"/>
    <n v="100"/>
    <n v="450"/>
    <m/>
    <m/>
  </r>
  <r>
    <x v="636"/>
    <n v="20340"/>
    <n v="3"/>
    <n v="1"/>
    <n v="1"/>
    <n v="4"/>
    <n v="400"/>
    <n v="5.625"/>
    <n v="53.888725024519303"/>
    <n v="303.12407826292099"/>
    <m/>
    <m/>
  </r>
  <r>
    <x v="600"/>
    <n v="20372"/>
    <n v="3"/>
    <n v="1"/>
    <n v="2"/>
    <n v="1"/>
    <n v="100"/>
    <n v="1.6666666666666601"/>
    <n v="16.2534966642115"/>
    <n v="27.089161107019201"/>
    <m/>
    <m/>
  </r>
  <r>
    <x v="601"/>
    <n v="20375"/>
    <n v="3"/>
    <n v="1"/>
    <n v="2"/>
    <n v="1"/>
    <n v="100"/>
    <n v="2"/>
    <n v="12"/>
    <n v="24"/>
    <m/>
    <m/>
  </r>
  <r>
    <x v="637"/>
    <n v="20393"/>
    <n v="6"/>
    <n v="4"/>
    <n v="0"/>
    <n v="1"/>
    <n v="25"/>
    <n v="1.9090909090909001"/>
    <n v="83.761808285267193"/>
    <n v="159.90890672641899"/>
    <m/>
    <m/>
  </r>
  <r>
    <x v="638"/>
    <n v="20411"/>
    <n v="7"/>
    <n v="5"/>
    <n v="0"/>
    <n v="1"/>
    <n v="20"/>
    <n v="1.84615384615384"/>
    <n v="104"/>
    <n v="192"/>
    <m/>
    <m/>
  </r>
  <r>
    <x v="639"/>
    <n v="20431"/>
    <n v="5"/>
    <n v="3"/>
    <n v="0"/>
    <n v="1"/>
    <n v="33.3333333333333"/>
    <n v="1.65"/>
    <n v="62.907475208398502"/>
    <n v="103.797334093857"/>
    <m/>
    <m/>
  </r>
  <r>
    <x v="640"/>
    <n v="20448"/>
    <n v="5"/>
    <n v="3"/>
    <n v="0"/>
    <n v="1"/>
    <n v="33.3333333333333"/>
    <n v="1.65"/>
    <n v="62.907475208398502"/>
    <n v="103.797334093857"/>
    <m/>
    <m/>
  </r>
  <r>
    <x v="641"/>
    <n v="20513"/>
    <n v="5"/>
    <n v="3"/>
    <n v="0"/>
    <n v="1"/>
    <n v="33.3333333333333"/>
    <n v="1.9285714285714199"/>
    <n v="53.150849518197802"/>
    <n v="102.505209785095"/>
    <m/>
    <m/>
  </r>
  <r>
    <x v="642"/>
    <n v="20531"/>
    <n v="39"/>
    <n v="10"/>
    <n v="0"/>
    <n v="4"/>
    <n v="40"/>
    <n v="9.0909090909090899"/>
    <n v="385"/>
    <n v="3499.99999999999"/>
    <m/>
    <m/>
  </r>
  <r>
    <x v="1"/>
    <n v="20553"/>
    <n v="15"/>
    <n v="4"/>
    <n v="1"/>
    <n v="4"/>
    <n v="100"/>
    <n v="6.2222222222222197"/>
    <n v="106.274033872508"/>
    <n v="661.26065520672103"/>
    <m/>
    <m/>
  </r>
  <r>
    <x v="643"/>
    <n v="20571"/>
    <n v="89"/>
    <n v="14"/>
    <n v="4"/>
    <n v="3"/>
    <n v="21.428571428571399"/>
    <n v="6.6666666666666599"/>
    <n v="168.55519570060699"/>
    <n v="1123.70130467071"/>
    <m/>
    <m/>
  </r>
  <r>
    <x v="644"/>
    <n v="20586"/>
    <n v="18"/>
    <n v="10"/>
    <n v="1"/>
    <n v="4"/>
    <n v="40"/>
    <n v="9.4285714285714199"/>
    <n v="199.68581616031301"/>
    <n v="1882.7519809400901"/>
    <m/>
    <m/>
  </r>
  <r>
    <x v="1"/>
    <n v="20593"/>
    <n v="3"/>
    <n v="1"/>
    <n v="2"/>
    <n v="1"/>
    <n v="100"/>
    <n v="0.625"/>
    <n v="13.931568569324099"/>
    <n v="8.7072303558275994"/>
    <m/>
    <m/>
  </r>
  <r>
    <x v="1"/>
    <n v="20596"/>
    <n v="3"/>
    <n v="1"/>
    <n v="2"/>
    <n v="1"/>
    <n v="100"/>
    <n v="0.625"/>
    <n v="13.931568569324099"/>
    <n v="8.7072303558275994"/>
    <m/>
    <m/>
  </r>
  <r>
    <x v="645"/>
    <n v="20605"/>
    <n v="15"/>
    <n v="6"/>
    <n v="0"/>
    <n v="2"/>
    <n v="33.3333333333333"/>
    <n v="6.5"/>
    <n v="100"/>
    <n v="650"/>
    <m/>
    <m/>
  </r>
  <r>
    <x v="1"/>
    <n v="20607"/>
    <n v="5"/>
    <n v="3"/>
    <n v="2"/>
    <n v="1"/>
    <n v="33.3333333333333"/>
    <n v="3.4285714285714199"/>
    <n v="62.2697691354713"/>
    <n v="213.496351321616"/>
    <m/>
    <m/>
  </r>
  <r>
    <x v="1"/>
    <n v="20613"/>
    <n v="3"/>
    <n v="1"/>
    <n v="2"/>
    <n v="1"/>
    <n v="100"/>
    <n v="0.625"/>
    <n v="13.931568569324099"/>
    <n v="8.7072303558275994"/>
    <m/>
    <m/>
  </r>
  <r>
    <x v="646"/>
    <n v="20621"/>
    <n v="25"/>
    <n v="7"/>
    <n v="0"/>
    <n v="2"/>
    <n v="28.571428571428498"/>
    <n v="6.2307692307692299"/>
    <n v="160.53953827094199"/>
    <n v="1000.28481538048"/>
    <m/>
    <m/>
  </r>
  <r>
    <x v="1"/>
    <n v="20624"/>
    <n v="14"/>
    <n v="5"/>
    <n v="2"/>
    <n v="2"/>
    <n v="40"/>
    <n v="5.6"/>
    <n v="162.848230418052"/>
    <n v="911.95009034109296"/>
    <m/>
    <m/>
  </r>
  <r>
    <x v="1"/>
    <n v="20631"/>
    <n v="3"/>
    <n v="1"/>
    <n v="0"/>
    <n v="1"/>
    <n v="100"/>
    <n v="0.5"/>
    <n v="8"/>
    <n v="4"/>
    <m/>
    <m/>
  </r>
  <r>
    <x v="1"/>
    <n v="20633"/>
    <n v="4"/>
    <n v="2"/>
    <n v="1"/>
    <n v="1"/>
    <n v="50"/>
    <n v="1.2"/>
    <n v="22.458839376460801"/>
    <n v="26.950607251752999"/>
    <m/>
    <m/>
  </r>
  <r>
    <x v="1"/>
    <n v="20641"/>
    <n v="3"/>
    <n v="1"/>
    <n v="0"/>
    <n v="1"/>
    <n v="100"/>
    <n v="0.5"/>
    <n v="4.7548875021634602"/>
    <n v="2.3774437510817301"/>
    <m/>
    <m/>
  </r>
  <r>
    <x v="647"/>
    <n v="20647"/>
    <n v="5"/>
    <n v="2"/>
    <n v="2"/>
    <n v="2"/>
    <n v="100"/>
    <n v="2.6666666666666599"/>
    <n v="39.863137138648298"/>
    <n v="106.30169903639499"/>
    <m/>
    <m/>
  </r>
  <r>
    <x v="648"/>
    <n v="20653"/>
    <n v="6"/>
    <n v="2"/>
    <n v="1"/>
    <n v="2"/>
    <n v="100"/>
    <n v="1.875"/>
    <n v="22.458839376460801"/>
    <n v="42.110323830863997"/>
    <m/>
    <m/>
  </r>
  <r>
    <x v="649"/>
    <n v="20672"/>
    <n v="19"/>
    <n v="8"/>
    <n v="0"/>
    <n v="4"/>
    <n v="50"/>
    <n v="9.3076923076922995"/>
    <n v="201.73835003172999"/>
    <n v="1877.7184887568801"/>
    <m/>
    <m/>
  </r>
  <r>
    <x v="650"/>
    <n v="20692"/>
    <n v="42"/>
    <n v="20"/>
    <n v="0"/>
    <n v="7"/>
    <n v="35"/>
    <n v="14.64"/>
    <n v="593.87768368169998"/>
    <n v="8694.3692891000901"/>
    <m/>
    <m/>
  </r>
  <r>
    <x v="1"/>
    <n v="20717"/>
    <n v="10"/>
    <n v="3"/>
    <n v="1"/>
    <n v="3"/>
    <n v="100"/>
    <n v="3.4285714285714199"/>
    <n v="51.806156053975201"/>
    <n v="177.62110647077199"/>
    <m/>
    <m/>
  </r>
  <r>
    <x v="651"/>
    <n v="20728"/>
    <n v="5"/>
    <n v="2"/>
    <n v="0"/>
    <n v="2"/>
    <n v="100"/>
    <n v="2.5"/>
    <n v="30"/>
    <n v="75"/>
    <m/>
    <m/>
  </r>
  <r>
    <x v="652"/>
    <n v="20735"/>
    <n v="10"/>
    <n v="2"/>
    <n v="0"/>
    <n v="1"/>
    <n v="50"/>
    <n v="1.71428571428571"/>
    <n v="43.185065233535703"/>
    <n v="74.031540400346898"/>
    <m/>
    <m/>
  </r>
  <r>
    <x v="1"/>
    <n v="20737"/>
    <n v="7"/>
    <n v="4"/>
    <n v="1"/>
    <n v="1"/>
    <n v="25"/>
    <n v="1.6666666666666601"/>
    <n v="18.575424759098802"/>
    <n v="30.959041265164799"/>
    <m/>
    <m/>
  </r>
  <r>
    <x v="653"/>
    <n v="20786"/>
    <n v="6"/>
    <n v="3"/>
    <n v="2"/>
    <n v="3"/>
    <n v="100"/>
    <n v="5.5714285714285703"/>
    <n v="85.110113517245097"/>
    <n v="474.18491816750799"/>
    <m/>
    <m/>
  </r>
  <r>
    <x v="654"/>
    <n v="20793"/>
    <n v="29"/>
    <n v="21"/>
    <n v="1"/>
    <n v="7"/>
    <n v="33.3333333333333"/>
    <n v="9.4736842105263097"/>
    <n v="404.16543768389403"/>
    <n v="3828.93572542637"/>
    <m/>
    <m/>
  </r>
  <r>
    <x v="1"/>
    <n v="20811"/>
    <n v="3"/>
    <n v="1"/>
    <n v="0"/>
    <n v="1"/>
    <n v="100"/>
    <n v="1"/>
    <n v="8"/>
    <n v="8"/>
    <m/>
    <m/>
  </r>
  <r>
    <x v="1"/>
    <n v="20817"/>
    <n v="3"/>
    <n v="1"/>
    <n v="0"/>
    <n v="1"/>
    <n v="100"/>
    <n v="1"/>
    <n v="8"/>
    <n v="8"/>
    <m/>
    <m/>
  </r>
  <r>
    <x v="655"/>
    <n v="20831"/>
    <n v="25"/>
    <n v="13"/>
    <n v="0"/>
    <n v="4"/>
    <n v="30.769230769230699"/>
    <n v="10.8529411764705"/>
    <n v="352.53297886058101"/>
    <n v="3826.0196823398401"/>
    <m/>
    <m/>
  </r>
  <r>
    <x v="1"/>
    <n v="21022"/>
    <n v="55"/>
    <n v="6"/>
    <n v="1"/>
    <n v="1"/>
    <n v="16.6666666666666"/>
    <n v="2.6785714285714199"/>
    <n v="101.950260322646"/>
    <n v="273.08105443565898"/>
    <m/>
    <m/>
  </r>
  <r>
    <x v="656"/>
    <n v="21031"/>
    <n v="44"/>
    <n v="4"/>
    <n v="1"/>
    <n v="1"/>
    <n v="25"/>
    <n v="3.9"/>
    <n v="100"/>
    <n v="390"/>
    <m/>
    <m/>
  </r>
  <r>
    <x v="657"/>
    <n v="21036"/>
    <n v="19"/>
    <n v="6"/>
    <n v="4"/>
    <n v="2"/>
    <n v="33.3333333333333"/>
    <n v="5.6388888888888804"/>
    <n v="227.54895329896101"/>
    <n v="1283.1232644358099"/>
    <m/>
    <m/>
  </r>
  <r>
    <x v="1"/>
    <n v="21045"/>
    <n v="5"/>
    <n v="2"/>
    <n v="1"/>
    <n v="2"/>
    <n v="100"/>
    <n v="3.2"/>
    <n v="41.209025018749998"/>
    <n v="131.86888006000001"/>
    <m/>
    <m/>
  </r>
  <r>
    <x v="1"/>
    <n v="21051"/>
    <n v="3"/>
    <n v="1"/>
    <n v="0"/>
    <n v="1"/>
    <n v="100"/>
    <n v="1"/>
    <n v="11.6096404744368"/>
    <n v="11.6096404744368"/>
    <m/>
    <m/>
  </r>
  <r>
    <x v="658"/>
    <n v="21055"/>
    <n v="18"/>
    <n v="4"/>
    <n v="4"/>
    <n v="2"/>
    <n v="50"/>
    <n v="7"/>
    <n v="158.45715005480699"/>
    <n v="1109.20005038365"/>
    <m/>
    <m/>
  </r>
  <r>
    <x v="1"/>
    <n v="21058"/>
    <n v="3"/>
    <n v="1"/>
    <n v="1"/>
    <n v="1"/>
    <n v="100"/>
    <n v="2.25"/>
    <n v="28.073549220576002"/>
    <n v="63.165485746296"/>
    <m/>
    <m/>
  </r>
  <r>
    <x v="1"/>
    <n v="21063"/>
    <n v="9"/>
    <n v="6"/>
    <n v="1"/>
    <n v="3"/>
    <n v="50"/>
    <n v="3.6111111111111098"/>
    <n v="95.183873051440003"/>
    <n v="343.71954157464398"/>
    <m/>
    <m/>
  </r>
  <r>
    <x v="231"/>
    <n v="21149"/>
    <n v="5"/>
    <n v="1"/>
    <n v="4"/>
    <n v="1"/>
    <n v="100"/>
    <n v="1.71428571428571"/>
    <n v="39.863137138648298"/>
    <n v="68.336806523397101"/>
    <m/>
    <m/>
  </r>
  <r>
    <x v="1"/>
    <n v="21150"/>
    <n v="3"/>
    <n v="1"/>
    <n v="0"/>
    <n v="1"/>
    <n v="100"/>
    <n v="1"/>
    <n v="18.094737505047998"/>
    <n v="18.094737505047998"/>
    <m/>
    <m/>
  </r>
  <r>
    <x v="659"/>
    <n v="21157"/>
    <n v="18"/>
    <n v="4"/>
    <n v="0"/>
    <n v="1"/>
    <n v="25"/>
    <n v="2.3333333333333299"/>
    <n v="43.185065233535703"/>
    <n v="100.765152211583"/>
    <m/>
    <m/>
  </r>
  <r>
    <x v="231"/>
    <n v="21161"/>
    <n v="12"/>
    <n v="5"/>
    <n v="4"/>
    <n v="2"/>
    <n v="40"/>
    <n v="5.6"/>
    <n v="114.448959555009"/>
    <n v="640.91417350805295"/>
    <m/>
    <m/>
  </r>
  <r>
    <x v="660"/>
    <n v="21165"/>
    <n v="3"/>
    <n v="1"/>
    <n v="2"/>
    <n v="2"/>
    <n v="200"/>
    <n v="2.9166666666666599"/>
    <n v="48.4320426609221"/>
    <n v="141.26012442768899"/>
    <m/>
    <m/>
  </r>
  <r>
    <x v="1"/>
    <n v="21169"/>
    <n v="3"/>
    <n v="1"/>
    <n v="0"/>
    <n v="1"/>
    <n v="100"/>
    <n v="1"/>
    <n v="8"/>
    <n v="8"/>
    <m/>
    <m/>
  </r>
  <r>
    <x v="661"/>
    <n v="21177"/>
    <n v="29"/>
    <n v="4"/>
    <n v="0"/>
    <n v="1"/>
    <n v="25"/>
    <n v="2.3333333333333299"/>
    <n v="43.185065233535703"/>
    <n v="100.765152211583"/>
    <m/>
    <m/>
  </r>
  <r>
    <x v="231"/>
    <n v="21181"/>
    <n v="23"/>
    <n v="6"/>
    <n v="4"/>
    <n v="3"/>
    <n v="50"/>
    <n v="7.125"/>
    <n v="149.33879237447701"/>
    <n v="1064.03889566815"/>
    <m/>
    <m/>
  </r>
  <r>
    <x v="1"/>
    <n v="21185"/>
    <n v="14"/>
    <n v="6"/>
    <n v="1"/>
    <n v="4"/>
    <n v="66.6666666666666"/>
    <n v="7.8157894736842097"/>
    <n v="235.530748589208"/>
    <n v="1840.8587455525001"/>
    <m/>
    <m/>
  </r>
  <r>
    <x v="662"/>
    <n v="21200"/>
    <n v="3"/>
    <n v="1"/>
    <n v="1"/>
    <n v="3"/>
    <n v="300"/>
    <n v="3"/>
    <n v="56.4727776130851"/>
    <n v="169.41833283925499"/>
    <m/>
    <m/>
  </r>
  <r>
    <x v="663"/>
    <n v="21208"/>
    <n v="19"/>
    <n v="4"/>
    <n v="0"/>
    <n v="1"/>
    <n v="25"/>
    <n v="2.3333333333333299"/>
    <n v="43.185065233535703"/>
    <n v="100.765152211583"/>
    <m/>
    <m/>
  </r>
  <r>
    <x v="231"/>
    <n v="21212"/>
    <n v="13"/>
    <n v="5"/>
    <n v="4"/>
    <n v="2"/>
    <n v="40"/>
    <n v="6.75"/>
    <n v="118.94197037642"/>
    <n v="802.85830004083698"/>
    <m/>
    <m/>
  </r>
  <r>
    <x v="1"/>
    <n v="21216"/>
    <n v="5"/>
    <n v="3"/>
    <n v="1"/>
    <n v="2"/>
    <n v="66.6666666666666"/>
    <n v="4.125"/>
    <n v="76.147098441151996"/>
    <n v="314.106781069752"/>
    <m/>
    <m/>
  </r>
  <r>
    <x v="664"/>
    <n v="21221"/>
    <n v="3"/>
    <n v="1"/>
    <n v="2"/>
    <n v="3"/>
    <n v="300"/>
    <n v="4.2857142857142803"/>
    <n v="66.607914926539607"/>
    <n v="285.46249254231202"/>
    <m/>
    <m/>
  </r>
  <r>
    <x v="665"/>
    <n v="21228"/>
    <n v="18"/>
    <n v="4"/>
    <n v="0"/>
    <n v="1"/>
    <n v="25"/>
    <n v="2.3333333333333299"/>
    <n v="43.185065233535703"/>
    <n v="100.765152211583"/>
    <m/>
    <m/>
  </r>
  <r>
    <x v="231"/>
    <n v="21232"/>
    <n v="12"/>
    <n v="5"/>
    <n v="4"/>
    <n v="2"/>
    <n v="40"/>
    <n v="6"/>
    <n v="112.58797503894201"/>
    <n v="675.52785023365402"/>
    <m/>
    <m/>
  </r>
  <r>
    <x v="1"/>
    <n v="21236"/>
    <n v="4"/>
    <n v="2"/>
    <n v="1"/>
    <n v="2"/>
    <n v="100"/>
    <n v="2.3333333333333299"/>
    <n v="39.863137138648298"/>
    <n v="93.0139866568461"/>
    <m/>
    <m/>
  </r>
  <r>
    <x v="666"/>
    <n v="21240"/>
    <n v="3"/>
    <n v="1"/>
    <n v="2"/>
    <n v="2"/>
    <n v="200"/>
    <n v="3.3333333333333299"/>
    <n v="48.4320426609221"/>
    <n v="161.44014220307301"/>
    <m/>
    <m/>
  </r>
  <r>
    <x v="667"/>
    <n v="21330"/>
    <n v="43"/>
    <n v="5"/>
    <n v="0"/>
    <n v="1"/>
    <n v="20"/>
    <n v="2.25"/>
    <n v="57.359400011538497"/>
    <n v="129.05865002596099"/>
    <m/>
    <m/>
  </r>
  <r>
    <x v="231"/>
    <n v="21335"/>
    <n v="36"/>
    <n v="7"/>
    <n v="4"/>
    <n v="3"/>
    <n v="42.857142857142797"/>
    <n v="7.3333333333333304"/>
    <n v="286.72682280660598"/>
    <n v="2102.66336724844"/>
    <m/>
    <m/>
  </r>
  <r>
    <x v="398"/>
    <n v="21342"/>
    <n v="14"/>
    <n v="6"/>
    <n v="1"/>
    <n v="3"/>
    <n v="50"/>
    <n v="6.8571428571428497"/>
    <n v="93.765374294604399"/>
    <n v="642.96256659157302"/>
    <m/>
    <m/>
  </r>
  <r>
    <x v="1"/>
    <n v="21349"/>
    <n v="3"/>
    <n v="2"/>
    <n v="1"/>
    <n v="3"/>
    <n v="150"/>
    <n v="3.2"/>
    <n v="41.209025018749998"/>
    <n v="131.86888006000001"/>
    <m/>
    <m/>
  </r>
  <r>
    <x v="1"/>
    <n v="21358"/>
    <n v="7"/>
    <n v="3"/>
    <n v="1"/>
    <n v="2"/>
    <n v="66.6666666666666"/>
    <n v="2.8"/>
    <n v="41.209025018749998"/>
    <n v="115.3852700525"/>
    <m/>
    <m/>
  </r>
  <r>
    <x v="633"/>
    <n v="21367"/>
    <n v="3"/>
    <n v="1"/>
    <n v="1"/>
    <n v="2"/>
    <n v="200"/>
    <n v="4"/>
    <n v="23.264662506490399"/>
    <n v="93.058650025961597"/>
    <m/>
    <m/>
  </r>
  <r>
    <x v="668"/>
    <n v="21433"/>
    <n v="19"/>
    <n v="4"/>
    <n v="0"/>
    <n v="1"/>
    <n v="25"/>
    <n v="2.3333333333333299"/>
    <n v="43.185065233535703"/>
    <n v="100.765152211583"/>
    <m/>
    <m/>
  </r>
  <r>
    <x v="253"/>
    <n v="21437"/>
    <n v="13"/>
    <n v="4"/>
    <n v="2"/>
    <n v="2"/>
    <n v="50"/>
    <n v="3.4285714285714199"/>
    <n v="62.907475208398502"/>
    <n v="215.68277214308"/>
    <m/>
    <m/>
  </r>
  <r>
    <x v="669"/>
    <n v="21439"/>
    <n v="3"/>
    <n v="1"/>
    <n v="3"/>
    <n v="1"/>
    <n v="100"/>
    <n v="1.4285714285714199"/>
    <n v="47.548875021634601"/>
    <n v="67.926964316620897"/>
    <m/>
    <m/>
  </r>
  <r>
    <x v="670"/>
    <n v="21443"/>
    <n v="5"/>
    <n v="1"/>
    <n v="3"/>
    <n v="1"/>
    <n v="100"/>
    <n v="2"/>
    <n v="38.039100017307703"/>
    <n v="76.078200034615506"/>
    <m/>
    <m/>
  </r>
  <r>
    <x v="671"/>
    <n v="21444"/>
    <n v="3"/>
    <n v="1"/>
    <n v="1"/>
    <n v="1"/>
    <n v="100"/>
    <n v="1.25"/>
    <n v="18.094737505047998"/>
    <n v="22.618421881310098"/>
    <m/>
    <m/>
  </r>
  <r>
    <x v="672"/>
    <n v="21603"/>
    <n v="20"/>
    <n v="3"/>
    <n v="0"/>
    <n v="1"/>
    <n v="33.3333333333333"/>
    <n v="3.3333333333333299"/>
    <n v="48.4320426609221"/>
    <n v="161.44014220307301"/>
    <m/>
    <m/>
  </r>
  <r>
    <x v="1"/>
    <n v="21606"/>
    <n v="15"/>
    <n v="7"/>
    <n v="2"/>
    <n v="2"/>
    <n v="28.571428571428498"/>
    <n v="8"/>
    <n v="270.51278754254798"/>
    <n v="2164.1023003403802"/>
    <m/>
    <m/>
  </r>
  <r>
    <x v="1"/>
    <n v="21613"/>
    <n v="4"/>
    <n v="2"/>
    <n v="0"/>
    <n v="1"/>
    <n v="50"/>
    <n v="1.5"/>
    <n v="27"/>
    <n v="40.5"/>
    <m/>
    <m/>
  </r>
  <r>
    <x v="673"/>
    <n v="21625"/>
    <n v="93"/>
    <n v="14"/>
    <n v="1"/>
    <n v="1"/>
    <n v="7.1428571428571397"/>
    <n v="7"/>
    <n v="301.85065233535698"/>
    <n v="2112.9545663474901"/>
    <m/>
    <m/>
  </r>
  <r>
    <x v="647"/>
    <n v="21638"/>
    <n v="46"/>
    <n v="36"/>
    <n v="3"/>
    <n v="8"/>
    <n v="22.2222222222222"/>
    <n v="17.1666666666666"/>
    <n v="868.54740024230796"/>
    <n v="14910.0637041596"/>
    <m/>
    <m/>
  </r>
  <r>
    <x v="674"/>
    <n v="21685"/>
    <n v="6"/>
    <n v="3"/>
    <n v="3"/>
    <n v="2"/>
    <n v="66.6666666666666"/>
    <n v="6.5"/>
    <n v="75.284212515144205"/>
    <n v="489.34738134843701"/>
    <m/>
    <m/>
  </r>
  <r>
    <x v="675"/>
    <n v="21692"/>
    <n v="8"/>
    <n v="4"/>
    <n v="3"/>
    <n v="3"/>
    <n v="75"/>
    <n v="4.5714285714285703"/>
    <n v="86.485790465932396"/>
    <n v="395.36361355854802"/>
    <m/>
    <m/>
  </r>
  <r>
    <x v="676"/>
    <n v="21701"/>
    <n v="9"/>
    <n v="7"/>
    <n v="2"/>
    <n v="3"/>
    <n v="42.857142857142797"/>
    <n v="8.55555555555555"/>
    <n v="156"/>
    <n v="1334.6666666666599"/>
    <m/>
    <m/>
  </r>
  <r>
    <x v="677"/>
    <n v="21711"/>
    <n v="6"/>
    <n v="3"/>
    <n v="2"/>
    <n v="2"/>
    <n v="66.6666666666666"/>
    <n v="4.75"/>
    <n v="113.29982727264699"/>
    <n v="538.174179545073"/>
    <m/>
    <m/>
  </r>
  <r>
    <x v="678"/>
    <n v="21719"/>
    <n v="8"/>
    <n v="5"/>
    <n v="1"/>
    <n v="2"/>
    <n v="40"/>
    <n v="3"/>
    <n v="33"/>
    <n v="99"/>
    <m/>
    <m/>
  </r>
  <r>
    <x v="1"/>
    <n v="21779"/>
    <n v="15"/>
    <n v="3"/>
    <n v="1"/>
    <n v="1"/>
    <n v="33.3333333333333"/>
    <n v="2"/>
    <n v="36.541209043760901"/>
    <n v="73.082418087521901"/>
    <m/>
    <m/>
  </r>
  <r>
    <x v="679"/>
    <n v="21782"/>
    <n v="10"/>
    <n v="2"/>
    <n v="1"/>
    <n v="1"/>
    <n v="50"/>
    <n v="2.5"/>
    <n v="27"/>
    <n v="67.5"/>
    <m/>
    <m/>
  </r>
  <r>
    <x v="680"/>
    <n v="21784"/>
    <n v="7"/>
    <n v="3"/>
    <n v="3"/>
    <n v="1"/>
    <n v="33.3333333333333"/>
    <n v="3.55555555555555"/>
    <n v="92.510992953527307"/>
    <n v="328.92797494587398"/>
    <m/>
    <m/>
  </r>
  <r>
    <x v="681"/>
    <n v="21787"/>
    <n v="3"/>
    <n v="1"/>
    <n v="1"/>
    <n v="2"/>
    <n v="200"/>
    <n v="2.8"/>
    <n v="34.869175015865402"/>
    <n v="97.633690044423204"/>
    <m/>
    <m/>
  </r>
  <r>
    <x v="1"/>
    <n v="21847"/>
    <n v="15"/>
    <n v="2"/>
    <n v="2"/>
    <n v="1"/>
    <n v="50"/>
    <n v="2"/>
    <n v="28.529325012980799"/>
    <n v="57.058650025961597"/>
    <m/>
    <m/>
  </r>
  <r>
    <x v="682"/>
    <n v="21849"/>
    <n v="11"/>
    <n v="2"/>
    <n v="1"/>
    <n v="1"/>
    <n v="50"/>
    <n v="2.5"/>
    <n v="27"/>
    <n v="67.5"/>
    <m/>
    <m/>
  </r>
  <r>
    <x v="683"/>
    <n v="21851"/>
    <n v="8"/>
    <n v="4"/>
    <n v="3"/>
    <n v="1"/>
    <n v="25"/>
    <n v="3.9285714285714199"/>
    <n v="157.173317997412"/>
    <n v="617.46660641840595"/>
    <m/>
    <m/>
  </r>
  <r>
    <x v="1"/>
    <n v="21855"/>
    <n v="3"/>
    <n v="1"/>
    <n v="1"/>
    <n v="2"/>
    <n v="200"/>
    <n v="2.8"/>
    <n v="34.869175015865402"/>
    <n v="97.633690044423204"/>
    <m/>
    <m/>
  </r>
  <r>
    <x v="1"/>
    <n v="21911"/>
    <n v="22"/>
    <n v="3"/>
    <n v="3"/>
    <n v="1"/>
    <n v="33.3333333333333"/>
    <n v="2"/>
    <n v="46.604512509374999"/>
    <n v="93.209025018749998"/>
    <m/>
    <m/>
  </r>
  <r>
    <x v="684"/>
    <n v="21914"/>
    <n v="17"/>
    <n v="4"/>
    <n v="2"/>
    <n v="1"/>
    <n v="25"/>
    <n v="4.5"/>
    <n v="112"/>
    <n v="504"/>
    <m/>
    <m/>
  </r>
  <r>
    <x v="685"/>
    <n v="21916"/>
    <n v="3"/>
    <n v="1"/>
    <n v="1"/>
    <n v="2"/>
    <n v="200"/>
    <n v="2.6666666666666599"/>
    <n v="22.458839376460801"/>
    <n v="59.890238337228801"/>
    <m/>
    <m/>
  </r>
  <r>
    <x v="686"/>
    <n v="21921"/>
    <n v="9"/>
    <n v="2"/>
    <n v="3"/>
    <n v="1"/>
    <n v="50"/>
    <n v="2"/>
    <n v="64.529325012980806"/>
    <n v="129.05865002596099"/>
    <m/>
    <m/>
  </r>
  <r>
    <x v="687"/>
    <n v="21924"/>
    <n v="5"/>
    <n v="1"/>
    <n v="0"/>
    <n v="2"/>
    <n v="200"/>
    <n v="1.5"/>
    <n v="43.185065233535703"/>
    <n v="64.777597850303493"/>
    <m/>
    <m/>
  </r>
  <r>
    <x v="688"/>
    <n v="21934"/>
    <n v="113"/>
    <n v="2"/>
    <n v="2"/>
    <n v="1"/>
    <n v="50"/>
    <n v="4"/>
    <n v="43.185065233535703"/>
    <n v="172.74026093414199"/>
    <m/>
    <m/>
  </r>
  <r>
    <x v="1"/>
    <n v="21936"/>
    <n v="110"/>
    <n v="5"/>
    <n v="1"/>
    <n v="1"/>
    <n v="20"/>
    <n v="2.2857142857142798"/>
    <n v="51.891474279559397"/>
    <n v="118.609084067564"/>
    <m/>
    <m/>
  </r>
  <r>
    <x v="231"/>
    <n v="21939"/>
    <n v="74"/>
    <n v="10"/>
    <n v="3"/>
    <n v="2"/>
    <n v="20"/>
    <n v="4.4117647058823497"/>
    <n v="189.98960215439399"/>
    <n v="838.18942126938703"/>
    <m/>
    <m/>
  </r>
  <r>
    <x v="1"/>
    <n v="21944"/>
    <n v="3"/>
    <n v="1"/>
    <n v="1"/>
    <n v="1"/>
    <n v="100"/>
    <n v="1"/>
    <n v="30"/>
    <n v="30"/>
    <m/>
    <m/>
  </r>
  <r>
    <x v="1"/>
    <n v="21950"/>
    <n v="10"/>
    <n v="4"/>
    <n v="2"/>
    <n v="3"/>
    <n v="75"/>
    <n v="6.9230769230769198"/>
    <n v="160.53953827094199"/>
    <n v="1111.42757264498"/>
    <m/>
    <m/>
  </r>
  <r>
    <x v="689"/>
    <n v="21962"/>
    <n v="4"/>
    <n v="2"/>
    <n v="1"/>
    <n v="1"/>
    <n v="50"/>
    <n v="2.6666666666666599"/>
    <n v="43.185065233535703"/>
    <n v="115.16017395609499"/>
    <m/>
    <m/>
  </r>
  <r>
    <x v="690"/>
    <n v="21967"/>
    <n v="4"/>
    <n v="2"/>
    <n v="1"/>
    <n v="1"/>
    <n v="50"/>
    <n v="3.3333333333333299"/>
    <n v="48.4320426609221"/>
    <n v="161.44014220307301"/>
    <m/>
    <m/>
  </r>
  <r>
    <x v="691"/>
    <n v="21972"/>
    <n v="14"/>
    <n v="5"/>
    <n v="2"/>
    <n v="2"/>
    <n v="40"/>
    <n v="7.7727272727272698"/>
    <n v="151.267483321057"/>
    <n v="1175.7608930864001"/>
    <m/>
    <m/>
  </r>
  <r>
    <x v="1"/>
    <n v="21975"/>
    <n v="8"/>
    <n v="4"/>
    <n v="1"/>
    <n v="5"/>
    <n v="125"/>
    <n v="13.5"/>
    <n v="132.83428025068901"/>
    <n v="1793.2627833843101"/>
    <m/>
    <m/>
  </r>
  <r>
    <x v="692"/>
    <n v="21987"/>
    <n v="12"/>
    <n v="8"/>
    <n v="2"/>
    <n v="3"/>
    <n v="37.5"/>
    <n v="9.3333333333333304"/>
    <n v="225.14015821250999"/>
    <n v="2101.3081433167599"/>
    <m/>
    <m/>
  </r>
  <r>
    <x v="693"/>
    <n v="22000"/>
    <n v="12"/>
    <n v="9"/>
    <n v="1"/>
    <n v="6"/>
    <n v="66.6666666666666"/>
    <n v="9.5333333333333297"/>
    <n v="235.02198590705399"/>
    <n v="2240.5429323139201"/>
    <m/>
    <m/>
  </r>
  <r>
    <x v="694"/>
    <n v="22015"/>
    <n v="13"/>
    <n v="2"/>
    <n v="2"/>
    <n v="1"/>
    <n v="50"/>
    <n v="2.5"/>
    <n v="27"/>
    <n v="67.5"/>
    <m/>
    <m/>
  </r>
  <r>
    <x v="695"/>
    <n v="22029"/>
    <n v="16"/>
    <n v="11"/>
    <n v="1"/>
    <n v="4"/>
    <n v="36.363636363636303"/>
    <n v="9"/>
    <n v="154.28722505336501"/>
    <n v="1388.5850254802899"/>
    <m/>
    <m/>
  </r>
  <r>
    <x v="1"/>
    <n v="22036"/>
    <n v="5"/>
    <n v="2"/>
    <n v="2"/>
    <n v="2"/>
    <n v="100"/>
    <n v="3"/>
    <n v="49.828921423310398"/>
    <n v="149.486764269931"/>
    <m/>
    <m/>
  </r>
  <r>
    <x v="253"/>
    <n v="22347"/>
    <n v="4"/>
    <n v="2"/>
    <n v="2"/>
    <n v="1"/>
    <n v="50"/>
    <n v="1.28571428571428"/>
    <n v="41.209025018749998"/>
    <n v="52.9830321669643"/>
    <m/>
    <m/>
  </r>
  <r>
    <x v="1"/>
    <n v="22579"/>
    <n v="8"/>
    <n v="5"/>
    <n v="0"/>
    <n v="1"/>
    <n v="20"/>
    <n v="1.5"/>
    <n v="53.7744375108173"/>
    <n v="80.661656266226004"/>
    <m/>
    <m/>
  </r>
  <r>
    <x v="1"/>
    <n v="22808"/>
    <n v="27"/>
    <n v="2"/>
    <n v="1"/>
    <n v="1"/>
    <n v="50"/>
    <n v="4.8125"/>
    <n v="74.230921316561805"/>
    <n v="357.23630883595303"/>
    <m/>
    <m/>
  </r>
  <r>
    <x v="1"/>
    <n v="22810"/>
    <n v="24"/>
    <n v="3"/>
    <n v="2"/>
    <n v="1"/>
    <n v="33.3333333333333"/>
    <n v="2.3333333333333299"/>
    <n v="39.863137138648298"/>
    <n v="93.0139866568461"/>
    <m/>
    <m/>
  </r>
  <r>
    <x v="253"/>
    <n v="22813"/>
    <n v="19"/>
    <n v="2"/>
    <n v="2"/>
    <n v="1"/>
    <n v="50"/>
    <n v="3.375"/>
    <n v="57.110323830863997"/>
    <n v="192.747342929166"/>
    <m/>
    <m/>
  </r>
  <r>
    <x v="696"/>
    <n v="22819"/>
    <n v="12"/>
    <n v="1"/>
    <n v="2"/>
    <n v="1"/>
    <n v="100"/>
    <n v="1.7999999999999901"/>
    <n v="27"/>
    <n v="48.599999999999902"/>
    <m/>
    <m/>
  </r>
  <r>
    <x v="1"/>
    <n v="22820"/>
    <n v="10"/>
    <n v="5"/>
    <n v="1"/>
    <n v="2"/>
    <n v="40"/>
    <n v="5.2"/>
    <n v="104.248125036057"/>
    <n v="542.09025018750003"/>
    <m/>
    <m/>
  </r>
  <r>
    <x v="697"/>
    <n v="22821"/>
    <n v="3"/>
    <n v="2"/>
    <n v="0"/>
    <n v="1"/>
    <n v="50"/>
    <n v="1.5"/>
    <n v="24"/>
    <n v="36"/>
    <m/>
    <m/>
  </r>
  <r>
    <x v="1"/>
    <n v="23321"/>
    <n v="47"/>
    <n v="8"/>
    <n v="1"/>
    <n v="1"/>
    <n v="12.5"/>
    <n v="2.4615384615384599"/>
    <n v="106.274033872508"/>
    <n v="261.59762184002102"/>
    <m/>
    <m/>
  </r>
  <r>
    <x v="231"/>
    <n v="23329"/>
    <n v="37"/>
    <n v="4"/>
    <n v="5"/>
    <n v="1"/>
    <n v="25"/>
    <n v="2.3636363636363602"/>
    <n v="70.324030720953303"/>
    <n v="166.22043624952599"/>
    <m/>
    <m/>
  </r>
  <r>
    <x v="698"/>
    <n v="23331"/>
    <n v="34"/>
    <n v="14"/>
    <n v="1"/>
    <n v="6"/>
    <n v="42.857142857142797"/>
    <n v="6.75"/>
    <n v="224.008188561716"/>
    <n v="1512.0552727915799"/>
    <m/>
    <m/>
  </r>
  <r>
    <x v="1"/>
    <n v="23335"/>
    <n v="11"/>
    <n v="5"/>
    <n v="2"/>
    <n v="1"/>
    <n v="20"/>
    <n v="5.03125"/>
    <n v="180.94247824228"/>
    <n v="910.36684365647295"/>
    <m/>
    <m/>
  </r>
  <r>
    <x v="1"/>
    <n v="23358"/>
    <n v="3"/>
    <n v="1"/>
    <n v="0"/>
    <n v="1"/>
    <n v="100"/>
    <n v="0.5"/>
    <n v="4.7548875021634602"/>
    <n v="2.3774437510817301"/>
    <m/>
    <m/>
  </r>
  <r>
    <x v="1"/>
    <n v="23548"/>
    <n v="84"/>
    <n v="7"/>
    <n v="4"/>
    <n v="1"/>
    <n v="14.285714285714199"/>
    <n v="2.6470588235294099"/>
    <n v="124.864085321844"/>
    <n v="330.52257879311702"/>
    <m/>
    <m/>
  </r>
  <r>
    <x v="253"/>
    <n v="23555"/>
    <n v="75"/>
    <n v="4"/>
    <n v="2"/>
    <n v="3"/>
    <n v="75"/>
    <n v="4.0909090909090899"/>
    <n v="110.361496713759"/>
    <n v="451.47885019265101"/>
    <m/>
    <m/>
  </r>
  <r>
    <x v="1"/>
    <n v="23560"/>
    <n v="69"/>
    <n v="6"/>
    <n v="5"/>
    <n v="1"/>
    <n v="16.6666666666666"/>
    <n v="2.6470588235294099"/>
    <n v="124.864085321844"/>
    <n v="330.52257879311702"/>
    <m/>
    <m/>
  </r>
  <r>
    <x v="699"/>
    <n v="23566"/>
    <n v="17"/>
    <n v="10"/>
    <n v="0"/>
    <n v="4"/>
    <n v="40"/>
    <n v="5"/>
    <n v="140.64806144190601"/>
    <n v="703.24030720953294"/>
    <m/>
    <m/>
  </r>
  <r>
    <x v="1"/>
    <n v="23576"/>
    <n v="3"/>
    <n v="1"/>
    <n v="0"/>
    <n v="1"/>
    <n v="100"/>
    <n v="0.5"/>
    <n v="4.7548875021634602"/>
    <n v="2.3774437510817301"/>
    <m/>
    <m/>
  </r>
  <r>
    <x v="700"/>
    <n v="23584"/>
    <n v="44"/>
    <n v="8"/>
    <n v="1"/>
    <n v="2"/>
    <n v="25"/>
    <n v="5.3333333333333304"/>
    <n v="171.89535433016599"/>
    <n v="916.77522309422102"/>
    <m/>
    <m/>
  </r>
  <r>
    <x v="701"/>
    <n v="23585"/>
    <n v="5"/>
    <n v="2"/>
    <n v="0"/>
    <n v="3"/>
    <n v="150"/>
    <n v="4.1999999999999904"/>
    <n v="51.891474279559397"/>
    <n v="217.94419197414899"/>
    <m/>
    <m/>
  </r>
  <r>
    <x v="1"/>
    <n v="23595"/>
    <n v="22"/>
    <n v="9"/>
    <n v="1"/>
    <n v="2"/>
    <n v="22.2222222222222"/>
    <n v="5.3333333333333304"/>
    <n v="202.11890788006599"/>
    <n v="1077.96750869369"/>
    <m/>
    <m/>
  </r>
  <r>
    <x v="1"/>
    <n v="23606"/>
    <n v="4"/>
    <n v="2"/>
    <n v="1"/>
    <n v="1"/>
    <n v="50"/>
    <n v="1.125"/>
    <n v="46.506993328423"/>
    <n v="52.320367494475903"/>
    <m/>
    <m/>
  </r>
  <r>
    <x v="1"/>
    <n v="23616"/>
    <n v="6"/>
    <n v="3"/>
    <n v="0"/>
    <n v="2"/>
    <n v="66.6666666666666"/>
    <n v="2"/>
    <n v="41.5131794236475"/>
    <n v="83.0263588472951"/>
    <m/>
    <m/>
  </r>
  <r>
    <x v="1"/>
    <n v="23639"/>
    <n v="23"/>
    <n v="5"/>
    <n v="1"/>
    <n v="1"/>
    <n v="20"/>
    <n v="2.7777777777777701"/>
    <n v="68.5323885970368"/>
    <n v="190.36774610288001"/>
    <m/>
    <m/>
  </r>
  <r>
    <x v="231"/>
    <n v="23644"/>
    <n v="16"/>
    <n v="7"/>
    <n v="4"/>
    <n v="2"/>
    <n v="28.571428571428498"/>
    <n v="5.5263157894736796"/>
    <n v="253.82374477961901"/>
    <n v="1402.71016851894"/>
    <m/>
    <m/>
  </r>
  <r>
    <x v="702"/>
    <n v="23651"/>
    <n v="3"/>
    <n v="1"/>
    <n v="1"/>
    <n v="1"/>
    <n v="100"/>
    <n v="1.3333333333333299"/>
    <n v="13.931568569324099"/>
    <n v="18.575424759098802"/>
    <m/>
    <m/>
  </r>
  <r>
    <x v="253"/>
    <n v="23721"/>
    <n v="7"/>
    <n v="2"/>
    <n v="0"/>
    <n v="1"/>
    <n v="50"/>
    <n v="3"/>
    <n v="18.094737505047998"/>
    <n v="54.284212515144198"/>
    <m/>
    <m/>
  </r>
  <r>
    <x v="634"/>
    <n v="23723"/>
    <n v="3"/>
    <n v="1"/>
    <n v="3"/>
    <n v="1"/>
    <n v="100"/>
    <n v="1.4"/>
    <n v="28.073549220576002"/>
    <n v="39.302968908806399"/>
    <m/>
    <m/>
  </r>
  <r>
    <x v="1"/>
    <n v="23936"/>
    <n v="55"/>
    <n v="5"/>
    <n v="2"/>
    <n v="1"/>
    <n v="20"/>
    <n v="3.3"/>
    <n v="76"/>
    <n v="250.8"/>
    <m/>
    <m/>
  </r>
  <r>
    <x v="231"/>
    <n v="23942"/>
    <n v="47"/>
    <n v="14"/>
    <n v="3"/>
    <n v="3"/>
    <n v="21.428571428571399"/>
    <n v="8.8333333333333304"/>
    <n v="491.14287513701902"/>
    <n v="4338.4287303769997"/>
    <m/>
    <m/>
  </r>
  <r>
    <x v="1"/>
    <n v="23954"/>
    <n v="7"/>
    <n v="4"/>
    <n v="2"/>
    <n v="3"/>
    <n v="75"/>
    <n v="5.1333333333333302"/>
    <n v="178.377264745491"/>
    <n v="915.66995902685801"/>
    <m/>
    <m/>
  </r>
  <r>
    <x v="1"/>
    <n v="23961"/>
    <n v="4"/>
    <n v="1"/>
    <n v="2"/>
    <n v="1"/>
    <n v="100"/>
    <n v="1.9285714285714199"/>
    <n v="46.506993328423"/>
    <n v="89.692058561958802"/>
    <m/>
    <m/>
  </r>
  <r>
    <x v="703"/>
    <n v="23966"/>
    <n v="18"/>
    <n v="8"/>
    <n v="1"/>
    <n v="3"/>
    <n v="37.5"/>
    <n v="9.6666666666666607"/>
    <n v="260.055946627384"/>
    <n v="2513.8741507313798"/>
    <m/>
    <m/>
  </r>
  <r>
    <x v="704"/>
    <n v="23985"/>
    <n v="3"/>
    <n v="1"/>
    <n v="1"/>
    <n v="2"/>
    <n v="200"/>
    <n v="1.875"/>
    <n v="22.458839376460801"/>
    <n v="42.110323830863997"/>
    <m/>
    <m/>
  </r>
  <r>
    <x v="1"/>
    <n v="24200"/>
    <n v="230"/>
    <n v="13"/>
    <n v="2"/>
    <n v="1"/>
    <n v="7.6923076923076898"/>
    <n v="4.2608695652173898"/>
    <n v="255.15831097164201"/>
    <n v="1087.19628153134"/>
    <m/>
    <m/>
  </r>
  <r>
    <x v="705"/>
    <n v="24204"/>
    <n v="12"/>
    <n v="8"/>
    <n v="7"/>
    <n v="3"/>
    <n v="37.5"/>
    <n v="10.4"/>
    <n v="298.55508909976197"/>
    <n v="3104.9729266375298"/>
    <m/>
    <m/>
  </r>
  <r>
    <x v="706"/>
    <n v="24217"/>
    <n v="3"/>
    <n v="1"/>
    <n v="1"/>
    <n v="1"/>
    <n v="100"/>
    <n v="1.3333333333333299"/>
    <n v="16.2534966642115"/>
    <n v="21.671328885615299"/>
    <m/>
    <m/>
  </r>
  <r>
    <x v="707"/>
    <n v="24221"/>
    <n v="3"/>
    <n v="1"/>
    <n v="1"/>
    <n v="1"/>
    <n v="100"/>
    <n v="2.625"/>
    <n v="36.495613986748801"/>
    <n v="95.8009867152157"/>
    <m/>
    <m/>
  </r>
  <r>
    <x v="708"/>
    <n v="24233"/>
    <n v="195"/>
    <n v="28"/>
    <n v="2"/>
    <n v="7"/>
    <n v="25"/>
    <n v="13.75"/>
    <n v="851.60194206805204"/>
    <n v="11709.5267034357"/>
    <m/>
    <m/>
  </r>
  <r>
    <x v="1"/>
    <n v="24270"/>
    <n v="3"/>
    <n v="1"/>
    <n v="2"/>
    <n v="1"/>
    <n v="100"/>
    <n v="1.3333333333333299"/>
    <n v="13.931568569324099"/>
    <n v="18.575424759098802"/>
    <m/>
    <m/>
  </r>
  <r>
    <x v="1"/>
    <n v="24273"/>
    <n v="3"/>
    <n v="1"/>
    <n v="1"/>
    <n v="1"/>
    <n v="100"/>
    <n v="1"/>
    <n v="3"/>
    <n v="3"/>
    <m/>
    <m/>
  </r>
  <r>
    <x v="709"/>
    <n v="24278"/>
    <n v="149"/>
    <n v="4"/>
    <n v="5"/>
    <n v="2"/>
    <n v="50"/>
    <n v="3.2307692307692299"/>
    <n v="97.702332809202403"/>
    <n v="315.65369061434598"/>
    <m/>
    <m/>
  </r>
  <r>
    <x v="1"/>
    <n v="24281"/>
    <n v="7"/>
    <n v="5"/>
    <n v="3"/>
    <n v="2"/>
    <n v="40"/>
    <n v="4.4444444444444402"/>
    <n v="95.183873051440003"/>
    <n v="423.03943578417801"/>
    <m/>
    <m/>
  </r>
  <r>
    <x v="710"/>
    <n v="24301"/>
    <n v="125"/>
    <n v="73"/>
    <n v="1"/>
    <n v="17"/>
    <n v="23.287671232876701"/>
    <n v="36.385245901639301"/>
    <n v="2083.8954798258701"/>
    <n v="75823.049466779194"/>
    <m/>
    <m/>
  </r>
  <r>
    <x v="1"/>
    <n v="24353"/>
    <n v="3"/>
    <n v="2"/>
    <n v="1"/>
    <n v="2"/>
    <n v="100"/>
    <n v="4"/>
    <n v="42"/>
    <n v="168"/>
    <m/>
    <m/>
  </r>
  <r>
    <x v="711"/>
    <n v="24406"/>
    <n v="16"/>
    <n v="8"/>
    <n v="2"/>
    <n v="1"/>
    <n v="12.5"/>
    <n v="4.2045454545454497"/>
    <n v="275.783475125481"/>
    <n v="1159.5441567775899"/>
    <m/>
    <m/>
  </r>
  <r>
    <x v="1"/>
    <n v="24588"/>
    <n v="17"/>
    <n v="4"/>
    <n v="1"/>
    <n v="1"/>
    <n v="25"/>
    <n v="2.2857142857142798"/>
    <n v="48.4320426609221"/>
    <n v="110.701811796393"/>
    <m/>
    <m/>
  </r>
  <r>
    <x v="231"/>
    <n v="24592"/>
    <n v="11"/>
    <n v="1"/>
    <n v="3"/>
    <n v="1"/>
    <n v="100"/>
    <n v="2"/>
    <n v="38.039100017307703"/>
    <n v="76.078200034615506"/>
    <m/>
    <m/>
  </r>
  <r>
    <x v="712"/>
    <n v="24593"/>
    <n v="9"/>
    <n v="2"/>
    <n v="1"/>
    <n v="2"/>
    <n v="100"/>
    <n v="2.7777777777777701"/>
    <n v="57.110323830863997"/>
    <n v="158.63978841906601"/>
    <m/>
    <m/>
  </r>
  <r>
    <x v="1"/>
    <n v="24749"/>
    <n v="15"/>
    <n v="4"/>
    <n v="1"/>
    <n v="1"/>
    <n v="25"/>
    <n v="2.2857142857142798"/>
    <n v="48.4320426609221"/>
    <n v="110.701811796393"/>
    <m/>
    <m/>
  </r>
  <r>
    <x v="231"/>
    <n v="24753"/>
    <n v="9"/>
    <n v="1"/>
    <n v="3"/>
    <n v="1"/>
    <n v="100"/>
    <n v="2"/>
    <n v="38.039100017307703"/>
    <n v="76.078200034615506"/>
    <m/>
    <m/>
  </r>
  <r>
    <x v="713"/>
    <n v="24754"/>
    <n v="7"/>
    <n v="2"/>
    <n v="1"/>
    <n v="2"/>
    <n v="100"/>
    <n v="2.7777777777777701"/>
    <n v="57.110323830863997"/>
    <n v="158.63978841906601"/>
    <m/>
    <m/>
  </r>
  <r>
    <x v="1"/>
    <n v="24811"/>
    <n v="8"/>
    <n v="1"/>
    <n v="3"/>
    <n v="1"/>
    <n v="100"/>
    <n v="1.9285714285714199"/>
    <n v="43.185065233535703"/>
    <n v="83.285482950390303"/>
    <m/>
    <m/>
  </r>
  <r>
    <x v="714"/>
    <n v="24812"/>
    <n v="6"/>
    <n v="4"/>
    <n v="2"/>
    <n v="3"/>
    <n v="75"/>
    <n v="6"/>
    <n v="71.6992500144231"/>
    <n v="430.195500086538"/>
    <m/>
    <m/>
  </r>
  <r>
    <x v="1"/>
    <n v="24814"/>
    <n v="1"/>
    <n v="1"/>
    <n v="2"/>
    <n v="1"/>
    <n v="100"/>
    <n v="1.2"/>
    <n v="22.458839376460801"/>
    <n v="26.950607251752999"/>
    <m/>
    <m/>
  </r>
  <r>
    <x v="1"/>
    <n v="24948"/>
    <n v="54"/>
    <n v="5"/>
    <n v="1"/>
    <n v="1"/>
    <n v="20"/>
    <n v="3"/>
    <n v="82.044702507778894"/>
    <n v="246.13410752333601"/>
    <m/>
    <m/>
  </r>
  <r>
    <x v="715"/>
    <n v="24954"/>
    <n v="3"/>
    <n v="1"/>
    <n v="0"/>
    <n v="1"/>
    <n v="100"/>
    <n v="1.5"/>
    <n v="15.509775004326899"/>
    <n v="23.264662506490399"/>
    <m/>
    <m/>
  </r>
  <r>
    <x v="231"/>
    <n v="24957"/>
    <n v="43"/>
    <n v="7"/>
    <n v="4"/>
    <n v="2"/>
    <n v="28.571428571428498"/>
    <n v="5.36666666666666"/>
    <n v="187.296127982766"/>
    <n v="1005.15588684084"/>
    <m/>
    <m/>
  </r>
  <r>
    <x v="716"/>
    <n v="24964"/>
    <n v="3"/>
    <n v="1"/>
    <n v="2"/>
    <n v="1"/>
    <n v="100"/>
    <n v="1"/>
    <n v="11.6096404744368"/>
    <n v="11.6096404744368"/>
    <m/>
    <m/>
  </r>
  <r>
    <x v="1"/>
    <n v="24965"/>
    <n v="1"/>
    <n v="1"/>
    <n v="0"/>
    <n v="1"/>
    <n v="100"/>
    <n v="1"/>
    <n v="15.509775004326899"/>
    <n v="15.509775004326899"/>
    <m/>
    <m/>
  </r>
  <r>
    <x v="717"/>
    <n v="24968"/>
    <n v="31"/>
    <n v="14"/>
    <n v="1"/>
    <n v="5"/>
    <n v="35.714285714285701"/>
    <n v="13.64"/>
    <n v="573.86167516009596"/>
    <n v="7827.4732491837103"/>
    <m/>
    <m/>
  </r>
  <r>
    <x v="1"/>
    <n v="24986"/>
    <n v="11"/>
    <n v="1"/>
    <n v="1"/>
    <n v="1"/>
    <n v="100"/>
    <n v="2"/>
    <n v="18.094737505047998"/>
    <n v="36.189475010096103"/>
    <m/>
    <m/>
  </r>
  <r>
    <x v="1"/>
    <n v="24987"/>
    <n v="9"/>
    <n v="7"/>
    <n v="2"/>
    <n v="1"/>
    <n v="14.285714285714199"/>
    <n v="5.25"/>
    <n v="222.90509710918599"/>
    <n v="1170.25175982323"/>
    <m/>
    <m/>
  </r>
  <r>
    <x v="231"/>
    <n v="25008"/>
    <n v="4"/>
    <n v="4"/>
    <n v="5"/>
    <n v="2"/>
    <n v="50"/>
    <n v="9.8181818181818095"/>
    <n v="199.65259313184799"/>
    <n v="1960.22545983996"/>
    <m/>
    <m/>
  </r>
  <r>
    <x v="231"/>
    <n v="25019"/>
    <n v="4"/>
    <n v="4"/>
    <n v="5"/>
    <n v="2"/>
    <n v="50"/>
    <n v="7.35"/>
    <n v="143.06119944376101"/>
    <n v="1051.4998159116501"/>
    <m/>
    <m/>
  </r>
  <r>
    <x v="231"/>
    <n v="25081"/>
    <n v="14"/>
    <n v="3"/>
    <n v="5"/>
    <n v="2"/>
    <n v="66.6666666666666"/>
    <n v="3.6923076923076898"/>
    <n v="110.446115349533"/>
    <n v="407.80104129058401"/>
    <m/>
    <m/>
  </r>
  <r>
    <x v="1"/>
    <n v="25090"/>
    <n v="4"/>
    <n v="2"/>
    <n v="1"/>
    <n v="1"/>
    <n v="50"/>
    <n v="1.5"/>
    <n v="25.8496250072115"/>
    <n v="38.7744375108173"/>
    <m/>
    <m/>
  </r>
  <r>
    <x v="1"/>
    <n v="25130"/>
    <n v="14"/>
    <n v="4"/>
    <n v="1"/>
    <n v="1"/>
    <n v="25"/>
    <n v="2.2857142857142798"/>
    <n v="48.4320426609221"/>
    <n v="110.701811796393"/>
    <m/>
    <m/>
  </r>
  <r>
    <x v="253"/>
    <n v="25134"/>
    <n v="8"/>
    <n v="4"/>
    <n v="2"/>
    <n v="2"/>
    <n v="50"/>
    <n v="4.8"/>
    <n v="108"/>
    <n v="518.4"/>
    <m/>
    <m/>
  </r>
  <r>
    <x v="1"/>
    <n v="25310"/>
    <n v="536"/>
    <n v="8"/>
    <n v="2"/>
    <n v="1"/>
    <n v="12.5"/>
    <n v="4.4722222222222197"/>
    <n v="176.46653521143901"/>
    <n v="789.19756025115998"/>
    <m/>
    <m/>
  </r>
  <r>
    <x v="1"/>
    <n v="25319"/>
    <n v="63"/>
    <n v="12"/>
    <n v="3"/>
    <n v="1"/>
    <n v="8.3333333333333304"/>
    <n v="5.0999999999999996"/>
    <n v="282.02638308846502"/>
    <n v="1438.33455375117"/>
    <m/>
    <m/>
  </r>
  <r>
    <x v="718"/>
    <n v="25330"/>
    <n v="5"/>
    <n v="3"/>
    <n v="3"/>
    <n v="1"/>
    <n v="33.3333333333333"/>
    <n v="0.75"/>
    <n v="33.688259064691202"/>
    <n v="25.2661942985184"/>
    <m/>
    <m/>
  </r>
  <r>
    <x v="719"/>
    <n v="25337"/>
    <n v="15"/>
    <n v="8"/>
    <n v="2"/>
    <n v="4"/>
    <n v="50"/>
    <n v="4.7647058823529402"/>
    <n v="217.13097389073599"/>
    <n v="1034.56522853821"/>
    <m/>
    <m/>
  </r>
  <r>
    <x v="720"/>
    <n v="25354"/>
    <n v="8"/>
    <n v="4"/>
    <n v="1"/>
    <n v="3"/>
    <n v="75"/>
    <n v="4.2857142857142803"/>
    <n v="78.869175015865395"/>
    <n v="338.01075006799402"/>
    <m/>
    <m/>
  </r>
  <r>
    <x v="721"/>
    <n v="25364"/>
    <n v="7"/>
    <n v="5"/>
    <n v="1"/>
    <n v="1"/>
    <n v="20"/>
    <n v="4.3181818181818103"/>
    <n v="128"/>
    <n v="552.72727272727195"/>
    <m/>
    <m/>
  </r>
  <r>
    <x v="722"/>
    <n v="25373"/>
    <n v="3"/>
    <n v="1"/>
    <n v="1"/>
    <n v="1"/>
    <n v="100"/>
    <n v="2"/>
    <n v="18.094737505047998"/>
    <n v="36.189475010096103"/>
    <m/>
    <m/>
  </r>
  <r>
    <x v="1"/>
    <n v="25377"/>
    <n v="4"/>
    <n v="1"/>
    <n v="0"/>
    <n v="1"/>
    <n v="100"/>
    <n v="1"/>
    <n v="11.6096404744368"/>
    <n v="11.6096404744368"/>
    <m/>
    <m/>
  </r>
  <r>
    <x v="231"/>
    <n v="25383"/>
    <n v="461"/>
    <n v="32"/>
    <n v="4"/>
    <n v="7"/>
    <n v="21.875"/>
    <n v="15.7027027027027"/>
    <n v="816.82924924389499"/>
    <n v="12826.426859748701"/>
    <m/>
    <m/>
  </r>
  <r>
    <x v="723"/>
    <n v="25412"/>
    <n v="3"/>
    <n v="1"/>
    <n v="1"/>
    <n v="2"/>
    <n v="200"/>
    <n v="4.1666666666666599"/>
    <n v="30"/>
    <n v="125"/>
    <m/>
    <m/>
  </r>
  <r>
    <x v="724"/>
    <n v="25426"/>
    <n v="24"/>
    <n v="2"/>
    <n v="4"/>
    <n v="1"/>
    <n v="50"/>
    <n v="2.75"/>
    <n v="60.944362512259602"/>
    <n v="167.596996908714"/>
    <m/>
    <m/>
  </r>
  <r>
    <x v="725"/>
    <n v="25427"/>
    <n v="15"/>
    <n v="12"/>
    <n v="0"/>
    <n v="5"/>
    <n v="41.6666666666666"/>
    <n v="6.5882352941176396"/>
    <n v="250.76823424783501"/>
    <n v="1652.12013151514"/>
    <m/>
    <m/>
  </r>
  <r>
    <x v="1"/>
    <n v="25443"/>
    <n v="6"/>
    <n v="1"/>
    <n v="0"/>
    <n v="1"/>
    <n v="100"/>
    <n v="1.5"/>
    <n v="15.509775004326899"/>
    <n v="23.264662506490399"/>
    <m/>
    <m/>
  </r>
  <r>
    <x v="1"/>
    <n v="25444"/>
    <n v="4"/>
    <n v="3"/>
    <n v="0"/>
    <n v="2"/>
    <n v="66.6666666666666"/>
    <n v="1.71428571428571"/>
    <n v="56.4727776130851"/>
    <n v="96.810475908145904"/>
    <m/>
    <m/>
  </r>
  <r>
    <x v="726"/>
    <n v="25451"/>
    <n v="30"/>
    <n v="4"/>
    <n v="3"/>
    <n v="1"/>
    <n v="25"/>
    <n v="3.5"/>
    <n v="93.765374294604399"/>
    <n v="328.17881003111501"/>
    <m/>
    <m/>
  </r>
  <r>
    <x v="615"/>
    <n v="25453"/>
    <n v="6"/>
    <n v="2"/>
    <n v="0"/>
    <n v="1"/>
    <n v="50"/>
    <n v="3"/>
    <n v="66.417140125344801"/>
    <n v="199.25142037603399"/>
    <m/>
    <m/>
  </r>
  <r>
    <x v="1"/>
    <n v="25455"/>
    <n v="3"/>
    <n v="1"/>
    <n v="1"/>
    <n v="1"/>
    <n v="100"/>
    <n v="2"/>
    <n v="44.378950020192299"/>
    <n v="88.757900040384698"/>
    <m/>
    <m/>
  </r>
  <r>
    <x v="727"/>
    <n v="25462"/>
    <n v="6"/>
    <n v="3"/>
    <n v="0"/>
    <n v="2"/>
    <n v="66.6666666666666"/>
    <n v="4.1666666666666599"/>
    <n v="65.729200754108604"/>
    <n v="273.87166980878601"/>
    <m/>
    <m/>
  </r>
  <r>
    <x v="1"/>
    <n v="25469"/>
    <n v="11"/>
    <n v="1"/>
    <n v="0"/>
    <n v="1"/>
    <n v="100"/>
    <n v="1.5"/>
    <n v="15.509775004326899"/>
    <n v="23.264662506490399"/>
    <m/>
    <m/>
  </r>
  <r>
    <x v="1"/>
    <n v="25470"/>
    <n v="9"/>
    <n v="3"/>
    <n v="0"/>
    <n v="1"/>
    <n v="33.3333333333333"/>
    <n v="3.75"/>
    <n v="72.339743519094398"/>
    <n v="271.27403819660401"/>
    <m/>
    <m/>
  </r>
  <r>
    <x v="1"/>
    <n v="25472"/>
    <n v="5"/>
    <n v="2"/>
    <n v="1"/>
    <n v="2"/>
    <n v="100"/>
    <n v="2.0999999999999899"/>
    <n v="36"/>
    <n v="75.599999999999994"/>
    <m/>
    <m/>
  </r>
  <r>
    <x v="728"/>
    <n v="25482"/>
    <n v="361"/>
    <n v="37"/>
    <n v="3"/>
    <n v="10"/>
    <n v="27.027027027027"/>
    <n v="14.5081967213114"/>
    <n v="1293.3209952828199"/>
    <n v="18763.755423365499"/>
    <m/>
    <m/>
  </r>
  <r>
    <x v="1"/>
    <n v="25536"/>
    <n v="1"/>
    <n v="1"/>
    <n v="0"/>
    <n v="1"/>
    <n v="100"/>
    <n v="1"/>
    <n v="8"/>
    <n v="8"/>
    <m/>
    <m/>
  </r>
  <r>
    <x v="729"/>
    <n v="25541"/>
    <n v="5"/>
    <n v="4"/>
    <n v="3"/>
    <n v="2"/>
    <n v="50"/>
    <n v="4.6428571428571397"/>
    <n v="71.6992500144231"/>
    <n v="332.88937506696402"/>
    <m/>
    <m/>
  </r>
  <r>
    <x v="730"/>
    <n v="25547"/>
    <n v="18"/>
    <n v="1"/>
    <n v="0"/>
    <n v="1"/>
    <n v="100"/>
    <n v="1.5"/>
    <n v="15.509775004326899"/>
    <n v="23.264662506490399"/>
    <m/>
    <m/>
  </r>
  <r>
    <x v="1"/>
    <n v="25548"/>
    <n v="16"/>
    <n v="10"/>
    <n v="0"/>
    <n v="4"/>
    <n v="40"/>
    <n v="8.75"/>
    <n v="263.22462421590097"/>
    <n v="2303.21546188913"/>
    <m/>
    <m/>
  </r>
  <r>
    <x v="1"/>
    <n v="25553"/>
    <n v="4"/>
    <n v="2"/>
    <n v="1"/>
    <n v="2"/>
    <n v="100"/>
    <n v="3.4285714285714199"/>
    <n v="65.729200754108604"/>
    <n v="225.35725972837199"/>
    <m/>
    <m/>
  </r>
  <r>
    <x v="731"/>
    <n v="25566"/>
    <n v="10"/>
    <n v="8"/>
    <n v="2"/>
    <n v="4"/>
    <n v="50"/>
    <n v="6.4"/>
    <n v="120.92782504182701"/>
    <n v="773.93808026769295"/>
    <m/>
    <m/>
  </r>
  <r>
    <x v="732"/>
    <n v="25577"/>
    <n v="20"/>
    <n v="17"/>
    <n v="0"/>
    <n v="5"/>
    <n v="29.411764705882302"/>
    <n v="20.066666666666599"/>
    <n v="383.78049861507799"/>
    <n v="7701.1953388759002"/>
    <m/>
    <m/>
  </r>
  <r>
    <x v="733"/>
    <n v="25598"/>
    <n v="34"/>
    <n v="13"/>
    <n v="1"/>
    <n v="5"/>
    <n v="38.461538461538403"/>
    <n v="15.4"/>
    <n v="291.47885970765401"/>
    <n v="4488.7744394978699"/>
    <m/>
    <m/>
  </r>
  <r>
    <x v="734"/>
    <n v="25615"/>
    <n v="16"/>
    <n v="12"/>
    <n v="2"/>
    <n v="4"/>
    <n v="33.3333333333333"/>
    <n v="8"/>
    <n v="181.52097998526901"/>
    <n v="1452.16783988215"/>
    <m/>
    <m/>
  </r>
  <r>
    <x v="735"/>
    <n v="25633"/>
    <n v="6"/>
    <n v="3"/>
    <n v="0"/>
    <n v="2"/>
    <n v="66.6666666666666"/>
    <n v="3"/>
    <n v="36.541209043760901"/>
    <n v="109.62362713128201"/>
    <m/>
    <m/>
  </r>
  <r>
    <x v="736"/>
    <n v="25652"/>
    <n v="4"/>
    <n v="2"/>
    <n v="3"/>
    <n v="3"/>
    <n v="150"/>
    <n v="7.8"/>
    <n v="72.648063991383196"/>
    <n v="566.65489913278896"/>
    <m/>
    <m/>
  </r>
  <r>
    <x v="737"/>
    <n v="25657"/>
    <n v="185"/>
    <n v="120"/>
    <n v="0"/>
    <n v="31"/>
    <n v="25.8333333333333"/>
    <n v="66.246575342465704"/>
    <n v="4282.5643765714203"/>
    <n v="283705.223631498"/>
    <m/>
    <m/>
  </r>
  <r>
    <x v="1"/>
    <n v="25834"/>
    <n v="7"/>
    <n v="5"/>
    <n v="2"/>
    <n v="3"/>
    <n v="60"/>
    <n v="6"/>
    <n v="75.284212515144205"/>
    <n v="451.70527509086497"/>
    <m/>
    <m/>
  </r>
  <r>
    <x v="1"/>
    <n v="25847"/>
    <n v="46"/>
    <n v="7"/>
    <n v="1"/>
    <n v="1"/>
    <n v="14.285714285714199"/>
    <n v="3.8181818181818099"/>
    <n v="102.186571031258"/>
    <n v="390.16690757389603"/>
    <m/>
    <m/>
  </r>
  <r>
    <x v="253"/>
    <n v="25856"/>
    <n v="35"/>
    <n v="5"/>
    <n v="2"/>
    <n v="3"/>
    <n v="60"/>
    <n v="6.1818181818181799"/>
    <n v="140.181607943638"/>
    <n v="866.57721274249104"/>
    <m/>
    <m/>
  </r>
  <r>
    <x v="1"/>
    <n v="25864"/>
    <n v="26"/>
    <n v="10"/>
    <n v="3"/>
    <n v="5"/>
    <n v="50"/>
    <n v="8.75"/>
    <n v="309.06768764062502"/>
    <n v="2704.3422668554699"/>
    <m/>
    <m/>
  </r>
  <r>
    <x v="738"/>
    <n v="25875"/>
    <n v="7"/>
    <n v="4"/>
    <n v="2"/>
    <n v="2"/>
    <n v="50"/>
    <n v="3.3333333333333299"/>
    <n v="85.110113517245097"/>
    <n v="283.70037839081698"/>
    <m/>
    <m/>
  </r>
  <r>
    <x v="1"/>
    <n v="25886"/>
    <n v="3"/>
    <n v="1"/>
    <n v="0"/>
    <n v="1"/>
    <n v="100"/>
    <n v="1"/>
    <n v="18.094737505047998"/>
    <n v="18.094737505047998"/>
    <m/>
    <m/>
  </r>
  <r>
    <x v="1"/>
    <n v="25911"/>
    <n v="3"/>
    <n v="1"/>
    <n v="0"/>
    <n v="1"/>
    <n v="100"/>
    <n v="0.5"/>
    <n v="8"/>
    <n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3:P4" firstHeaderRow="1" firstDataRow="1" firstDataCol="1" rowPageCount="1" colPageCount="1"/>
  <pivotFields count="12">
    <pivotField axis="axisPage" multipleItemSelectionAllowed="1" showAll="0">
      <items count="740">
        <item h="1" x="1"/>
        <item x="360"/>
        <item x="654"/>
        <item x="359"/>
        <item x="650"/>
        <item x="361"/>
        <item x="643"/>
        <item x="635"/>
        <item x="536"/>
        <item x="652"/>
        <item x="649"/>
        <item x="225"/>
        <item x="636"/>
        <item x="641"/>
        <item x="638"/>
        <item x="637"/>
        <item x="640"/>
        <item x="639"/>
        <item x="653"/>
        <item x="642"/>
        <item x="507"/>
        <item x="238"/>
        <item x="294"/>
        <item x="222"/>
        <item x="185"/>
        <item x="378"/>
        <item x="240"/>
        <item x="492"/>
        <item x="177"/>
        <item x="629"/>
        <item x="543"/>
        <item x="332"/>
        <item x="372"/>
        <item x="373"/>
        <item x="239"/>
        <item x="621"/>
        <item x="664"/>
        <item x="620"/>
        <item x="666"/>
        <item x="124"/>
        <item x="152"/>
        <item x="662"/>
        <item x="184"/>
        <item x="660"/>
        <item x="530"/>
        <item x="529"/>
        <item x="331"/>
        <item x="368"/>
        <item x="627"/>
        <item x="304"/>
        <item x="250"/>
        <item x="249"/>
        <item x="199"/>
        <item x="252"/>
        <item x="251"/>
        <item x="204"/>
        <item x="510"/>
        <item x="468"/>
        <item x="490"/>
        <item x="481"/>
        <item x="201"/>
        <item x="479"/>
        <item x="524"/>
        <item x="203"/>
        <item x="553"/>
        <item x="339"/>
        <item x="242"/>
        <item x="176"/>
        <item x="511"/>
        <item x="512"/>
        <item x="513"/>
        <item x="517"/>
        <item x="223"/>
        <item x="224"/>
        <item x="235"/>
        <item x="293"/>
        <item x="506"/>
        <item x="505"/>
        <item x="296"/>
        <item x="515"/>
        <item x="508"/>
        <item x="509"/>
        <item x="297"/>
        <item x="565"/>
        <item x="305"/>
        <item x="313"/>
        <item x="322"/>
        <item x="303"/>
        <item x="334"/>
        <item x="344"/>
        <item x="343"/>
        <item x="330"/>
        <item x="345"/>
        <item x="349"/>
        <item x="371"/>
        <item x="375"/>
        <item x="377"/>
        <item x="493"/>
        <item x="246"/>
        <item x="514"/>
        <item x="450"/>
        <item x="435"/>
        <item x="417"/>
        <item x="407"/>
        <item x="409"/>
        <item x="428"/>
        <item x="414"/>
        <item x="433"/>
        <item x="431"/>
        <item x="437"/>
        <item x="447"/>
        <item x="411"/>
        <item x="419"/>
        <item x="405"/>
        <item x="449"/>
        <item x="467"/>
        <item x="243"/>
        <item x="491"/>
        <item x="528"/>
        <item x="542"/>
        <item x="245"/>
        <item x="548"/>
        <item x="234"/>
        <item x="550"/>
        <item x="559"/>
        <item x="244"/>
        <item x="496"/>
        <item x="502"/>
        <item x="504"/>
        <item x="503"/>
        <item x="498"/>
        <item x="564"/>
        <item x="284"/>
        <item x="198"/>
        <item x="689"/>
        <item x="271"/>
        <item x="83"/>
        <item x="295"/>
        <item x="464"/>
        <item x="424"/>
        <item x="264"/>
        <item x="673"/>
        <item x="278"/>
        <item x="526"/>
        <item x="527"/>
        <item x="140"/>
        <item x="701"/>
        <item x="376"/>
        <item x="486"/>
        <item x="579"/>
        <item x="0"/>
        <item x="62"/>
        <item x="58"/>
        <item x="194"/>
        <item x="157"/>
        <item x="156"/>
        <item x="136"/>
        <item x="263"/>
        <item x="193"/>
        <item x="695"/>
        <item x="434"/>
        <item x="694"/>
        <item x="40"/>
        <item x="68"/>
        <item x="69"/>
        <item x="277"/>
        <item x="70"/>
        <item x="429"/>
        <item x="416"/>
        <item x="192"/>
        <item x="119"/>
        <item x="241"/>
        <item x="285"/>
        <item x="182"/>
        <item x="183"/>
        <item x="624"/>
        <item x="612"/>
        <item x="518"/>
        <item x="354"/>
        <item x="406"/>
        <item x="47"/>
        <item x="66"/>
        <item x="59"/>
        <item x="61"/>
        <item x="259"/>
        <item x="205"/>
        <item x="320"/>
        <item x="276"/>
        <item x="191"/>
        <item x="676"/>
        <item x="226"/>
        <item x="233"/>
        <item x="232"/>
        <item x="215"/>
        <item x="214"/>
        <item x="697"/>
        <item x="324"/>
        <item x="729"/>
        <item x="470"/>
        <item x="87"/>
        <item x="211"/>
        <item x="632"/>
        <item x="134"/>
        <item x="494"/>
        <item x="688"/>
        <item x="699"/>
        <item x="519"/>
        <item x="286"/>
        <item x="260"/>
        <item x="451"/>
        <item x="585"/>
        <item x="587"/>
        <item x="253"/>
        <item x="256"/>
        <item x="274"/>
        <item x="207"/>
        <item x="328"/>
        <item x="257"/>
        <item x="335"/>
        <item x="45"/>
        <item x="380"/>
        <item x="166"/>
        <item x="463"/>
        <item x="384"/>
        <item x="462"/>
        <item x="461"/>
        <item x="403"/>
        <item x="135"/>
        <item x="269"/>
        <item x="41"/>
        <item x="674"/>
        <item x="258"/>
        <item x="618"/>
        <item x="617"/>
        <item x="125"/>
        <item x="323"/>
        <item x="158"/>
        <item x="171"/>
        <item x="733"/>
        <item x="73"/>
        <item x="312"/>
        <item x="314"/>
        <item x="321"/>
        <item x="44"/>
        <item x="442"/>
        <item x="440"/>
        <item x="118"/>
        <item x="633"/>
        <item x="615"/>
        <item x="569"/>
        <item x="580"/>
        <item x="573"/>
        <item x="574"/>
        <item x="167"/>
        <item x="520"/>
        <item x="298"/>
        <item x="471"/>
        <item x="614"/>
        <item x="477"/>
        <item x="275"/>
        <item x="248"/>
        <item x="497"/>
        <item x="499"/>
        <item x="228"/>
        <item x="495"/>
        <item x="139"/>
        <item x="255"/>
        <item x="691"/>
        <item x="272"/>
        <item x="290"/>
        <item x="288"/>
        <item x="60"/>
        <item x="316"/>
        <item x="619"/>
        <item x="628"/>
        <item x="351"/>
        <item x="56"/>
        <item x="55"/>
        <item x="162"/>
        <item x="161"/>
        <item x="75"/>
        <item x="383"/>
        <item x="381"/>
        <item x="382"/>
        <item x="195"/>
        <item x="111"/>
        <item x="422"/>
        <item x="43"/>
        <item x="333"/>
        <item x="35"/>
        <item x="441"/>
        <item x="127"/>
        <item x="129"/>
        <item x="128"/>
        <item x="126"/>
        <item x="311"/>
        <item x="402"/>
        <item x="415"/>
        <item x="452"/>
        <item x="455"/>
        <item x="454"/>
        <item x="14"/>
        <item x="163"/>
        <item x="427"/>
        <item x="413"/>
        <item x="412"/>
        <item x="567"/>
        <item x="144"/>
        <item x="216"/>
        <item x="522"/>
        <item x="445"/>
        <item x="8"/>
        <item x="10"/>
        <item x="598"/>
        <item x="597"/>
        <item x="596"/>
        <item x="599"/>
        <item x="595"/>
        <item x="602"/>
        <item x="603"/>
        <item x="605"/>
        <item x="604"/>
        <item x="379"/>
        <item x="571"/>
        <item x="594"/>
        <item x="606"/>
        <item x="50"/>
        <item x="432"/>
        <item x="534"/>
        <item x="154"/>
        <item x="113"/>
        <item x="707"/>
        <item x="72"/>
        <item x="706"/>
        <item x="112"/>
        <item x="265"/>
        <item x="178"/>
        <item x="576"/>
        <item x="732"/>
        <item x="57"/>
        <item x="172"/>
        <item x="685"/>
        <item x="71"/>
        <item x="444"/>
        <item x="443"/>
        <item x="64"/>
        <item x="121"/>
        <item x="577"/>
        <item x="541"/>
        <item x="283"/>
        <item x="336"/>
        <item x="446"/>
        <item x="731"/>
        <item x="179"/>
        <item x="262"/>
        <item x="261"/>
        <item x="484"/>
        <item x="552"/>
        <item x="609"/>
        <item x="551"/>
        <item x="175"/>
        <item x="549"/>
        <item x="150"/>
        <item x="151"/>
        <item x="300"/>
        <item x="123"/>
        <item x="531"/>
        <item x="408"/>
        <item x="18"/>
        <item x="39"/>
        <item x="229"/>
        <item x="16"/>
        <item x="521"/>
        <item x="116"/>
        <item x="453"/>
        <item x="174"/>
        <item x="15"/>
        <item x="281"/>
        <item x="340"/>
        <item x="738"/>
        <item x="338"/>
        <item x="346"/>
        <item x="348"/>
        <item x="173"/>
        <item x="78"/>
        <item x="287"/>
        <item x="387"/>
        <item x="460"/>
        <item x="7"/>
        <item x="31"/>
        <item x="32"/>
        <item x="396"/>
        <item x="25"/>
        <item x="147"/>
        <item x="21"/>
        <item x="36"/>
        <item x="391"/>
        <item x="30"/>
        <item x="26"/>
        <item x="390"/>
        <item x="149"/>
        <item x="24"/>
        <item x="22"/>
        <item x="678"/>
        <item x="268"/>
        <item x="115"/>
        <item x="439"/>
        <item x="33"/>
        <item x="27"/>
        <item x="533"/>
        <item x="29"/>
        <item x="734"/>
        <item x="23"/>
        <item x="302"/>
        <item x="20"/>
        <item x="622"/>
        <item x="389"/>
        <item x="28"/>
        <item x="92"/>
        <item x="85"/>
        <item x="89"/>
        <item x="101"/>
        <item x="102"/>
        <item x="90"/>
        <item x="93"/>
        <item x="103"/>
        <item x="98"/>
        <item x="94"/>
        <item x="107"/>
        <item x="105"/>
        <item x="97"/>
        <item x="99"/>
        <item x="104"/>
        <item x="88"/>
        <item x="95"/>
        <item x="130"/>
        <item x="91"/>
        <item x="106"/>
        <item x="100"/>
        <item x="96"/>
        <item x="86"/>
        <item x="67"/>
        <item x="582"/>
        <item x="329"/>
        <item x="581"/>
        <item x="196"/>
        <item x="386"/>
        <item x="385"/>
        <item x="583"/>
        <item x="231"/>
        <item x="613"/>
        <item x="169"/>
        <item x="369"/>
        <item x="370"/>
        <item x="364"/>
        <item x="362"/>
        <item x="358"/>
        <item x="421"/>
        <item x="420"/>
        <item x="3"/>
        <item x="37"/>
        <item x="483"/>
        <item x="5"/>
        <item x="6"/>
        <item x="270"/>
        <item x="532"/>
        <item x="663"/>
        <item x="310"/>
        <item x="273"/>
        <item x="2"/>
        <item x="665"/>
        <item x="76"/>
        <item x="197"/>
        <item x="425"/>
        <item x="702"/>
        <item x="143"/>
        <item x="12"/>
        <item x="187"/>
        <item x="189"/>
        <item x="188"/>
        <item x="592"/>
        <item x="591"/>
        <item x="589"/>
        <item x="679"/>
        <item x="684"/>
        <item x="686"/>
        <item x="687"/>
        <item x="680"/>
        <item x="682"/>
        <item x="683"/>
        <item x="681"/>
        <item x="590"/>
        <item x="693"/>
        <item x="588"/>
        <item x="696"/>
        <item x="607"/>
        <item x="608"/>
        <item x="713"/>
        <item x="698"/>
        <item x="700"/>
        <item x="667"/>
        <item x="656"/>
        <item x="723"/>
        <item x="725"/>
        <item x="672"/>
        <item x="658"/>
        <item x="657"/>
        <item x="655"/>
        <item x="82"/>
        <item x="703"/>
        <item x="710"/>
        <item x="708"/>
        <item x="709"/>
        <item x="711"/>
        <item x="712"/>
        <item x="714"/>
        <item x="715"/>
        <item x="717"/>
        <item x="669"/>
        <item x="668"/>
        <item x="670"/>
        <item x="266"/>
        <item x="38"/>
        <item x="289"/>
        <item x="17"/>
        <item x="482"/>
        <item x="593"/>
        <item x="570"/>
        <item x="625"/>
        <item x="436"/>
        <item x="430"/>
        <item x="131"/>
        <item x="466"/>
        <item x="458"/>
        <item x="459"/>
        <item x="457"/>
        <item x="456"/>
        <item x="132"/>
        <item x="584"/>
        <item x="168"/>
        <item x="572"/>
        <item x="142"/>
        <item x="267"/>
        <item x="398"/>
        <item x="352"/>
        <item x="353"/>
        <item x="631"/>
        <item x="299"/>
        <item x="236"/>
        <item x="53"/>
        <item x="623"/>
        <item x="397"/>
        <item x="342"/>
        <item x="661"/>
        <item x="388"/>
        <item x="401"/>
        <item x="400"/>
        <item x="350"/>
        <item x="634"/>
        <item x="568"/>
        <item x="137"/>
        <item x="146"/>
        <item x="399"/>
        <item x="646"/>
        <item x="644"/>
        <item x="475"/>
        <item x="645"/>
        <item x="472"/>
        <item x="308"/>
        <item x="307"/>
        <item x="120"/>
        <item x="160"/>
        <item x="254"/>
        <item x="81"/>
        <item x="153"/>
        <item x="487"/>
        <item x="469"/>
        <item x="630"/>
        <item x="394"/>
        <item x="393"/>
        <item x="395"/>
        <item x="108"/>
        <item x="230"/>
        <item x="566"/>
        <item x="237"/>
        <item x="465"/>
        <item x="480"/>
        <item x="489"/>
        <item x="423"/>
        <item x="63"/>
        <item x="155"/>
        <item x="227"/>
        <item x="117"/>
        <item x="200"/>
        <item x="690"/>
        <item x="292"/>
        <item x="84"/>
        <item x="319"/>
        <item x="363"/>
        <item x="737"/>
        <item x="367"/>
        <item x="133"/>
        <item x="326"/>
        <item x="325"/>
        <item x="659"/>
        <item x="478"/>
        <item x="190"/>
        <item x="488"/>
        <item x="317"/>
        <item x="318"/>
        <item x="586"/>
        <item x="11"/>
        <item x="77"/>
        <item x="186"/>
        <item x="170"/>
        <item x="247"/>
        <item x="219"/>
        <item x="525"/>
        <item x="545"/>
        <item x="544"/>
        <item x="547"/>
        <item x="546"/>
        <item x="538"/>
        <item x="537"/>
        <item x="523"/>
        <item x="476"/>
        <item x="735"/>
        <item x="114"/>
        <item x="181"/>
        <item x="180"/>
        <item x="366"/>
        <item x="730"/>
        <item x="727"/>
        <item x="206"/>
        <item x="719"/>
        <item x="209"/>
        <item x="218"/>
        <item x="220"/>
        <item x="221"/>
        <item x="722"/>
        <item x="718"/>
        <item x="208"/>
        <item x="217"/>
        <item x="720"/>
        <item x="721"/>
        <item x="213"/>
        <item x="212"/>
        <item x="315"/>
        <item x="79"/>
        <item x="357"/>
        <item x="306"/>
        <item x="164"/>
        <item x="600"/>
        <item x="374"/>
        <item x="202"/>
        <item x="13"/>
        <item x="438"/>
        <item x="726"/>
        <item x="728"/>
        <item x="724"/>
        <item x="74"/>
        <item x="647"/>
        <item x="42"/>
        <item x="474"/>
        <item x="46"/>
        <item x="65"/>
        <item x="9"/>
        <item x="716"/>
        <item x="51"/>
        <item x="210"/>
        <item x="410"/>
        <item x="148"/>
        <item x="516"/>
        <item x="610"/>
        <item x="337"/>
        <item x="356"/>
        <item x="355"/>
        <item x="159"/>
        <item x="418"/>
        <item x="554"/>
        <item x="555"/>
        <item x="556"/>
        <item x="557"/>
        <item x="558"/>
        <item x="611"/>
        <item x="279"/>
        <item x="280"/>
        <item x="473"/>
        <item x="392"/>
        <item x="347"/>
        <item x="560"/>
        <item x="561"/>
        <item x="327"/>
        <item x="575"/>
        <item x="80"/>
        <item x="141"/>
        <item x="677"/>
        <item x="49"/>
        <item x="48"/>
        <item x="291"/>
        <item x="54"/>
        <item x="110"/>
        <item x="301"/>
        <item x="309"/>
        <item x="109"/>
        <item x="145"/>
        <item x="34"/>
        <item x="539"/>
        <item x="535"/>
        <item x="52"/>
        <item x="426"/>
        <item x="404"/>
        <item x="341"/>
        <item x="601"/>
        <item x="675"/>
        <item x="692"/>
        <item x="704"/>
        <item x="736"/>
        <item x="705"/>
        <item x="4"/>
        <item x="365"/>
        <item x="626"/>
        <item x="563"/>
        <item x="562"/>
        <item x="122"/>
        <item x="648"/>
        <item x="165"/>
        <item x="19"/>
        <item x="540"/>
        <item x="671"/>
        <item x="500"/>
        <item x="501"/>
        <item x="578"/>
        <item x="616"/>
        <item x="485"/>
        <item x="138"/>
        <item x="448"/>
        <item x="282"/>
        <item x="65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0" hier="-1"/>
  </pageFields>
  <dataFields count="1">
    <dataField name="Mittelwert - (Mean) Parameter count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r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df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gula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workbookViewId="0">
      <selection activeCell="L11" sqref="L11"/>
    </sheetView>
  </sheetViews>
  <sheetFormatPr baseColWidth="10" defaultRowHeight="15" x14ac:dyDescent="0"/>
  <sheetData>
    <row r="1" spans="1:9">
      <c r="B1" t="s">
        <v>4</v>
      </c>
      <c r="C1" t="s">
        <v>5</v>
      </c>
      <c r="D1" t="s">
        <v>12</v>
      </c>
      <c r="H1" s="6" t="s">
        <v>52</v>
      </c>
      <c r="I1" s="6" t="s">
        <v>53</v>
      </c>
    </row>
    <row r="2" spans="1:9">
      <c r="A2" t="s">
        <v>0</v>
      </c>
      <c r="B2">
        <f>E51</f>
        <v>3468</v>
      </c>
      <c r="C2" t="s">
        <v>6</v>
      </c>
      <c r="D2">
        <v>3479</v>
      </c>
      <c r="H2" t="s">
        <v>0</v>
      </c>
      <c r="I2">
        <f>B2+B3</f>
        <v>6796</v>
      </c>
    </row>
    <row r="3" spans="1:9">
      <c r="A3" t="s">
        <v>1</v>
      </c>
      <c r="B3">
        <f>E55</f>
        <v>3328</v>
      </c>
      <c r="C3" t="s">
        <v>7</v>
      </c>
      <c r="D3">
        <v>2892</v>
      </c>
      <c r="H3" t="s">
        <v>2</v>
      </c>
      <c r="I3">
        <f>B4+B5</f>
        <v>7475</v>
      </c>
    </row>
    <row r="4" spans="1:9">
      <c r="A4" t="s">
        <v>2</v>
      </c>
      <c r="B4">
        <f>G51</f>
        <v>4538</v>
      </c>
      <c r="C4" t="s">
        <v>8</v>
      </c>
      <c r="H4" t="s">
        <v>51</v>
      </c>
      <c r="I4">
        <f>B6+B7</f>
        <v>1810</v>
      </c>
    </row>
    <row r="5" spans="1:9">
      <c r="A5" t="s">
        <v>3</v>
      </c>
      <c r="B5">
        <f>G56</f>
        <v>2937</v>
      </c>
      <c r="C5" t="s">
        <v>9</v>
      </c>
      <c r="H5" t="str">
        <f>A10</f>
        <v>Vagrant</v>
      </c>
      <c r="I5">
        <f>B10</f>
        <v>3391</v>
      </c>
    </row>
    <row r="6" spans="1:9">
      <c r="A6" t="s">
        <v>11</v>
      </c>
      <c r="B6">
        <f>I51</f>
        <v>1077</v>
      </c>
      <c r="C6" t="s">
        <v>14</v>
      </c>
      <c r="H6" t="str">
        <f>A11</f>
        <v>Rest</v>
      </c>
      <c r="I6">
        <f>B11+B8</f>
        <v>1269</v>
      </c>
    </row>
    <row r="7" spans="1:9">
      <c r="A7" t="s">
        <v>13</v>
      </c>
      <c r="B7">
        <f>G60</f>
        <v>733</v>
      </c>
      <c r="C7" t="s">
        <v>15</v>
      </c>
      <c r="D7">
        <f>1112+61</f>
        <v>1173</v>
      </c>
      <c r="H7" s="6" t="s">
        <v>56</v>
      </c>
      <c r="I7" s="6">
        <f>SUM(I2:I6)</f>
        <v>20741</v>
      </c>
    </row>
    <row r="8" spans="1:9">
      <c r="A8" t="str">
        <f>F59</f>
        <v>Configuration</v>
      </c>
      <c r="B8">
        <f>G59</f>
        <v>428</v>
      </c>
    </row>
    <row r="9" spans="1:9">
      <c r="A9" t="str">
        <f>F62</f>
        <v>3rd Party Includes</v>
      </c>
      <c r="B9">
        <f>G62</f>
        <v>5929</v>
      </c>
      <c r="H9" t="s">
        <v>54</v>
      </c>
      <c r="I9">
        <f>B2+B4</f>
        <v>8006</v>
      </c>
    </row>
    <row r="10" spans="1:9">
      <c r="A10" t="s">
        <v>50</v>
      </c>
      <c r="B10">
        <f>E45-Q42</f>
        <v>3391</v>
      </c>
      <c r="H10" t="s">
        <v>55</v>
      </c>
      <c r="I10">
        <f>B3+B5</f>
        <v>6265</v>
      </c>
    </row>
    <row r="11" spans="1:9">
      <c r="A11" t="s">
        <v>29</v>
      </c>
      <c r="B11">
        <f>G61</f>
        <v>841</v>
      </c>
      <c r="H11" t="s">
        <v>51</v>
      </c>
      <c r="I11">
        <f>B6+B7</f>
        <v>1810</v>
      </c>
    </row>
    <row r="12" spans="1:9">
      <c r="H12" t="str">
        <f>A8</f>
        <v>Configuration</v>
      </c>
      <c r="I12">
        <f>B8</f>
        <v>428</v>
      </c>
    </row>
    <row r="13" spans="1:9">
      <c r="B13">
        <v>1477256</v>
      </c>
      <c r="C13">
        <f>B13-B14-SUM(B2:B5)</f>
        <v>1423506</v>
      </c>
      <c r="H13" t="str">
        <f t="shared" ref="H13:I14" si="0">A9</f>
        <v>3rd Party Includes</v>
      </c>
      <c r="I13">
        <f t="shared" si="0"/>
        <v>5929</v>
      </c>
    </row>
    <row r="14" spans="1:9">
      <c r="A14" t="s">
        <v>10</v>
      </c>
      <c r="B14">
        <v>39479</v>
      </c>
      <c r="H14" t="str">
        <f t="shared" si="0"/>
        <v>Vagrant</v>
      </c>
      <c r="I14">
        <f t="shared" si="0"/>
        <v>3391</v>
      </c>
    </row>
    <row r="15" spans="1:9">
      <c r="H15" t="str">
        <f>A11</f>
        <v>Rest</v>
      </c>
      <c r="I15">
        <f>B11</f>
        <v>841</v>
      </c>
    </row>
    <row r="16" spans="1:9">
      <c r="A16" s="8">
        <f>(B11+B8+B7+B6)/SUM(B2:B11)</f>
        <v>0.11544806899137608</v>
      </c>
      <c r="H16" s="6" t="s">
        <v>56</v>
      </c>
      <c r="I16" s="6">
        <f>SUM(I9:I15)</f>
        <v>26670</v>
      </c>
    </row>
    <row r="19" spans="1:28">
      <c r="E19" t="s">
        <v>25</v>
      </c>
      <c r="F19" t="s">
        <v>26</v>
      </c>
      <c r="G19" t="s">
        <v>27</v>
      </c>
      <c r="H19" t="s">
        <v>10</v>
      </c>
      <c r="I19" t="s">
        <v>28</v>
      </c>
    </row>
    <row r="20" spans="1:28">
      <c r="A20" t="s">
        <v>16</v>
      </c>
      <c r="B20" t="str">
        <f>"find /Users/Laurin/dev/BA-EEPPI/"&amp;A20&amp;" -name '*' | xargs wc -l"</f>
        <v>find /Users/Laurin/dev/BA-EEPPI/LICENSE -name '*' | xargs wc -l</v>
      </c>
      <c r="C20">
        <v>7</v>
      </c>
      <c r="D20">
        <f>C20-SUM(E20:I20)</f>
        <v>7</v>
      </c>
    </row>
    <row r="21" spans="1:28">
      <c r="A21" t="s">
        <v>17</v>
      </c>
      <c r="B21" t="str">
        <f t="shared" ref="B21:B29" si="1">"find /Users/Laurin/dev/BA-EEPPI/"&amp;A21&amp;" -name '*' | xargs wc -l"</f>
        <v>find /Users/Laurin/dev/BA-EEPPI/README.md -name '*' | xargs wc -l</v>
      </c>
      <c r="C21">
        <v>156</v>
      </c>
      <c r="D21">
        <f t="shared" ref="D21:D29" si="2">C21-SUM(E21:I21)</f>
        <v>156</v>
      </c>
    </row>
    <row r="22" spans="1:28">
      <c r="A22" t="s">
        <v>18</v>
      </c>
      <c r="B22" t="str">
        <f t="shared" si="1"/>
        <v>find /Users/Laurin/dev/BA-EEPPI/app -name '*' | xargs wc -l</v>
      </c>
      <c r="C22">
        <v>9898</v>
      </c>
      <c r="D22">
        <f t="shared" si="2"/>
        <v>9898</v>
      </c>
    </row>
    <row r="23" spans="1:28">
      <c r="A23" t="s">
        <v>19</v>
      </c>
      <c r="B23" t="str">
        <f t="shared" si="1"/>
        <v>find /Users/Laurin/dev/BA-EEPPI/build.sbt -name '*' | xargs wc -l</v>
      </c>
      <c r="C23">
        <v>103</v>
      </c>
      <c r="D23">
        <f t="shared" si="2"/>
        <v>103</v>
      </c>
    </row>
    <row r="24" spans="1:28">
      <c r="A24" t="s">
        <v>20</v>
      </c>
      <c r="B24" t="str">
        <f t="shared" si="1"/>
        <v>find /Users/Laurin/dev/BA-EEPPI/conf -name '*' | xargs wc -l</v>
      </c>
      <c r="C24">
        <v>528</v>
      </c>
      <c r="D24">
        <f t="shared" si="2"/>
        <v>528</v>
      </c>
    </row>
    <row r="25" spans="1:28">
      <c r="A25" t="s">
        <v>21</v>
      </c>
      <c r="B25" t="str">
        <f t="shared" si="1"/>
        <v>find /Users/Laurin/dev/BA-EEPPI/logs -name '*' | xargs wc -l</v>
      </c>
      <c r="C25">
        <v>185</v>
      </c>
      <c r="D25">
        <f t="shared" si="2"/>
        <v>185</v>
      </c>
    </row>
    <row r="26" spans="1:28">
      <c r="A26" t="s">
        <v>22</v>
      </c>
      <c r="B26" t="str">
        <f t="shared" si="1"/>
        <v>find /Users/Laurin/dev/BA-EEPPI/project -name '*' | xargs wc -l</v>
      </c>
      <c r="C26">
        <v>1327089</v>
      </c>
      <c r="D26">
        <f t="shared" si="2"/>
        <v>7057</v>
      </c>
      <c r="E26">
        <v>120439</v>
      </c>
      <c r="F26">
        <v>1096353</v>
      </c>
      <c r="H26">
        <v>103240</v>
      </c>
    </row>
    <row r="27" spans="1:28">
      <c r="A27" t="s">
        <v>23</v>
      </c>
      <c r="B27" t="str">
        <f t="shared" si="1"/>
        <v>find /Users/Laurin/dev/BA-EEPPI/public -name '*' | xargs wc -l</v>
      </c>
      <c r="C27">
        <v>10132</v>
      </c>
      <c r="D27">
        <f t="shared" si="2"/>
        <v>4314</v>
      </c>
      <c r="I27">
        <f>5829-11</f>
        <v>5818</v>
      </c>
    </row>
    <row r="28" spans="1:28">
      <c r="A28" t="s">
        <v>10</v>
      </c>
      <c r="B28" t="str">
        <f t="shared" si="1"/>
        <v>find /Users/Laurin/dev/BA-EEPPI/target -name '*' | xargs wc -l</v>
      </c>
      <c r="C28">
        <v>39470</v>
      </c>
      <c r="D28">
        <f t="shared" si="2"/>
        <v>0</v>
      </c>
      <c r="H28">
        <f>C28</f>
        <v>39470</v>
      </c>
    </row>
    <row r="29" spans="1:28">
      <c r="A29" t="s">
        <v>24</v>
      </c>
      <c r="B29" t="str">
        <f t="shared" si="1"/>
        <v>find /Users/Laurin/dev/BA-EEPPI/test -name '*' | xargs wc -l</v>
      </c>
      <c r="C29">
        <v>1394817</v>
      </c>
      <c r="D29">
        <f t="shared" si="2"/>
        <v>5852</v>
      </c>
      <c r="E29">
        <v>241417</v>
      </c>
      <c r="F29">
        <v>1096353</v>
      </c>
      <c r="G29">
        <v>51195</v>
      </c>
    </row>
    <row r="31" spans="1:28">
      <c r="A31" t="s">
        <v>40</v>
      </c>
    </row>
    <row r="32" spans="1:28">
      <c r="D32" t="s">
        <v>32</v>
      </c>
      <c r="F32" t="s">
        <v>33</v>
      </c>
      <c r="H32" t="s">
        <v>34</v>
      </c>
      <c r="J32" t="s">
        <v>35</v>
      </c>
      <c r="L32" t="s">
        <v>36</v>
      </c>
      <c r="N32" t="s">
        <v>37</v>
      </c>
      <c r="P32" t="s">
        <v>38</v>
      </c>
      <c r="R32" t="s">
        <v>39</v>
      </c>
      <c r="T32" t="s">
        <v>44</v>
      </c>
      <c r="V32" t="s">
        <v>45</v>
      </c>
      <c r="X32" t="s">
        <v>46</v>
      </c>
      <c r="Z32" t="s">
        <v>47</v>
      </c>
      <c r="AB32" t="s">
        <v>29</v>
      </c>
    </row>
    <row r="33" spans="1:28">
      <c r="A33" t="s">
        <v>30</v>
      </c>
      <c r="B33" t="str">
        <f>"( find "&amp;$A33&amp;" -name '*"&amp;B$32&amp;"' -print0 | xargs -0 cat ) | wc -l"</f>
        <v>( find .gitignore -name '*' -print0 | xargs -0 cat ) | wc -l</v>
      </c>
      <c r="C33">
        <v>34</v>
      </c>
      <c r="D33" t="str">
        <f>"( find "&amp;$A33&amp;" -name '*"&amp;D$32&amp;"' -print0 | xargs -0 cat ) | wc -l"</f>
        <v>( find .gitignore -name '*.ts' -print0 | xargs -0 cat ) | wc -l</v>
      </c>
      <c r="E33">
        <v>0</v>
      </c>
      <c r="F33" t="str">
        <f>"( find "&amp;$A33&amp;" -name '*"&amp;F$32&amp;"' -print0 | xargs -0 cat ) | wc -l"</f>
        <v>( find .gitignore -name '*.java' -print0 | xargs -0 cat ) | wc -l</v>
      </c>
      <c r="G33">
        <v>0</v>
      </c>
      <c r="H33" t="str">
        <f>"( find "&amp;$A33&amp;" -name '*"&amp;H$32&amp;"' -print0 | xargs -0 cat ) | wc -l"</f>
        <v>( find .gitignore -name '*.html' -print0 | xargs -0 cat ) | wc -l</v>
      </c>
      <c r="I33">
        <v>0</v>
      </c>
      <c r="J33" t="str">
        <f>"( find "&amp;$A33&amp;" -name '*"&amp;J$32&amp;"' -print0 | xargs -0 cat ) | wc -l"</f>
        <v>( find .gitignore -name '*.less' -print0 | xargs -0 cat ) | wc -l</v>
      </c>
      <c r="K33">
        <v>0</v>
      </c>
      <c r="L33" t="str">
        <f>"( find "&amp;$A33&amp;" -name '*"&amp;L$32&amp;"' -print0 | xargs -0 cat ) | wc -l"</f>
        <v>( find .gitignore -name '*.css' -print0 | xargs -0 cat ) | wc -l</v>
      </c>
      <c r="M33">
        <v>0</v>
      </c>
      <c r="N33" t="str">
        <f>"( find "&amp;$A33&amp;" -name '*"&amp;N$32&amp;"' -print0 | xargs -0 cat ) | wc -l"</f>
        <v>( find .gitignore -name '*.js' -print0 | xargs -0 cat ) | wc -l</v>
      </c>
      <c r="O33">
        <v>0</v>
      </c>
      <c r="P33" t="str">
        <f>"( find "&amp;$A33&amp;" -name '*"&amp;P$32&amp;"' -print0 | xargs -0 cat ) | wc -l"</f>
        <v>( find .gitignore -name '*.war' -print0 | xargs -0 cat ) | wc -l</v>
      </c>
      <c r="Q33">
        <v>0</v>
      </c>
      <c r="R33" t="str">
        <f>"( find "&amp;$A33&amp;" -name '*"&amp;R$32&amp;"' -print0 | xargs -0 cat ) | wc -l"</f>
        <v>( find .gitignore -name '*.sh' -print0 | xargs -0 cat ) | wc -l</v>
      </c>
      <c r="S33">
        <v>0</v>
      </c>
      <c r="T33" t="str">
        <f>"( find "&amp;$A33&amp;" -name '*"&amp;T$32&amp;"' -print0 | xargs -0 cat ) | wc -l"</f>
        <v>( find .gitignore -name '*.png' -print0 | xargs -0 cat ) | wc -l</v>
      </c>
      <c r="U33">
        <v>0</v>
      </c>
      <c r="V33" t="str">
        <f>"( find "&amp;$A33&amp;" -name '*"&amp;V$32&amp;"' -print0 | xargs -0 cat ) | wc -l"</f>
        <v>( find .gitignore -name '*.ttf' -print0 | xargs -0 cat ) | wc -l</v>
      </c>
      <c r="W33">
        <v>0</v>
      </c>
      <c r="X33" t="str">
        <f>"( find "&amp;$A33&amp;" -name '*"&amp;X$32&amp;"' -print0 | xargs -0 cat ) | wc -l"</f>
        <v>( find .gitignore -name '*.sql' -print0 | xargs -0 cat ) | wc -l</v>
      </c>
      <c r="Y33">
        <v>0</v>
      </c>
      <c r="Z33" t="str">
        <f>"( find "&amp;$A33&amp;" -name '*"&amp;Z$32&amp;"' -print0 | xargs -0 cat ) | wc -l"</f>
        <v>( find .gitignore -name '*.md' -print0 | xargs -0 cat ) | wc -l</v>
      </c>
      <c r="AA33">
        <v>0</v>
      </c>
      <c r="AB33">
        <f>C33-E33-G33-I33-K33-M33-O33-Q33-S33-U33-W33-Y33-AA33</f>
        <v>34</v>
      </c>
    </row>
    <row r="34" spans="1:28">
      <c r="A34" t="s">
        <v>31</v>
      </c>
      <c r="B34" t="str">
        <f t="shared" ref="B34:Z42" si="3">"( find "&amp;$A34&amp;" -name '*"&amp;B$32&amp;"' -print0 | xargs -0 cat ) | wc -l"</f>
        <v>( find .idea -name '*' -print0 | xargs -0 cat ) | wc -l</v>
      </c>
      <c r="C34">
        <v>258</v>
      </c>
      <c r="D34" t="str">
        <f t="shared" si="3"/>
        <v>( find .idea -name '*.ts' -print0 | xargs -0 cat ) | wc -l</v>
      </c>
      <c r="E34">
        <v>0</v>
      </c>
      <c r="F34" t="str">
        <f t="shared" si="3"/>
        <v>( find .idea -name '*.java' -print0 | xargs -0 cat ) | wc -l</v>
      </c>
      <c r="G34">
        <v>0</v>
      </c>
      <c r="H34" t="str">
        <f t="shared" si="3"/>
        <v>( find .idea -name '*.html' -print0 | xargs -0 cat ) | wc -l</v>
      </c>
      <c r="I34">
        <v>0</v>
      </c>
      <c r="J34" t="str">
        <f t="shared" si="3"/>
        <v>( find .idea -name '*.less' -print0 | xargs -0 cat ) | wc -l</v>
      </c>
      <c r="K34">
        <v>0</v>
      </c>
      <c r="L34" t="str">
        <f t="shared" si="3"/>
        <v>( find .idea -name '*.css' -print0 | xargs -0 cat ) | wc -l</v>
      </c>
      <c r="M34">
        <v>0</v>
      </c>
      <c r="N34" t="str">
        <f t="shared" si="3"/>
        <v>( find .idea -name '*.js' -print0 | xargs -0 cat ) | wc -l</v>
      </c>
      <c r="O34">
        <v>0</v>
      </c>
      <c r="P34" t="str">
        <f t="shared" si="3"/>
        <v>( find .idea -name '*.war' -print0 | xargs -0 cat ) | wc -l</v>
      </c>
      <c r="Q34">
        <v>0</v>
      </c>
      <c r="R34" t="str">
        <f t="shared" si="3"/>
        <v>( find .idea -name '*.sh' -print0 | xargs -0 cat ) | wc -l</v>
      </c>
      <c r="S34">
        <v>0</v>
      </c>
      <c r="T34" t="str">
        <f t="shared" si="3"/>
        <v>( find .idea -name '*.png' -print0 | xargs -0 cat ) | wc -l</v>
      </c>
      <c r="U34">
        <v>0</v>
      </c>
      <c r="V34" t="str">
        <f t="shared" si="3"/>
        <v>( find .idea -name '*.ttf' -print0 | xargs -0 cat ) | wc -l</v>
      </c>
      <c r="W34">
        <v>0</v>
      </c>
      <c r="X34" t="str">
        <f t="shared" si="3"/>
        <v>( find .idea -name '*.sql' -print0 | xargs -0 cat ) | wc -l</v>
      </c>
      <c r="Y34">
        <v>0</v>
      </c>
      <c r="Z34" t="str">
        <f t="shared" si="3"/>
        <v>( find .idea -name '*.md' -print0 | xargs -0 cat ) | wc -l</v>
      </c>
      <c r="AA34">
        <v>0</v>
      </c>
      <c r="AB34">
        <f t="shared" ref="AB34:AB42" si="4">C34-E34-G34-I34-K34-M34-O34-Q34-S34-U34-W34-Y34-AA34</f>
        <v>258</v>
      </c>
    </row>
    <row r="35" spans="1:28">
      <c r="A35" t="s">
        <v>16</v>
      </c>
      <c r="B35" t="str">
        <f t="shared" si="3"/>
        <v>( find LICENSE -name '*' -print0 | xargs -0 cat ) | wc -l</v>
      </c>
      <c r="C35">
        <v>7</v>
      </c>
      <c r="D35" t="str">
        <f t="shared" si="3"/>
        <v>( find LICENSE -name '*.ts' -print0 | xargs -0 cat ) | wc -l</v>
      </c>
      <c r="E35">
        <v>0</v>
      </c>
      <c r="F35" t="str">
        <f t="shared" si="3"/>
        <v>( find LICENSE -name '*.java' -print0 | xargs -0 cat ) | wc -l</v>
      </c>
      <c r="G35">
        <v>0</v>
      </c>
      <c r="H35" t="str">
        <f t="shared" si="3"/>
        <v>( find LICENSE -name '*.html' -print0 | xargs -0 cat ) | wc -l</v>
      </c>
      <c r="I35">
        <v>0</v>
      </c>
      <c r="J35" t="str">
        <f t="shared" si="3"/>
        <v>( find LICENSE -name '*.less' -print0 | xargs -0 cat ) | wc -l</v>
      </c>
      <c r="K35">
        <v>0</v>
      </c>
      <c r="L35" t="str">
        <f t="shared" si="3"/>
        <v>( find LICENSE -name '*.css' -print0 | xargs -0 cat ) | wc -l</v>
      </c>
      <c r="M35">
        <v>0</v>
      </c>
      <c r="N35" t="str">
        <f t="shared" si="3"/>
        <v>( find LICENSE -name '*.js' -print0 | xargs -0 cat ) | wc -l</v>
      </c>
      <c r="O35">
        <v>0</v>
      </c>
      <c r="P35" t="str">
        <f t="shared" si="3"/>
        <v>( find LICENSE -name '*.war' -print0 | xargs -0 cat ) | wc -l</v>
      </c>
      <c r="Q35">
        <v>0</v>
      </c>
      <c r="R35" t="str">
        <f t="shared" si="3"/>
        <v>( find LICENSE -name '*.sh' -print0 | xargs -0 cat ) | wc -l</v>
      </c>
      <c r="S35">
        <v>0</v>
      </c>
      <c r="T35" t="str">
        <f t="shared" si="3"/>
        <v>( find LICENSE -name '*.png' -print0 | xargs -0 cat ) | wc -l</v>
      </c>
      <c r="U35">
        <v>0</v>
      </c>
      <c r="V35" t="str">
        <f t="shared" si="3"/>
        <v>( find LICENSE -name '*.ttf' -print0 | xargs -0 cat ) | wc -l</v>
      </c>
      <c r="W35">
        <v>0</v>
      </c>
      <c r="X35" t="str">
        <f t="shared" si="3"/>
        <v>( find LICENSE -name '*.sql' -print0 | xargs -0 cat ) | wc -l</v>
      </c>
      <c r="Y35">
        <v>0</v>
      </c>
      <c r="Z35" t="str">
        <f t="shared" si="3"/>
        <v>( find LICENSE -name '*.md' -print0 | xargs -0 cat ) | wc -l</v>
      </c>
      <c r="AA35">
        <v>0</v>
      </c>
      <c r="AB35">
        <f t="shared" si="4"/>
        <v>7</v>
      </c>
    </row>
    <row r="36" spans="1:28">
      <c r="A36" t="s">
        <v>17</v>
      </c>
      <c r="B36" t="str">
        <f t="shared" si="3"/>
        <v>( find README.md -name '*' -print0 | xargs -0 cat ) | wc -l</v>
      </c>
      <c r="C36">
        <v>156</v>
      </c>
      <c r="D36" t="str">
        <f t="shared" si="3"/>
        <v>( find README.md -name '*.ts' -print0 | xargs -0 cat ) | wc -l</v>
      </c>
      <c r="E36">
        <v>0</v>
      </c>
      <c r="F36" t="str">
        <f t="shared" si="3"/>
        <v>( find README.md -name '*.java' -print0 | xargs -0 cat ) | wc -l</v>
      </c>
      <c r="G36">
        <v>0</v>
      </c>
      <c r="H36" t="str">
        <f t="shared" si="3"/>
        <v>( find README.md -name '*.html' -print0 | xargs -0 cat ) | wc -l</v>
      </c>
      <c r="I36">
        <v>0</v>
      </c>
      <c r="J36" t="str">
        <f t="shared" si="3"/>
        <v>( find README.md -name '*.less' -print0 | xargs -0 cat ) | wc -l</v>
      </c>
      <c r="K36">
        <v>0</v>
      </c>
      <c r="L36" t="str">
        <f t="shared" si="3"/>
        <v>( find README.md -name '*.css' -print0 | xargs -0 cat ) | wc -l</v>
      </c>
      <c r="M36">
        <v>0</v>
      </c>
      <c r="N36" t="str">
        <f t="shared" si="3"/>
        <v>( find README.md -name '*.js' -print0 | xargs -0 cat ) | wc -l</v>
      </c>
      <c r="O36">
        <v>0</v>
      </c>
      <c r="P36" t="str">
        <f t="shared" si="3"/>
        <v>( find README.md -name '*.war' -print0 | xargs -0 cat ) | wc -l</v>
      </c>
      <c r="Q36">
        <v>0</v>
      </c>
      <c r="R36" t="str">
        <f t="shared" si="3"/>
        <v>( find README.md -name '*.sh' -print0 | xargs -0 cat ) | wc -l</v>
      </c>
      <c r="S36">
        <v>0</v>
      </c>
      <c r="T36" t="str">
        <f t="shared" si="3"/>
        <v>( find README.md -name '*.png' -print0 | xargs -0 cat ) | wc -l</v>
      </c>
      <c r="U36">
        <v>0</v>
      </c>
      <c r="V36" t="str">
        <f t="shared" si="3"/>
        <v>( find README.md -name '*.ttf' -print0 | xargs -0 cat ) | wc -l</v>
      </c>
      <c r="W36">
        <v>0</v>
      </c>
      <c r="X36" t="str">
        <f t="shared" si="3"/>
        <v>( find README.md -name '*.sql' -print0 | xargs -0 cat ) | wc -l</v>
      </c>
      <c r="Y36">
        <v>0</v>
      </c>
      <c r="Z36" t="str">
        <f t="shared" si="3"/>
        <v>( find README.md -name '*.md' -print0 | xargs -0 cat ) | wc -l</v>
      </c>
      <c r="AA36">
        <v>156</v>
      </c>
      <c r="AB36">
        <f t="shared" si="4"/>
        <v>0</v>
      </c>
    </row>
    <row r="37" spans="1:28">
      <c r="A37" t="s">
        <v>18</v>
      </c>
      <c r="B37" t="str">
        <f t="shared" si="3"/>
        <v>( find app -name '*' -print0 | xargs -0 cat ) | wc -l</v>
      </c>
      <c r="C37">
        <v>9898</v>
      </c>
      <c r="D37" t="str">
        <f t="shared" si="3"/>
        <v>( find app -name '*.ts' -print0 | xargs -0 cat ) | wc -l</v>
      </c>
      <c r="E37">
        <v>3468</v>
      </c>
      <c r="F37" t="str">
        <f t="shared" si="3"/>
        <v>( find app -name '*.java' -print0 | xargs -0 cat ) | wc -l</v>
      </c>
      <c r="G37">
        <v>4538</v>
      </c>
      <c r="H37" t="str">
        <f t="shared" si="3"/>
        <v>( find app -name '*.html' -print0 | xargs -0 cat ) | wc -l</v>
      </c>
      <c r="I37">
        <v>1077</v>
      </c>
      <c r="J37" t="str">
        <f t="shared" si="3"/>
        <v>( find app -name '*.less' -print0 | xargs -0 cat ) | wc -l</v>
      </c>
      <c r="K37">
        <v>672</v>
      </c>
      <c r="L37" t="str">
        <f t="shared" si="3"/>
        <v>( find app -name '*.css' -print0 | xargs -0 cat ) | wc -l</v>
      </c>
      <c r="M37">
        <v>61</v>
      </c>
      <c r="N37" t="str">
        <f t="shared" si="3"/>
        <v>( find app -name '*.js' -print0 | xargs -0 cat ) | wc -l</v>
      </c>
      <c r="O37">
        <v>82</v>
      </c>
      <c r="P37" t="str">
        <f t="shared" si="3"/>
        <v>( find app -name '*.war' -print0 | xargs -0 cat ) | wc -l</v>
      </c>
      <c r="Q37">
        <v>0</v>
      </c>
      <c r="R37" t="str">
        <f t="shared" si="3"/>
        <v>( find app -name '*.sh' -print0 | xargs -0 cat ) | wc -l</v>
      </c>
      <c r="S37">
        <v>0</v>
      </c>
      <c r="T37" t="str">
        <f t="shared" si="3"/>
        <v>( find app -name '*.png' -print0 | xargs -0 cat ) | wc -l</v>
      </c>
      <c r="U37">
        <v>0</v>
      </c>
      <c r="V37" t="str">
        <f t="shared" si="3"/>
        <v>( find app -name '*.ttf' -print0 | xargs -0 cat ) | wc -l</v>
      </c>
      <c r="W37">
        <v>0</v>
      </c>
      <c r="X37" t="str">
        <f t="shared" si="3"/>
        <v>( find app -name '*.sql' -print0 | xargs -0 cat ) | wc -l</v>
      </c>
      <c r="Y37">
        <v>0</v>
      </c>
      <c r="Z37" t="str">
        <f t="shared" si="3"/>
        <v>( find app -name '*.md' -print0 | xargs -0 cat ) | wc -l</v>
      </c>
      <c r="AA37">
        <v>0</v>
      </c>
      <c r="AB37">
        <f t="shared" si="4"/>
        <v>0</v>
      </c>
    </row>
    <row r="38" spans="1:28">
      <c r="A38" t="s">
        <v>19</v>
      </c>
      <c r="B38" t="str">
        <f t="shared" si="3"/>
        <v>( find build.sbt -name '*' -print0 | xargs -0 cat ) | wc -l</v>
      </c>
      <c r="C38">
        <v>103</v>
      </c>
      <c r="D38" t="str">
        <f t="shared" si="3"/>
        <v>( find build.sbt -name '*.ts' -print0 | xargs -0 cat ) | wc -l</v>
      </c>
      <c r="E38">
        <v>0</v>
      </c>
      <c r="F38" t="str">
        <f t="shared" si="3"/>
        <v>( find build.sbt -name '*.java' -print0 | xargs -0 cat ) | wc -l</v>
      </c>
      <c r="G38">
        <v>0</v>
      </c>
      <c r="H38" t="str">
        <f t="shared" si="3"/>
        <v>( find build.sbt -name '*.html' -print0 | xargs -0 cat ) | wc -l</v>
      </c>
      <c r="I38">
        <v>0</v>
      </c>
      <c r="J38" t="str">
        <f t="shared" si="3"/>
        <v>( find build.sbt -name '*.less' -print0 | xargs -0 cat ) | wc -l</v>
      </c>
      <c r="K38">
        <v>0</v>
      </c>
      <c r="L38" t="str">
        <f t="shared" si="3"/>
        <v>( find build.sbt -name '*.css' -print0 | xargs -0 cat ) | wc -l</v>
      </c>
      <c r="M38">
        <v>0</v>
      </c>
      <c r="N38" t="str">
        <f t="shared" si="3"/>
        <v>( find build.sbt -name '*.js' -print0 | xargs -0 cat ) | wc -l</v>
      </c>
      <c r="O38">
        <v>0</v>
      </c>
      <c r="P38" t="str">
        <f t="shared" si="3"/>
        <v>( find build.sbt -name '*.war' -print0 | xargs -0 cat ) | wc -l</v>
      </c>
      <c r="Q38">
        <v>0</v>
      </c>
      <c r="R38" t="str">
        <f t="shared" si="3"/>
        <v>( find build.sbt -name '*.sh' -print0 | xargs -0 cat ) | wc -l</v>
      </c>
      <c r="S38">
        <v>0</v>
      </c>
      <c r="T38" t="str">
        <f t="shared" si="3"/>
        <v>( find build.sbt -name '*.png' -print0 | xargs -0 cat ) | wc -l</v>
      </c>
      <c r="U38">
        <v>0</v>
      </c>
      <c r="V38" t="str">
        <f t="shared" si="3"/>
        <v>( find build.sbt -name '*.ttf' -print0 | xargs -0 cat ) | wc -l</v>
      </c>
      <c r="W38">
        <v>0</v>
      </c>
      <c r="X38" t="str">
        <f t="shared" si="3"/>
        <v>( find build.sbt -name '*.sql' -print0 | xargs -0 cat ) | wc -l</v>
      </c>
      <c r="Y38">
        <v>0</v>
      </c>
      <c r="Z38" t="str">
        <f t="shared" si="3"/>
        <v>( find build.sbt -name '*.md' -print0 | xargs -0 cat ) | wc -l</v>
      </c>
      <c r="AA38">
        <v>0</v>
      </c>
      <c r="AB38">
        <f t="shared" si="4"/>
        <v>103</v>
      </c>
    </row>
    <row r="39" spans="1:28">
      <c r="A39" t="s">
        <v>20</v>
      </c>
      <c r="B39" t="str">
        <f t="shared" si="3"/>
        <v>( find conf -name '*' -print0 | xargs -0 cat ) | wc -l</v>
      </c>
      <c r="C39">
        <v>528</v>
      </c>
      <c r="D39" t="str">
        <f t="shared" si="3"/>
        <v>( find conf -name '*.ts' -print0 | xargs -0 cat ) | wc -l</v>
      </c>
      <c r="E39">
        <v>0</v>
      </c>
      <c r="F39" t="str">
        <f t="shared" si="3"/>
        <v>( find conf -name '*.java' -print0 | xargs -0 cat ) | wc -l</v>
      </c>
      <c r="G39">
        <v>0</v>
      </c>
      <c r="H39" t="str">
        <f t="shared" si="3"/>
        <v>( find conf -name '*.html' -print0 | xargs -0 cat ) | wc -l</v>
      </c>
      <c r="I39">
        <v>0</v>
      </c>
      <c r="J39" t="str">
        <f t="shared" si="3"/>
        <v>( find conf -name '*.less' -print0 | xargs -0 cat ) | wc -l</v>
      </c>
      <c r="K39">
        <v>0</v>
      </c>
      <c r="L39" t="str">
        <f t="shared" si="3"/>
        <v>( find conf -name '*.css' -print0 | xargs -0 cat ) | wc -l</v>
      </c>
      <c r="M39">
        <v>0</v>
      </c>
      <c r="N39" t="str">
        <f t="shared" si="3"/>
        <v>( find conf -name '*.js' -print0 | xargs -0 cat ) | wc -l</v>
      </c>
      <c r="O39">
        <v>0</v>
      </c>
      <c r="P39" t="str">
        <f t="shared" si="3"/>
        <v>( find conf -name '*.war' -print0 | xargs -0 cat ) | wc -l</v>
      </c>
      <c r="Q39">
        <v>0</v>
      </c>
      <c r="R39" t="str">
        <f t="shared" si="3"/>
        <v>( find conf -name '*.sh' -print0 | xargs -0 cat ) | wc -l</v>
      </c>
      <c r="S39">
        <v>0</v>
      </c>
      <c r="T39" t="str">
        <f t="shared" si="3"/>
        <v>( find conf -name '*.png' -print0 | xargs -0 cat ) | wc -l</v>
      </c>
      <c r="U39">
        <v>0</v>
      </c>
      <c r="V39" t="str">
        <f t="shared" si="3"/>
        <v>( find conf -name '*.ttf' -print0 | xargs -0 cat ) | wc -l</v>
      </c>
      <c r="W39">
        <v>0</v>
      </c>
      <c r="X39" t="str">
        <f t="shared" si="3"/>
        <v>( find conf -name '*.sql' -print0 | xargs -0 cat ) | wc -l</v>
      </c>
      <c r="Y39">
        <v>346</v>
      </c>
      <c r="Z39" t="str">
        <f t="shared" si="3"/>
        <v>( find conf -name '*.md' -print0 | xargs -0 cat ) | wc -l</v>
      </c>
      <c r="AA39">
        <v>0</v>
      </c>
      <c r="AB39">
        <f t="shared" si="4"/>
        <v>182</v>
      </c>
    </row>
    <row r="40" spans="1:28">
      <c r="A40" t="s">
        <v>22</v>
      </c>
      <c r="B40" t="str">
        <f t="shared" si="3"/>
        <v>( find project -name '*' -print0 | xargs -0 cat ) | wc -l</v>
      </c>
      <c r="C40">
        <v>544</v>
      </c>
      <c r="D40" t="str">
        <f t="shared" si="3"/>
        <v>( find project -name '*.ts' -print0 | xargs -0 cat ) | wc -l</v>
      </c>
      <c r="E40">
        <v>0</v>
      </c>
      <c r="F40" t="str">
        <f t="shared" si="3"/>
        <v>( find project -name '*.java' -print0 | xargs -0 cat ) | wc -l</v>
      </c>
      <c r="G40">
        <v>0</v>
      </c>
      <c r="H40" t="str">
        <f t="shared" si="3"/>
        <v>( find project -name '*.html' -print0 | xargs -0 cat ) | wc -l</v>
      </c>
      <c r="I40">
        <v>0</v>
      </c>
      <c r="J40" t="str">
        <f t="shared" si="3"/>
        <v>( find project -name '*.less' -print0 | xargs -0 cat ) | wc -l</v>
      </c>
      <c r="K40">
        <v>0</v>
      </c>
      <c r="L40" t="str">
        <f t="shared" si="3"/>
        <v>( find project -name '*.css' -print0 | xargs -0 cat ) | wc -l</v>
      </c>
      <c r="M40">
        <v>0</v>
      </c>
      <c r="N40" t="str">
        <f t="shared" si="3"/>
        <v>( find project -name '*.js' -print0 | xargs -0 cat ) | wc -l</v>
      </c>
      <c r="O40">
        <v>0</v>
      </c>
      <c r="P40" t="str">
        <f t="shared" si="3"/>
        <v>( find project -name '*.war' -print0 | xargs -0 cat ) | wc -l</v>
      </c>
      <c r="Q40">
        <v>0</v>
      </c>
      <c r="R40" t="str">
        <f t="shared" si="3"/>
        <v>( find project -name '*.sh' -print0 | xargs -0 cat ) | wc -l</v>
      </c>
      <c r="S40">
        <v>34</v>
      </c>
      <c r="T40" t="str">
        <f t="shared" si="3"/>
        <v>( find project -name '*.png' -print0 | xargs -0 cat ) | wc -l</v>
      </c>
      <c r="U40">
        <v>0</v>
      </c>
      <c r="V40" t="str">
        <f t="shared" si="3"/>
        <v>( find project -name '*.ttf' -print0 | xargs -0 cat ) | wc -l</v>
      </c>
      <c r="W40">
        <v>0</v>
      </c>
      <c r="X40" t="str">
        <f t="shared" si="3"/>
        <v>( find project -name '*.sql' -print0 | xargs -0 cat ) | wc -l</v>
      </c>
      <c r="Y40">
        <v>0</v>
      </c>
      <c r="Z40" t="str">
        <f t="shared" si="3"/>
        <v>( find project -name '*.md' -print0 | xargs -0 cat ) | wc -l</v>
      </c>
      <c r="AA40">
        <v>23</v>
      </c>
      <c r="AB40">
        <f t="shared" si="4"/>
        <v>487</v>
      </c>
    </row>
    <row r="41" spans="1:28">
      <c r="A41" t="s">
        <v>23</v>
      </c>
      <c r="B41" t="str">
        <f t="shared" si="3"/>
        <v>( find public -name '*' -print0 | xargs -0 cat ) | wc -l</v>
      </c>
      <c r="C41">
        <v>10132</v>
      </c>
      <c r="D41" t="str">
        <f t="shared" si="3"/>
        <v>( find public -name '*.ts' -print0 | xargs -0 cat ) | wc -l</v>
      </c>
      <c r="E41">
        <v>3328</v>
      </c>
      <c r="F41" t="str">
        <f t="shared" si="3"/>
        <v>( find public -name '*.java' -print0 | xargs -0 cat ) | wc -l</v>
      </c>
      <c r="G41">
        <v>0</v>
      </c>
      <c r="H41" t="str">
        <f t="shared" si="3"/>
        <v>( find public -name '*.html' -print0 | xargs -0 cat ) | wc -l</v>
      </c>
      <c r="I41">
        <v>28</v>
      </c>
      <c r="J41" t="str">
        <f t="shared" si="3"/>
        <v>( find public -name '*.less' -print0 | xargs -0 cat ) | wc -l</v>
      </c>
      <c r="K41">
        <v>0</v>
      </c>
      <c r="L41" t="str">
        <f t="shared" si="3"/>
        <v>( find public -name '*.css' -print0 | xargs -0 cat ) | wc -l</v>
      </c>
      <c r="M41">
        <v>72</v>
      </c>
      <c r="N41" t="str">
        <f t="shared" si="3"/>
        <v>( find public -name '*.js' -print0 | xargs -0 cat ) | wc -l</v>
      </c>
      <c r="O41">
        <v>5829</v>
      </c>
      <c r="P41" t="str">
        <f t="shared" si="3"/>
        <v>( find public -name '*.war' -print0 | xargs -0 cat ) | wc -l</v>
      </c>
      <c r="Q41">
        <v>0</v>
      </c>
      <c r="R41" t="str">
        <f t="shared" si="3"/>
        <v>( find public -name '*.sh' -print0 | xargs -0 cat ) | wc -l</v>
      </c>
      <c r="S41">
        <v>0</v>
      </c>
      <c r="T41" t="str">
        <f t="shared" si="3"/>
        <v>( find public -name '*.png' -print0 | xargs -0 cat ) | wc -l</v>
      </c>
      <c r="U41">
        <v>77</v>
      </c>
      <c r="V41" t="str">
        <f t="shared" si="3"/>
        <v>( find public -name '*.ttf' -print0 | xargs -0 cat ) | wc -l</v>
      </c>
      <c r="W41">
        <v>734</v>
      </c>
      <c r="X41" t="str">
        <f t="shared" si="3"/>
        <v>( find public -name '*.sql' -print0 | xargs -0 cat ) | wc -l</v>
      </c>
      <c r="Y41">
        <v>0</v>
      </c>
      <c r="Z41" t="str">
        <f t="shared" si="3"/>
        <v>( find public -name '*.md' -print0 | xargs -0 cat ) | wc -l</v>
      </c>
      <c r="AA41">
        <v>0</v>
      </c>
      <c r="AB41">
        <f t="shared" si="4"/>
        <v>64</v>
      </c>
    </row>
    <row r="42" spans="1:28">
      <c r="A42" t="s">
        <v>24</v>
      </c>
      <c r="B42" t="str">
        <f t="shared" si="3"/>
        <v>( find test -name '*' -print0 | xargs -0 cat ) | wc -l</v>
      </c>
      <c r="C42">
        <v>57014</v>
      </c>
      <c r="D42" t="str">
        <f t="shared" si="3"/>
        <v>( find test -name '*.ts' -print0 | xargs -0 cat ) | wc -l</v>
      </c>
      <c r="E42">
        <v>0</v>
      </c>
      <c r="F42" t="str">
        <f t="shared" si="3"/>
        <v>( find test -name '*.java' -print0 | xargs -0 cat ) | wc -l</v>
      </c>
      <c r="G42">
        <v>2937</v>
      </c>
      <c r="H42" t="str">
        <f t="shared" si="3"/>
        <v>( find test -name '*.html' -print0 | xargs -0 cat ) | wc -l</v>
      </c>
      <c r="I42">
        <v>0</v>
      </c>
      <c r="J42" t="str">
        <f t="shared" si="3"/>
        <v>( find test -name '*.less' -print0 | xargs -0 cat ) | wc -l</v>
      </c>
      <c r="K42">
        <v>0</v>
      </c>
      <c r="L42" t="str">
        <f t="shared" si="3"/>
        <v>( find test -name '*.css' -print0 | xargs -0 cat ) | wc -l</v>
      </c>
      <c r="M42">
        <v>0</v>
      </c>
      <c r="N42" t="str">
        <f t="shared" si="3"/>
        <v>( find test -name '*.js' -print0 | xargs -0 cat ) | wc -l</v>
      </c>
      <c r="O42">
        <v>0</v>
      </c>
      <c r="P42" t="str">
        <f t="shared" si="3"/>
        <v>( find test -name '*.war' -print0 | xargs -0 cat ) | wc -l</v>
      </c>
      <c r="Q42">
        <v>51195</v>
      </c>
      <c r="R42" t="str">
        <f t="shared" si="3"/>
        <v>( find test -name '*.sh' -print0 | xargs -0 cat ) | wc -l</v>
      </c>
      <c r="S42">
        <v>651</v>
      </c>
      <c r="T42" t="str">
        <f t="shared" si="3"/>
        <v>( find test -name '*.png' -print0 | xargs -0 cat ) | wc -l</v>
      </c>
      <c r="U42">
        <v>0</v>
      </c>
      <c r="V42" t="str">
        <f t="shared" si="3"/>
        <v>( find test -name '*.ttf' -print0 | xargs -0 cat ) | wc -l</v>
      </c>
      <c r="W42">
        <v>0</v>
      </c>
      <c r="X42" t="str">
        <f t="shared" si="3"/>
        <v>( find test -name '*.sql' -print0 | xargs -0 cat ) | wc -l</v>
      </c>
      <c r="Y42">
        <v>228</v>
      </c>
      <c r="Z42" t="str">
        <f t="shared" si="3"/>
        <v>( find test -name '*.md' -print0 | xargs -0 cat ) | wc -l</v>
      </c>
      <c r="AA42">
        <v>34</v>
      </c>
      <c r="AB42">
        <f t="shared" si="4"/>
        <v>1969</v>
      </c>
    </row>
    <row r="45" spans="1:28">
      <c r="A45" t="s">
        <v>41</v>
      </c>
      <c r="D45" t="s">
        <v>42</v>
      </c>
      <c r="E45" s="1">
        <f>509+54077</f>
        <v>54586</v>
      </c>
      <c r="F45" t="s">
        <v>43</v>
      </c>
    </row>
    <row r="46" spans="1:28">
      <c r="D46" t="s">
        <v>32</v>
      </c>
      <c r="F46" t="s">
        <v>33</v>
      </c>
      <c r="H46" t="s">
        <v>34</v>
      </c>
      <c r="J46" t="s">
        <v>35</v>
      </c>
      <c r="L46" t="s">
        <v>36</v>
      </c>
      <c r="N46" t="s">
        <v>37</v>
      </c>
      <c r="P46" t="s">
        <v>38</v>
      </c>
      <c r="R46" t="s">
        <v>39</v>
      </c>
      <c r="T46" t="s">
        <v>44</v>
      </c>
      <c r="V46" t="s">
        <v>45</v>
      </c>
      <c r="X46" t="str">
        <f>X32</f>
        <v>.sql</v>
      </c>
      <c r="Z46" t="str">
        <f>Z32</f>
        <v>.md</v>
      </c>
      <c r="AB46" t="s">
        <v>29</v>
      </c>
    </row>
    <row r="47" spans="1:28">
      <c r="A47" t="s">
        <v>30</v>
      </c>
      <c r="B47" t="str">
        <f>"( find "&amp;$A47&amp;" -name '*"&amp;B$46&amp;"' -print0 | xargs -0 cat ) | wc -l"</f>
        <v>( find .gitignore -name '*' -print0 | xargs -0 cat ) | wc -l</v>
      </c>
      <c r="C47">
        <v>34</v>
      </c>
      <c r="D47" t="str">
        <f>"( find "&amp;$A47&amp;" -name '*"&amp;D$46&amp;"' -print0 | xargs -0 cat ) | wc -l"</f>
        <v>( find .gitignore -name '*.ts' -print0 | xargs -0 cat ) | wc -l</v>
      </c>
      <c r="E47">
        <v>0</v>
      </c>
      <c r="F47" t="str">
        <f>"( find "&amp;$A47&amp;" -name '*"&amp;F$46&amp;"' -print0 | xargs -0 cat ) | wc -l"</f>
        <v>( find .gitignore -name '*.java' -print0 | xargs -0 cat ) | wc -l</v>
      </c>
      <c r="G47">
        <v>0</v>
      </c>
      <c r="H47" t="str">
        <f>"( find "&amp;$A47&amp;" -name '*"&amp;H$46&amp;"' -print0 | xargs -0 cat ) | wc -l"</f>
        <v>( find .gitignore -name '*.html' -print0 | xargs -0 cat ) | wc -l</v>
      </c>
      <c r="I47">
        <v>0</v>
      </c>
      <c r="J47" t="str">
        <f>"( find "&amp;$A47&amp;" -name '*"&amp;J$46&amp;"' -print0 | xargs -0 cat ) | wc -l"</f>
        <v>( find .gitignore -name '*.less' -print0 | xargs -0 cat ) | wc -l</v>
      </c>
      <c r="K47">
        <v>0</v>
      </c>
      <c r="L47" t="str">
        <f>"( find "&amp;$A47&amp;" -name '*"&amp;L$46&amp;"' -print0 | xargs -0 cat ) | wc -l"</f>
        <v>( find .gitignore -name '*.css' -print0 | xargs -0 cat ) | wc -l</v>
      </c>
      <c r="M47">
        <v>0</v>
      </c>
      <c r="N47" t="str">
        <f>"( find "&amp;$A47&amp;" -name '*"&amp;N$46&amp;"' -print0 | xargs -0 cat ) | wc -l"</f>
        <v>( find .gitignore -name '*.js' -print0 | xargs -0 cat ) | wc -l</v>
      </c>
      <c r="O47">
        <v>0</v>
      </c>
      <c r="P47" t="str">
        <f>"( find "&amp;$A47&amp;" -name '*"&amp;P$46&amp;"' -print0 | xargs -0 cat ) | wc -l"</f>
        <v>( find .gitignore -name '*.war' -print0 | xargs -0 cat ) | wc -l</v>
      </c>
      <c r="Q47">
        <v>0</v>
      </c>
      <c r="R47" t="str">
        <f>"( find "&amp;$A47&amp;" -name '*"&amp;R$46&amp;"' -print0 | xargs -0 cat ) | wc -l"</f>
        <v>( find .gitignore -name '*.sh' -print0 | xargs -0 cat ) | wc -l</v>
      </c>
      <c r="S47">
        <v>0</v>
      </c>
      <c r="T47" t="str">
        <f>"( find "&amp;$A47&amp;" -name '*"&amp;T$46&amp;"' -print0 | xargs -0 cat ) | wc -l"</f>
        <v>( find .gitignore -name '*.png' -print0 | xargs -0 cat ) | wc -l</v>
      </c>
      <c r="U47">
        <v>0</v>
      </c>
      <c r="V47" t="str">
        <f>"( find "&amp;$A47&amp;" -name '*"&amp;V$46&amp;"' -print0 | xargs -0 cat ) | wc -l"</f>
        <v>( find .gitignore -name '*.ttf' -print0 | xargs -0 cat ) | wc -l</v>
      </c>
      <c r="W47">
        <v>0</v>
      </c>
      <c r="X47" t="str">
        <f>"( find "&amp;$A47&amp;" -name '*"&amp;X$46&amp;"' -print0 | xargs -0 cat ) | wc -l"</f>
        <v>( find .gitignore -name '*.sql' -print0 | xargs -0 cat ) | wc -l</v>
      </c>
      <c r="Y47">
        <v>0</v>
      </c>
      <c r="Z47" t="str">
        <f>"( find "&amp;$A47&amp;" -name '*"&amp;Z$46&amp;"' -print0 | xargs -0 cat ) | wc -l"</f>
        <v>( find .gitignore -name '*.md' -print0 | xargs -0 cat ) | wc -l</v>
      </c>
      <c r="AA47">
        <v>0</v>
      </c>
      <c r="AB47" s="5">
        <f t="shared" ref="AB47:AB56" si="5">C47-E47-G47-I47-K47-M47-O47-Q47-S47-U47-W47-Y47-AA47</f>
        <v>34</v>
      </c>
    </row>
    <row r="48" spans="1:28">
      <c r="A48" t="s">
        <v>31</v>
      </c>
      <c r="B48" t="str">
        <f t="shared" ref="B48:Z56" si="6">"( find "&amp;$A48&amp;" -name '*"&amp;B$46&amp;"' -print0 | xargs -0 cat ) | wc -l"</f>
        <v>( find .idea -name '*' -print0 | xargs -0 cat ) | wc -l</v>
      </c>
      <c r="C48">
        <v>258</v>
      </c>
      <c r="D48" t="str">
        <f t="shared" si="6"/>
        <v>( find .idea -name '*.ts' -print0 | xargs -0 cat ) | wc -l</v>
      </c>
      <c r="E48">
        <v>0</v>
      </c>
      <c r="F48" t="str">
        <f t="shared" si="6"/>
        <v>( find .idea -name '*.java' -print0 | xargs -0 cat ) | wc -l</v>
      </c>
      <c r="G48">
        <v>0</v>
      </c>
      <c r="H48" t="str">
        <f t="shared" si="6"/>
        <v>( find .idea -name '*.html' -print0 | xargs -0 cat ) | wc -l</v>
      </c>
      <c r="I48">
        <v>0</v>
      </c>
      <c r="J48" t="str">
        <f t="shared" si="6"/>
        <v>( find .idea -name '*.less' -print0 | xargs -0 cat ) | wc -l</v>
      </c>
      <c r="K48">
        <v>0</v>
      </c>
      <c r="L48" t="str">
        <f t="shared" si="6"/>
        <v>( find .idea -name '*.css' -print0 | xargs -0 cat ) | wc -l</v>
      </c>
      <c r="M48">
        <v>0</v>
      </c>
      <c r="N48" t="str">
        <f t="shared" si="6"/>
        <v>( find .idea -name '*.js' -print0 | xargs -0 cat ) | wc -l</v>
      </c>
      <c r="O48">
        <v>0</v>
      </c>
      <c r="P48" t="str">
        <f t="shared" si="6"/>
        <v>( find .idea -name '*.war' -print0 | xargs -0 cat ) | wc -l</v>
      </c>
      <c r="Q48">
        <v>0</v>
      </c>
      <c r="R48" t="str">
        <f t="shared" si="6"/>
        <v>( find .idea -name '*.sh' -print0 | xargs -0 cat ) | wc -l</v>
      </c>
      <c r="S48">
        <v>0</v>
      </c>
      <c r="T48" t="str">
        <f t="shared" si="6"/>
        <v>( find .idea -name '*.png' -print0 | xargs -0 cat ) | wc -l</v>
      </c>
      <c r="U48">
        <v>0</v>
      </c>
      <c r="V48" t="str">
        <f t="shared" si="6"/>
        <v>( find .idea -name '*.ttf' -print0 | xargs -0 cat ) | wc -l</v>
      </c>
      <c r="W48">
        <v>0</v>
      </c>
      <c r="X48" t="str">
        <f t="shared" si="6"/>
        <v>( find .idea -name '*.sql' -print0 | xargs -0 cat ) | wc -l</v>
      </c>
      <c r="Y48">
        <v>0</v>
      </c>
      <c r="Z48" t="str">
        <f t="shared" si="6"/>
        <v>( find .idea -name '*.md' -print0 | xargs -0 cat ) | wc -l</v>
      </c>
      <c r="AA48">
        <v>0</v>
      </c>
      <c r="AB48" s="5">
        <f t="shared" si="5"/>
        <v>258</v>
      </c>
    </row>
    <row r="49" spans="1:28">
      <c r="A49" t="s">
        <v>16</v>
      </c>
      <c r="B49" t="str">
        <f t="shared" si="6"/>
        <v>( find LICENSE -name '*' -print0 | xargs -0 cat ) | wc -l</v>
      </c>
      <c r="C49">
        <v>7</v>
      </c>
      <c r="D49" t="str">
        <f t="shared" si="6"/>
        <v>( find LICENSE -name '*.ts' -print0 | xargs -0 cat ) | wc -l</v>
      </c>
      <c r="E49">
        <v>0</v>
      </c>
      <c r="F49" t="str">
        <f t="shared" si="6"/>
        <v>( find LICENSE -name '*.java' -print0 | xargs -0 cat ) | wc -l</v>
      </c>
      <c r="G49">
        <v>0</v>
      </c>
      <c r="H49" t="str">
        <f t="shared" si="6"/>
        <v>( find LICENSE -name '*.html' -print0 | xargs -0 cat ) | wc -l</v>
      </c>
      <c r="I49">
        <v>0</v>
      </c>
      <c r="J49" t="str">
        <f t="shared" si="6"/>
        <v>( find LICENSE -name '*.less' -print0 | xargs -0 cat ) | wc -l</v>
      </c>
      <c r="K49">
        <v>0</v>
      </c>
      <c r="L49" t="str">
        <f t="shared" si="6"/>
        <v>( find LICENSE -name '*.css' -print0 | xargs -0 cat ) | wc -l</v>
      </c>
      <c r="M49">
        <v>0</v>
      </c>
      <c r="N49" t="str">
        <f t="shared" si="6"/>
        <v>( find LICENSE -name '*.js' -print0 | xargs -0 cat ) | wc -l</v>
      </c>
      <c r="O49">
        <v>0</v>
      </c>
      <c r="P49" t="str">
        <f t="shared" si="6"/>
        <v>( find LICENSE -name '*.war' -print0 | xargs -0 cat ) | wc -l</v>
      </c>
      <c r="Q49">
        <v>0</v>
      </c>
      <c r="R49" t="str">
        <f t="shared" si="6"/>
        <v>( find LICENSE -name '*.sh' -print0 | xargs -0 cat ) | wc -l</v>
      </c>
      <c r="S49">
        <v>0</v>
      </c>
      <c r="T49" t="str">
        <f t="shared" si="6"/>
        <v>( find LICENSE -name '*.png' -print0 | xargs -0 cat ) | wc -l</v>
      </c>
      <c r="U49">
        <v>0</v>
      </c>
      <c r="V49" t="str">
        <f t="shared" si="6"/>
        <v>( find LICENSE -name '*.ttf' -print0 | xargs -0 cat ) | wc -l</v>
      </c>
      <c r="W49">
        <v>0</v>
      </c>
      <c r="X49" t="str">
        <f t="shared" si="6"/>
        <v>( find LICENSE -name '*.sql' -print0 | xargs -0 cat ) | wc -l</v>
      </c>
      <c r="Y49">
        <v>0</v>
      </c>
      <c r="Z49" t="str">
        <f t="shared" si="6"/>
        <v>( find LICENSE -name '*.md' -print0 | xargs -0 cat ) | wc -l</v>
      </c>
      <c r="AA49">
        <v>0</v>
      </c>
      <c r="AB49" s="5">
        <f t="shared" si="5"/>
        <v>7</v>
      </c>
    </row>
    <row r="50" spans="1:28">
      <c r="A50" t="s">
        <v>17</v>
      </c>
      <c r="B50" t="str">
        <f t="shared" si="6"/>
        <v>( find README.md -name '*' -print0 | xargs -0 cat ) | wc -l</v>
      </c>
      <c r="C50">
        <v>156</v>
      </c>
      <c r="D50" t="str">
        <f t="shared" si="6"/>
        <v>( find README.md -name '*.ts' -print0 | xargs -0 cat ) | wc -l</v>
      </c>
      <c r="E50">
        <v>0</v>
      </c>
      <c r="F50" t="str">
        <f t="shared" si="6"/>
        <v>( find README.md -name '*.java' -print0 | xargs -0 cat ) | wc -l</v>
      </c>
      <c r="G50">
        <v>0</v>
      </c>
      <c r="H50" t="str">
        <f t="shared" si="6"/>
        <v>( find README.md -name '*.html' -print0 | xargs -0 cat ) | wc -l</v>
      </c>
      <c r="I50">
        <v>0</v>
      </c>
      <c r="J50" t="str">
        <f t="shared" si="6"/>
        <v>( find README.md -name '*.less' -print0 | xargs -0 cat ) | wc -l</v>
      </c>
      <c r="K50">
        <v>0</v>
      </c>
      <c r="L50" t="str">
        <f t="shared" si="6"/>
        <v>( find README.md -name '*.css' -print0 | xargs -0 cat ) | wc -l</v>
      </c>
      <c r="M50">
        <v>0</v>
      </c>
      <c r="N50" t="str">
        <f t="shared" si="6"/>
        <v>( find README.md -name '*.js' -print0 | xargs -0 cat ) | wc -l</v>
      </c>
      <c r="O50">
        <v>0</v>
      </c>
      <c r="P50" t="str">
        <f t="shared" si="6"/>
        <v>( find README.md -name '*.war' -print0 | xargs -0 cat ) | wc -l</v>
      </c>
      <c r="Q50">
        <v>0</v>
      </c>
      <c r="R50" t="str">
        <f t="shared" si="6"/>
        <v>( find README.md -name '*.sh' -print0 | xargs -0 cat ) | wc -l</v>
      </c>
      <c r="S50">
        <v>0</v>
      </c>
      <c r="T50" t="str">
        <f t="shared" si="6"/>
        <v>( find README.md -name '*.png' -print0 | xargs -0 cat ) | wc -l</v>
      </c>
      <c r="U50">
        <v>0</v>
      </c>
      <c r="V50" t="str">
        <f t="shared" si="6"/>
        <v>( find README.md -name '*.ttf' -print0 | xargs -0 cat ) | wc -l</v>
      </c>
      <c r="W50">
        <v>0</v>
      </c>
      <c r="X50" t="str">
        <f t="shared" si="6"/>
        <v>( find README.md -name '*.sql' -print0 | xargs -0 cat ) | wc -l</v>
      </c>
      <c r="Y50">
        <v>0</v>
      </c>
      <c r="Z50" t="str">
        <f t="shared" si="6"/>
        <v>( find README.md -name '*.md' -print0 | xargs -0 cat ) | wc -l</v>
      </c>
      <c r="AA50" s="5">
        <v>156</v>
      </c>
      <c r="AB50" s="5">
        <f t="shared" si="5"/>
        <v>0</v>
      </c>
    </row>
    <row r="51" spans="1:28">
      <c r="A51" t="s">
        <v>18</v>
      </c>
      <c r="B51" t="str">
        <f t="shared" si="6"/>
        <v>( find app -name '*' -print0 | xargs -0 cat ) | wc -l</v>
      </c>
      <c r="C51">
        <v>9898</v>
      </c>
      <c r="D51" t="str">
        <f t="shared" si="6"/>
        <v>( find app -name '*.ts' -print0 | xargs -0 cat ) | wc -l</v>
      </c>
      <c r="E51" s="1">
        <v>3468</v>
      </c>
      <c r="F51" t="str">
        <f t="shared" si="6"/>
        <v>( find app -name '*.java' -print0 | xargs -0 cat ) | wc -l</v>
      </c>
      <c r="G51" s="1">
        <v>4538</v>
      </c>
      <c r="H51" t="str">
        <f t="shared" si="6"/>
        <v>( find app -name '*.html' -print0 | xargs -0 cat ) | wc -l</v>
      </c>
      <c r="I51" s="1">
        <v>1077</v>
      </c>
      <c r="J51" t="str">
        <f t="shared" si="6"/>
        <v>( find app -name '*.less' -print0 | xargs -0 cat ) | wc -l</v>
      </c>
      <c r="K51" s="3">
        <v>672</v>
      </c>
      <c r="L51" t="str">
        <f t="shared" si="6"/>
        <v>( find app -name '*.css' -print0 | xargs -0 cat ) | wc -l</v>
      </c>
      <c r="M51" s="3">
        <v>61</v>
      </c>
      <c r="N51" t="str">
        <f t="shared" si="6"/>
        <v>( find app -name '*.js' -print0 | xargs -0 cat ) | wc -l</v>
      </c>
      <c r="O51" s="4">
        <v>82</v>
      </c>
      <c r="P51" t="str">
        <f t="shared" si="6"/>
        <v>( find app -name '*.war' -print0 | xargs -0 cat ) | wc -l</v>
      </c>
      <c r="Q51">
        <v>0</v>
      </c>
      <c r="R51" t="str">
        <f t="shared" si="6"/>
        <v>( find app -name '*.sh' -print0 | xargs -0 cat ) | wc -l</v>
      </c>
      <c r="S51">
        <v>0</v>
      </c>
      <c r="T51" t="str">
        <f t="shared" si="6"/>
        <v>( find app -name '*.png' -print0 | xargs -0 cat ) | wc -l</v>
      </c>
      <c r="U51">
        <v>0</v>
      </c>
      <c r="V51" t="str">
        <f t="shared" si="6"/>
        <v>( find app -name '*.ttf' -print0 | xargs -0 cat ) | wc -l</v>
      </c>
      <c r="W51">
        <v>0</v>
      </c>
      <c r="X51" t="str">
        <f t="shared" si="6"/>
        <v>( find app -name '*.sql' -print0 | xargs -0 cat ) | wc -l</v>
      </c>
      <c r="Y51">
        <v>0</v>
      </c>
      <c r="Z51" t="str">
        <f t="shared" si="6"/>
        <v>( find app -name '*.md' -print0 | xargs -0 cat ) | wc -l</v>
      </c>
      <c r="AA51">
        <v>0</v>
      </c>
      <c r="AB51" s="5">
        <f t="shared" si="5"/>
        <v>0</v>
      </c>
    </row>
    <row r="52" spans="1:28">
      <c r="A52" t="s">
        <v>19</v>
      </c>
      <c r="B52" t="str">
        <f t="shared" si="6"/>
        <v>( find build.sbt -name '*' -print0 | xargs -0 cat ) | wc -l</v>
      </c>
      <c r="C52">
        <v>103</v>
      </c>
      <c r="D52" t="str">
        <f t="shared" si="6"/>
        <v>( find build.sbt -name '*.ts' -print0 | xargs -0 cat ) | wc -l</v>
      </c>
      <c r="E52">
        <v>0</v>
      </c>
      <c r="F52" t="str">
        <f t="shared" si="6"/>
        <v>( find build.sbt -name '*.java' -print0 | xargs -0 cat ) | wc -l</v>
      </c>
      <c r="G52">
        <v>0</v>
      </c>
      <c r="H52" t="str">
        <f t="shared" si="6"/>
        <v>( find build.sbt -name '*.html' -print0 | xargs -0 cat ) | wc -l</v>
      </c>
      <c r="I52">
        <v>0</v>
      </c>
      <c r="J52" t="str">
        <f t="shared" si="6"/>
        <v>( find build.sbt -name '*.less' -print0 | xargs -0 cat ) | wc -l</v>
      </c>
      <c r="K52">
        <v>0</v>
      </c>
      <c r="L52" t="str">
        <f t="shared" si="6"/>
        <v>( find build.sbt -name '*.css' -print0 | xargs -0 cat ) | wc -l</v>
      </c>
      <c r="M52">
        <v>0</v>
      </c>
      <c r="N52" t="str">
        <f t="shared" si="6"/>
        <v>( find build.sbt -name '*.js' -print0 | xargs -0 cat ) | wc -l</v>
      </c>
      <c r="O52">
        <v>0</v>
      </c>
      <c r="P52" t="str">
        <f t="shared" si="6"/>
        <v>( find build.sbt -name '*.war' -print0 | xargs -0 cat ) | wc -l</v>
      </c>
      <c r="Q52">
        <v>0</v>
      </c>
      <c r="R52" t="str">
        <f t="shared" si="6"/>
        <v>( find build.sbt -name '*.sh' -print0 | xargs -0 cat ) | wc -l</v>
      </c>
      <c r="S52">
        <v>0</v>
      </c>
      <c r="T52" t="str">
        <f t="shared" si="6"/>
        <v>( find build.sbt -name '*.png' -print0 | xargs -0 cat ) | wc -l</v>
      </c>
      <c r="U52">
        <v>0</v>
      </c>
      <c r="V52" t="str">
        <f t="shared" si="6"/>
        <v>( find build.sbt -name '*.ttf' -print0 | xargs -0 cat ) | wc -l</v>
      </c>
      <c r="W52">
        <v>0</v>
      </c>
      <c r="X52" t="str">
        <f t="shared" si="6"/>
        <v>( find build.sbt -name '*.sql' -print0 | xargs -0 cat ) | wc -l</v>
      </c>
      <c r="Y52">
        <v>0</v>
      </c>
      <c r="Z52" t="str">
        <f t="shared" si="6"/>
        <v>( find build.sbt -name '*.md' -print0 | xargs -0 cat ) | wc -l</v>
      </c>
      <c r="AA52">
        <v>0</v>
      </c>
      <c r="AB52" s="5">
        <f t="shared" si="5"/>
        <v>103</v>
      </c>
    </row>
    <row r="53" spans="1:28">
      <c r="A53" t="s">
        <v>20</v>
      </c>
      <c r="B53" t="str">
        <f t="shared" si="6"/>
        <v>( find conf -name '*' -print0 | xargs -0 cat ) | wc -l</v>
      </c>
      <c r="C53">
        <v>528</v>
      </c>
      <c r="D53" t="str">
        <f t="shared" si="6"/>
        <v>( find conf -name '*.ts' -print0 | xargs -0 cat ) | wc -l</v>
      </c>
      <c r="E53">
        <v>0</v>
      </c>
      <c r="F53" t="str">
        <f t="shared" si="6"/>
        <v>( find conf -name '*.java' -print0 | xargs -0 cat ) | wc -l</v>
      </c>
      <c r="G53">
        <v>0</v>
      </c>
      <c r="H53" t="str">
        <f t="shared" si="6"/>
        <v>( find conf -name '*.html' -print0 | xargs -0 cat ) | wc -l</v>
      </c>
      <c r="I53">
        <v>0</v>
      </c>
      <c r="J53" t="str">
        <f t="shared" si="6"/>
        <v>( find conf -name '*.less' -print0 | xargs -0 cat ) | wc -l</v>
      </c>
      <c r="K53">
        <v>0</v>
      </c>
      <c r="L53" t="str">
        <f t="shared" si="6"/>
        <v>( find conf -name '*.css' -print0 | xargs -0 cat ) | wc -l</v>
      </c>
      <c r="M53">
        <v>0</v>
      </c>
      <c r="N53" t="str">
        <f t="shared" si="6"/>
        <v>( find conf -name '*.js' -print0 | xargs -0 cat ) | wc -l</v>
      </c>
      <c r="O53">
        <v>0</v>
      </c>
      <c r="P53" t="str">
        <f t="shared" si="6"/>
        <v>( find conf -name '*.war' -print0 | xargs -0 cat ) | wc -l</v>
      </c>
      <c r="Q53">
        <v>0</v>
      </c>
      <c r="R53" t="str">
        <f t="shared" si="6"/>
        <v>( find conf -name '*.sh' -print0 | xargs -0 cat ) | wc -l</v>
      </c>
      <c r="S53">
        <v>0</v>
      </c>
      <c r="T53" t="str">
        <f t="shared" si="6"/>
        <v>( find conf -name '*.png' -print0 | xargs -0 cat ) | wc -l</v>
      </c>
      <c r="U53">
        <v>0</v>
      </c>
      <c r="V53" t="str">
        <f t="shared" si="6"/>
        <v>( find conf -name '*.ttf' -print0 | xargs -0 cat ) | wc -l</v>
      </c>
      <c r="W53">
        <v>0</v>
      </c>
      <c r="X53" t="str">
        <f t="shared" si="6"/>
        <v>( find conf -name '*.sql' -print0 | xargs -0 cat ) | wc -l</v>
      </c>
      <c r="Y53" s="4">
        <v>346</v>
      </c>
      <c r="Z53" t="str">
        <f t="shared" si="6"/>
        <v>( find conf -name '*.md' -print0 | xargs -0 cat ) | wc -l</v>
      </c>
      <c r="AA53">
        <v>0</v>
      </c>
      <c r="AB53" s="5">
        <f t="shared" si="5"/>
        <v>182</v>
      </c>
    </row>
    <row r="54" spans="1:28">
      <c r="A54" t="s">
        <v>22</v>
      </c>
      <c r="B54" t="str">
        <f t="shared" si="6"/>
        <v>( find project -name '*' -print0 | xargs -0 cat ) | wc -l</v>
      </c>
      <c r="C54">
        <v>35</v>
      </c>
      <c r="D54" t="str">
        <f t="shared" si="6"/>
        <v>( find project -name '*.ts' -print0 | xargs -0 cat ) | wc -l</v>
      </c>
      <c r="E54">
        <v>0</v>
      </c>
      <c r="F54" t="str">
        <f t="shared" si="6"/>
        <v>( find project -name '*.java' -print0 | xargs -0 cat ) | wc -l</v>
      </c>
      <c r="G54">
        <v>0</v>
      </c>
      <c r="H54" t="str">
        <f t="shared" si="6"/>
        <v>( find project -name '*.html' -print0 | xargs -0 cat ) | wc -l</v>
      </c>
      <c r="I54">
        <v>0</v>
      </c>
      <c r="J54" t="str">
        <f t="shared" si="6"/>
        <v>( find project -name '*.less' -print0 | xargs -0 cat ) | wc -l</v>
      </c>
      <c r="K54">
        <v>0</v>
      </c>
      <c r="L54" t="str">
        <f t="shared" si="6"/>
        <v>( find project -name '*.css' -print0 | xargs -0 cat ) | wc -l</v>
      </c>
      <c r="M54">
        <v>0</v>
      </c>
      <c r="N54" t="str">
        <f t="shared" si="6"/>
        <v>( find project -name '*.js' -print0 | xargs -0 cat ) | wc -l</v>
      </c>
      <c r="O54">
        <v>0</v>
      </c>
      <c r="P54" t="str">
        <f t="shared" si="6"/>
        <v>( find project -name '*.war' -print0 | xargs -0 cat ) | wc -l</v>
      </c>
      <c r="Q54">
        <v>0</v>
      </c>
      <c r="R54" t="str">
        <f t="shared" si="6"/>
        <v>( find project -name '*.sh' -print0 | xargs -0 cat ) | wc -l</v>
      </c>
      <c r="S54">
        <v>0</v>
      </c>
      <c r="T54" t="str">
        <f t="shared" si="6"/>
        <v>( find project -name '*.png' -print0 | xargs -0 cat ) | wc -l</v>
      </c>
      <c r="U54">
        <v>0</v>
      </c>
      <c r="V54" t="str">
        <f t="shared" si="6"/>
        <v>( find project -name '*.ttf' -print0 | xargs -0 cat ) | wc -l</v>
      </c>
      <c r="W54">
        <v>0</v>
      </c>
      <c r="X54" t="str">
        <f t="shared" si="6"/>
        <v>( find project -name '*.sql' -print0 | xargs -0 cat ) | wc -l</v>
      </c>
      <c r="Y54">
        <v>0</v>
      </c>
      <c r="Z54" t="str">
        <f t="shared" si="6"/>
        <v>( find project -name '*.md' -print0 | xargs -0 cat ) | wc -l</v>
      </c>
      <c r="AA54">
        <v>0</v>
      </c>
      <c r="AB54" s="5">
        <f t="shared" si="5"/>
        <v>35</v>
      </c>
    </row>
    <row r="55" spans="1:28">
      <c r="A55" t="s">
        <v>23</v>
      </c>
      <c r="B55" t="str">
        <f t="shared" si="6"/>
        <v>( find public -name '*' -print0 | xargs -0 cat ) | wc -l</v>
      </c>
      <c r="C55">
        <v>10132</v>
      </c>
      <c r="D55" t="str">
        <f t="shared" si="6"/>
        <v>( find public -name '*.ts' -print0 | xargs -0 cat ) | wc -l</v>
      </c>
      <c r="E55" s="1">
        <v>3328</v>
      </c>
      <c r="F55" t="str">
        <f t="shared" si="6"/>
        <v>( find public -name '*.java' -print0 | xargs -0 cat ) | wc -l</v>
      </c>
      <c r="G55">
        <v>0</v>
      </c>
      <c r="H55" t="str">
        <f t="shared" si="6"/>
        <v>( find public -name '*.html' -print0 | xargs -0 cat ) | wc -l</v>
      </c>
      <c r="I55" s="2">
        <v>28</v>
      </c>
      <c r="J55" t="str">
        <f t="shared" si="6"/>
        <v>( find public -name '*.less' -print0 | xargs -0 cat ) | wc -l</v>
      </c>
      <c r="K55">
        <v>0</v>
      </c>
      <c r="L55" t="str">
        <f t="shared" si="6"/>
        <v>( find public -name '*.css' -print0 | xargs -0 cat ) | wc -l</v>
      </c>
      <c r="M55" s="2">
        <v>72</v>
      </c>
      <c r="N55" t="str">
        <f t="shared" si="6"/>
        <v>( find public -name '*.js' -print0 | xargs -0 cat ) | wc -l</v>
      </c>
      <c r="O55" s="2">
        <v>5829</v>
      </c>
      <c r="P55" t="str">
        <f t="shared" si="6"/>
        <v>( find public -name '*.war' -print0 | xargs -0 cat ) | wc -l</v>
      </c>
      <c r="Q55">
        <v>0</v>
      </c>
      <c r="R55" t="str">
        <f t="shared" si="6"/>
        <v>( find public -name '*.sh' -print0 | xargs -0 cat ) | wc -l</v>
      </c>
      <c r="S55">
        <v>0</v>
      </c>
      <c r="T55" t="str">
        <f t="shared" si="6"/>
        <v>( find public -name '*.png' -print0 | xargs -0 cat ) | wc -l</v>
      </c>
      <c r="U55">
        <v>77</v>
      </c>
      <c r="V55" t="str">
        <f t="shared" si="6"/>
        <v>( find public -name '*.ttf' -print0 | xargs -0 cat ) | wc -l</v>
      </c>
      <c r="W55">
        <v>734</v>
      </c>
      <c r="X55" t="str">
        <f t="shared" si="6"/>
        <v>( find public -name '*.sql' -print0 | xargs -0 cat ) | wc -l</v>
      </c>
      <c r="Y55">
        <v>0</v>
      </c>
      <c r="Z55" t="str">
        <f t="shared" si="6"/>
        <v>( find public -name '*.md' -print0 | xargs -0 cat ) | wc -l</v>
      </c>
      <c r="AA55">
        <v>0</v>
      </c>
      <c r="AB55" s="5">
        <f t="shared" si="5"/>
        <v>64</v>
      </c>
    </row>
    <row r="56" spans="1:28">
      <c r="A56" t="s">
        <v>24</v>
      </c>
      <c r="B56" t="str">
        <f t="shared" si="6"/>
        <v>( find test -name '*' -print0 | xargs -0 cat ) | wc -l</v>
      </c>
      <c r="C56">
        <v>2939</v>
      </c>
      <c r="D56" t="str">
        <f t="shared" si="6"/>
        <v>( find test -name '*.ts' -print0 | xargs -0 cat ) | wc -l</v>
      </c>
      <c r="E56">
        <v>0</v>
      </c>
      <c r="F56" t="str">
        <f t="shared" si="6"/>
        <v>( find test -name '*.java' -print0 | xargs -0 cat ) | wc -l</v>
      </c>
      <c r="G56" s="1">
        <v>2937</v>
      </c>
      <c r="H56" t="str">
        <f t="shared" si="6"/>
        <v>( find test -name '*.html' -print0 | xargs -0 cat ) | wc -l</v>
      </c>
      <c r="I56">
        <v>0</v>
      </c>
      <c r="J56" t="str">
        <f t="shared" si="6"/>
        <v>( find test -name '*.less' -print0 | xargs -0 cat ) | wc -l</v>
      </c>
      <c r="K56">
        <v>0</v>
      </c>
      <c r="L56" t="str">
        <f t="shared" si="6"/>
        <v>( find test -name '*.css' -print0 | xargs -0 cat ) | wc -l</v>
      </c>
      <c r="M56">
        <v>0</v>
      </c>
      <c r="N56" t="str">
        <f t="shared" si="6"/>
        <v>( find test -name '*.js' -print0 | xargs -0 cat ) | wc -l</v>
      </c>
      <c r="O56">
        <v>0</v>
      </c>
      <c r="P56" t="str">
        <f t="shared" si="6"/>
        <v>( find test -name '*.war' -print0 | xargs -0 cat ) | wc -l</v>
      </c>
      <c r="Q56">
        <v>0</v>
      </c>
      <c r="R56" t="str">
        <f t="shared" si="6"/>
        <v>( find test -name '*.sh' -print0 | xargs -0 cat ) | wc -l</v>
      </c>
      <c r="S56">
        <v>0</v>
      </c>
      <c r="T56" t="str">
        <f t="shared" si="6"/>
        <v>( find test -name '*.png' -print0 | xargs -0 cat ) | wc -l</v>
      </c>
      <c r="U56">
        <v>0</v>
      </c>
      <c r="V56" t="str">
        <f t="shared" si="6"/>
        <v>( find test -name '*.ttf' -print0 | xargs -0 cat ) | wc -l</v>
      </c>
      <c r="W56">
        <v>0</v>
      </c>
      <c r="X56" t="str">
        <f t="shared" si="6"/>
        <v>( find test -name '*.sql' -print0 | xargs -0 cat ) | wc -l</v>
      </c>
      <c r="Y56">
        <v>0</v>
      </c>
      <c r="Z56" t="str">
        <f t="shared" si="6"/>
        <v>( find test -name '*.md' -print0 | xargs -0 cat ) | wc -l</v>
      </c>
      <c r="AA56">
        <v>0</v>
      </c>
      <c r="AB56" s="5">
        <f t="shared" si="5"/>
        <v>2</v>
      </c>
    </row>
    <row r="59" spans="1:28">
      <c r="F59" s="4" t="s">
        <v>48</v>
      </c>
      <c r="G59">
        <f>O51+Y53</f>
        <v>428</v>
      </c>
    </row>
    <row r="60" spans="1:28">
      <c r="F60" s="3" t="s">
        <v>13</v>
      </c>
      <c r="G60">
        <f>K51+M51</f>
        <v>733</v>
      </c>
    </row>
    <row r="61" spans="1:28">
      <c r="F61" s="5" t="s">
        <v>29</v>
      </c>
      <c r="G61">
        <f>SUM(AA47:AB56)</f>
        <v>841</v>
      </c>
    </row>
    <row r="62" spans="1:28">
      <c r="F62" s="2" t="s">
        <v>49</v>
      </c>
      <c r="G62">
        <f>I55+M55+O55</f>
        <v>5929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N31" sqref="N31"/>
    </sheetView>
  </sheetViews>
  <sheetFormatPr baseColWidth="10" defaultRowHeight="15" x14ac:dyDescent="0"/>
  <cols>
    <col min="1" max="1" width="18.6640625" bestFit="1" customWidth="1"/>
  </cols>
  <sheetData>
    <row r="1" spans="1:3">
      <c r="B1" t="s">
        <v>0</v>
      </c>
      <c r="C1" t="s">
        <v>2</v>
      </c>
    </row>
    <row r="2" spans="1:3" hidden="1">
      <c r="A2" t="s">
        <v>58</v>
      </c>
      <c r="B2">
        <v>1439</v>
      </c>
      <c r="C2">
        <f>C3-459</f>
        <v>6547</v>
      </c>
    </row>
    <row r="3" spans="1:3" hidden="1">
      <c r="A3" t="s">
        <v>57</v>
      </c>
      <c r="B3">
        <v>1837</v>
      </c>
      <c r="C3">
        <v>7006</v>
      </c>
    </row>
    <row r="4" spans="1:3">
      <c r="A4" t="s">
        <v>59</v>
      </c>
      <c r="B4" s="7">
        <f>B2/B3</f>
        <v>0.78334240609689709</v>
      </c>
      <c r="C4" s="7">
        <f>C2/C3</f>
        <v>0.93448472737653443</v>
      </c>
    </row>
    <row r="5" spans="1:3" hidden="1">
      <c r="A5" t="s">
        <v>60</v>
      </c>
      <c r="B5">
        <v>361</v>
      </c>
      <c r="C5">
        <f>C6-72</f>
        <v>286</v>
      </c>
    </row>
    <row r="6" spans="1:3" hidden="1">
      <c r="A6" t="s">
        <v>61</v>
      </c>
      <c r="B6">
        <v>672</v>
      </c>
      <c r="C6">
        <v>358</v>
      </c>
    </row>
    <row r="7" spans="1:3">
      <c r="A7" t="s">
        <v>62</v>
      </c>
      <c r="B7" s="7">
        <f>B5/B6</f>
        <v>0.53720238095238093</v>
      </c>
      <c r="C7" s="7">
        <f>C5/C6</f>
        <v>0.7988826815642458</v>
      </c>
    </row>
    <row r="8" spans="1:3" hidden="1">
      <c r="A8" t="s">
        <v>63</v>
      </c>
      <c r="B8">
        <v>381</v>
      </c>
      <c r="C8">
        <f>C9-28</f>
        <v>403</v>
      </c>
    </row>
    <row r="9" spans="1:3" hidden="1">
      <c r="A9" t="s">
        <v>64</v>
      </c>
      <c r="B9">
        <v>520</v>
      </c>
      <c r="C9">
        <v>431</v>
      </c>
    </row>
    <row r="10" spans="1:3">
      <c r="A10" t="s">
        <v>65</v>
      </c>
      <c r="B10" s="7">
        <f>B8/B9</f>
        <v>0.73269230769230764</v>
      </c>
      <c r="C10" s="7">
        <f>C8/C9</f>
        <v>0.93503480278422269</v>
      </c>
    </row>
    <row r="11" spans="1:3" hidden="1">
      <c r="A11" t="s">
        <v>66</v>
      </c>
      <c r="B11">
        <v>1431</v>
      </c>
      <c r="C11">
        <f>C12-87</f>
        <v>1122</v>
      </c>
    </row>
    <row r="12" spans="1:3" hidden="1">
      <c r="A12" t="s">
        <v>67</v>
      </c>
      <c r="B12">
        <v>1819</v>
      </c>
      <c r="C12">
        <v>1209</v>
      </c>
    </row>
    <row r="13" spans="1:3">
      <c r="A13" t="s">
        <v>68</v>
      </c>
      <c r="B13" s="7">
        <f>B11/B12</f>
        <v>0.78669598680593733</v>
      </c>
      <c r="C13" s="7">
        <f>C11/C12</f>
        <v>0.92803970223325061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1"/>
  <sheetViews>
    <sheetView tabSelected="1" workbookViewId="0">
      <selection activeCell="P32" sqref="P32"/>
    </sheetView>
  </sheetViews>
  <sheetFormatPr baseColWidth="10" defaultRowHeight="15" x14ac:dyDescent="0"/>
  <cols>
    <col min="1" max="1" width="25.33203125" style="6" bestFit="1" customWidth="1"/>
    <col min="2" max="2" width="12.1640625" bestFit="1" customWidth="1"/>
    <col min="3" max="3" width="21.6640625" bestFit="1" customWidth="1"/>
    <col min="4" max="4" width="20" bestFit="1" customWidth="1"/>
    <col min="5" max="5" width="26.5" bestFit="1" customWidth="1"/>
    <col min="6" max="6" width="16.33203125" bestFit="1" customWidth="1"/>
    <col min="7" max="7" width="15.1640625" bestFit="1" customWidth="1"/>
    <col min="8" max="8" width="13.6640625" bestFit="1" customWidth="1"/>
    <col min="9" max="9" width="19.1640625" bestFit="1" customWidth="1"/>
    <col min="10" max="10" width="13" bestFit="1" customWidth="1"/>
  </cols>
  <sheetData>
    <row r="1" spans="1:18" s="6" customFormat="1">
      <c r="B1" s="6" t="str">
        <f>'Method Complexity aggregated'!C1</f>
        <v>Logical LOC</v>
      </c>
      <c r="C1" s="6" t="str">
        <f>'Method Complexity aggregated'!D1</f>
        <v>Parameter Count</v>
      </c>
      <c r="D1" s="6" t="str">
        <f>'Method Complexity aggregated'!E1</f>
        <v>Cyclomatic Complexity</v>
      </c>
      <c r="E1" s="6" t="str">
        <f>'Method Complexity aggregated'!F1</f>
        <v>Cyclomatic Complexity Density</v>
      </c>
      <c r="F1" s="6" t="str">
        <f>'Method Complexity aggregated'!G1</f>
        <v>Halstead Difficulty</v>
      </c>
      <c r="G1" s="6" t="str">
        <f>'Method Complexity aggregated'!H1</f>
        <v>Halstead Volume</v>
      </c>
      <c r="H1" s="6" t="str">
        <f>'Method Complexity aggregated'!I1</f>
        <v>Halstead Effort</v>
      </c>
      <c r="I1" s="6" t="s">
        <v>666</v>
      </c>
      <c r="J1" s="6" t="str">
        <f>'Method Complexity aggregated'!J1</f>
        <v>Halstead Bugs</v>
      </c>
      <c r="P1" s="6" t="str">
        <f>'Client Complexity raw'!K1</f>
        <v>Maintainability index</v>
      </c>
      <c r="Q1" s="6" t="s">
        <v>1419</v>
      </c>
      <c r="R1" s="6" t="s">
        <v>1418</v>
      </c>
    </row>
    <row r="2" spans="1:18">
      <c r="A2" s="6" t="str">
        <f>'Method Complexity aggregated'!A166</f>
        <v>Total (Client)</v>
      </c>
      <c r="B2" s="12">
        <f>'Method Complexity aggregated'!C166</f>
        <v>2415</v>
      </c>
      <c r="C2" s="12"/>
      <c r="D2" s="12">
        <f>'Method Complexity aggregated'!E166</f>
        <v>788</v>
      </c>
      <c r="E2" s="8">
        <f>D2/B2</f>
        <v>0.32629399585921326</v>
      </c>
      <c r="F2" s="12">
        <f>'Method Complexity aggregated'!G166</f>
        <v>2928.5402805626304</v>
      </c>
      <c r="G2" s="12">
        <f>'Method Complexity aggregated'!H166</f>
        <v>65213.698973858125</v>
      </c>
      <c r="H2" s="12">
        <f>'Method Complexity aggregated'!I166</f>
        <v>524541.76966302597</v>
      </c>
      <c r="I2" s="12">
        <f>H2/18/60</f>
        <v>485.68682376206107</v>
      </c>
      <c r="J2" s="10">
        <f>'Method Complexity aggregated'!J166</f>
        <v>10.202426455876552</v>
      </c>
      <c r="K2" t="s">
        <v>0</v>
      </c>
      <c r="O2" t="s">
        <v>0</v>
      </c>
      <c r="P2">
        <f>'Client Complexity raw'!K2</f>
        <v>122.351852430916</v>
      </c>
      <c r="R2" t="s">
        <v>1420</v>
      </c>
    </row>
    <row r="3" spans="1:18">
      <c r="A3" s="6" t="str">
        <f>'Method Complexity aggregated'!A167</f>
        <v>Average per Method (Client)</v>
      </c>
      <c r="B3" s="11">
        <f>'Method Complexity aggregated'!C167</f>
        <v>14.725609756097562</v>
      </c>
      <c r="C3" s="11">
        <f>'Method Complexity aggregated'!D167</f>
        <v>1.5670731707317074</v>
      </c>
      <c r="D3" s="11">
        <f>'Method Complexity aggregated'!E167</f>
        <v>4.8048780487804876</v>
      </c>
      <c r="E3" s="8">
        <f>'Method Complexity aggregated'!F167</f>
        <v>0.4692430902918675</v>
      </c>
      <c r="F3" s="10">
        <f>'Method Complexity aggregated'!G167</f>
        <v>17.85695293025994</v>
      </c>
      <c r="G3" s="12">
        <f>'Method Complexity aggregated'!H167</f>
        <v>397.64450593815928</v>
      </c>
      <c r="H3" s="12">
        <f>'Method Complexity aggregated'!I167</f>
        <v>3198.4254247745484</v>
      </c>
      <c r="I3" s="10">
        <f t="shared" ref="I3:I7" si="0">H3/18/60</f>
        <v>2.9615050229393969</v>
      </c>
      <c r="J3" s="13">
        <f>'Method Complexity aggregated'!J167</f>
        <v>6.2209917413881412E-2</v>
      </c>
      <c r="K3" t="s">
        <v>0</v>
      </c>
      <c r="O3" t="s">
        <v>1417</v>
      </c>
      <c r="P3">
        <f>Angular!K2</f>
        <v>113.11352495131599</v>
      </c>
      <c r="R3" t="s">
        <v>1421</v>
      </c>
    </row>
    <row r="4" spans="1:18">
      <c r="A4" s="6" t="str">
        <f>'Method Complexity aggregated'!A170</f>
        <v>Total (Server)</v>
      </c>
      <c r="B4" s="12">
        <f>'Method Complexity aggregated'!C170</f>
        <v>2529</v>
      </c>
      <c r="C4" s="12"/>
      <c r="D4" s="12">
        <f>'Method Complexity aggregated'!E170</f>
        <v>434</v>
      </c>
      <c r="E4" s="8">
        <f>D4/B4</f>
        <v>0.1716093317516805</v>
      </c>
      <c r="F4">
        <f>'Method Complexity aggregated'!G170</f>
        <v>1226</v>
      </c>
      <c r="G4">
        <f>'Method Complexity aggregated'!H170</f>
        <v>19657</v>
      </c>
      <c r="H4">
        <f>'Method Complexity aggregated'!I170</f>
        <v>398665</v>
      </c>
      <c r="I4" s="12">
        <f t="shared" si="0"/>
        <v>369.13425925925924</v>
      </c>
      <c r="J4" s="10">
        <f>'Method Complexity aggregated'!J170</f>
        <v>5.8299006662483892</v>
      </c>
      <c r="K4" t="s">
        <v>2</v>
      </c>
      <c r="O4" t="s">
        <v>2</v>
      </c>
      <c r="Q4">
        <v>50.76</v>
      </c>
      <c r="R4" t="s">
        <v>1421</v>
      </c>
    </row>
    <row r="5" spans="1:18">
      <c r="A5" s="6" t="str">
        <f>'Method Complexity aggregated'!A171</f>
        <v>Average per Method (Server)</v>
      </c>
      <c r="B5" s="11">
        <f>'Method Complexity aggregated'!C171</f>
        <v>7.5044510385756675</v>
      </c>
      <c r="C5" s="11">
        <f>'Method Complexity aggregated'!D171</f>
        <v>0.98516320474777452</v>
      </c>
      <c r="D5" s="11">
        <f>'Method Complexity aggregated'!E171</f>
        <v>1.4183006535947713</v>
      </c>
      <c r="E5" s="8">
        <f>'Method Complexity aggregated'!F171</f>
        <v>0.2374631429019638</v>
      </c>
      <c r="F5" s="10">
        <f>'Method Complexity aggregated'!G171</f>
        <v>4.0065359477124183</v>
      </c>
      <c r="G5" s="12">
        <f>'Method Complexity aggregated'!H171</f>
        <v>64.238562091503269</v>
      </c>
      <c r="H5" s="12">
        <f>'Method Complexity aggregated'!I171</f>
        <v>1302.8267973856209</v>
      </c>
      <c r="I5" s="10">
        <f t="shared" si="0"/>
        <v>1.2063211086903898</v>
      </c>
      <c r="J5" s="13">
        <f>'Method Complexity aggregated'!J171</f>
        <v>1.9051962961596045E-2</v>
      </c>
      <c r="K5" t="s">
        <v>2</v>
      </c>
      <c r="O5" t="s">
        <v>1416</v>
      </c>
      <c r="Q5">
        <v>46.07</v>
      </c>
      <c r="R5" t="s">
        <v>1420</v>
      </c>
    </row>
    <row r="6" spans="1:18">
      <c r="A6" s="6" t="s">
        <v>56</v>
      </c>
      <c r="B6" s="12">
        <f>B2+B4</f>
        <v>4944</v>
      </c>
      <c r="C6" s="12"/>
      <c r="D6" s="12">
        <f t="shared" ref="D6:J6" si="1">D2+D4</f>
        <v>1222</v>
      </c>
      <c r="E6" s="8">
        <f>D6/B6</f>
        <v>0.247168284789644</v>
      </c>
      <c r="F6" s="12">
        <f t="shared" si="1"/>
        <v>4154.5402805626309</v>
      </c>
      <c r="G6" s="12">
        <f t="shared" si="1"/>
        <v>84870.698973858118</v>
      </c>
      <c r="H6" s="12">
        <f t="shared" si="1"/>
        <v>923206.76966302597</v>
      </c>
      <c r="I6" s="12">
        <f t="shared" si="0"/>
        <v>854.82108302132042</v>
      </c>
      <c r="J6" s="10">
        <f t="shared" si="1"/>
        <v>16.03232712212494</v>
      </c>
      <c r="K6" t="s">
        <v>56</v>
      </c>
    </row>
    <row r="7" spans="1:18">
      <c r="A7" s="6" t="s">
        <v>239</v>
      </c>
      <c r="B7" s="11">
        <f>AVERAGE('Method Complexity aggregated'!C2:C165,'Method Complexity aggregated'!C172:C508)</f>
        <v>9.8682634730538918</v>
      </c>
      <c r="C7" s="11">
        <f>AVERAGE('Method Complexity aggregated'!D2:D165,'Method Complexity aggregated'!D172:D508)</f>
        <v>1.1756487025948104</v>
      </c>
      <c r="D7" s="11">
        <f>AVERAGE('Method Complexity aggregated'!E2:E165,'Method Complexity aggregated'!E172:E508)</f>
        <v>2.6</v>
      </c>
      <c r="E7">
        <f>AVERAGE('Method Complexity aggregated'!F2:F165,'Method Complexity aggregated'!F172:F508)</f>
        <v>0.31801779412702685</v>
      </c>
      <c r="F7" s="10">
        <f>AVERAGE('Method Complexity aggregated'!G2:G165,'Method Complexity aggregated'!G172:G508)</f>
        <v>8.8394474054524057</v>
      </c>
      <c r="G7" s="12">
        <f>AVERAGE('Method Complexity aggregated'!H2:H165,'Method Complexity aggregated'!H172:H508)</f>
        <v>180.5759552635279</v>
      </c>
      <c r="H7" s="12">
        <f>AVERAGE('Method Complexity aggregated'!I2:I165,'Method Complexity aggregated'!I172:I508)</f>
        <v>1964.2697226872892</v>
      </c>
      <c r="I7" s="10">
        <f t="shared" si="0"/>
        <v>1.8187682617474901</v>
      </c>
      <c r="J7" s="13">
        <f>AVERAGE('Method Complexity aggregated'!J2:J165,'Method Complexity aggregated'!J172:J508)</f>
        <v>3.4111334302393506E-2</v>
      </c>
      <c r="K7" t="s">
        <v>56</v>
      </c>
    </row>
    <row r="8" spans="1:18">
      <c r="J8" s="13">
        <f>Angular!P7</f>
        <v>5.1991724759334924E-2</v>
      </c>
      <c r="K8" t="s">
        <v>1417</v>
      </c>
    </row>
    <row r="9" spans="1:18">
      <c r="J9">
        <v>5.2999999999999999E-2</v>
      </c>
      <c r="K9" t="s">
        <v>1416</v>
      </c>
    </row>
    <row r="29" spans="1:13">
      <c r="A29" s="6" t="s">
        <v>669</v>
      </c>
      <c r="B29" t="str">
        <f>"Client "&amp;B1</f>
        <v>Client Logical LOC</v>
      </c>
      <c r="C29" t="str">
        <f t="shared" ref="C29:D29" si="2">"Client "&amp;C1</f>
        <v>Client Parameter Count</v>
      </c>
      <c r="D29" t="str">
        <f t="shared" si="2"/>
        <v>Client Cyclomatic Complexity</v>
      </c>
      <c r="E29" t="str">
        <f>"Server "&amp;B1</f>
        <v>Server Logical LOC</v>
      </c>
      <c r="F29" t="str">
        <f>"Server "&amp;C1</f>
        <v>Server Parameter Count</v>
      </c>
      <c r="G29" t="str">
        <f t="shared" ref="G29" si="3">"Server "&amp;D1</f>
        <v>Server Cyclomatic Complexity</v>
      </c>
      <c r="H29" t="str">
        <f>B29</f>
        <v>Client Logical LOC</v>
      </c>
      <c r="I29" t="str">
        <f t="shared" ref="I29:M29" si="4">C29</f>
        <v>Client Parameter Count</v>
      </c>
      <c r="J29" t="str">
        <f t="shared" si="4"/>
        <v>Client Cyclomatic Complexity</v>
      </c>
      <c r="K29" t="str">
        <f t="shared" si="4"/>
        <v>Server Logical LOC</v>
      </c>
      <c r="L29" t="str">
        <f t="shared" si="4"/>
        <v>Server Parameter Count</v>
      </c>
      <c r="M29" t="str">
        <f t="shared" si="4"/>
        <v>Server Cyclomatic Complexity</v>
      </c>
    </row>
    <row r="30" spans="1:13">
      <c r="A30" s="6">
        <v>0</v>
      </c>
      <c r="B30">
        <f>COUNTIF('Method Complexity aggregated'!C$2:C165,'Method Complexity'!$A30)</f>
        <v>1</v>
      </c>
      <c r="C30">
        <f>COUNTIF('Method Complexity aggregated'!D$2:D165,'Method Complexity'!$A30)</f>
        <v>35</v>
      </c>
      <c r="D30">
        <f>COUNTIF('Method Complexity aggregated'!E$2:E165,'Method Complexity'!$A30)</f>
        <v>0</v>
      </c>
      <c r="E30">
        <f>COUNTIF('Method Complexity aggregated'!C$172:C508,'Method Complexity'!$A30)</f>
        <v>0</v>
      </c>
      <c r="F30">
        <f>COUNTIF('Method Complexity aggregated'!D$172:D508,'Method Complexity'!$A30)</f>
        <v>126</v>
      </c>
      <c r="G30">
        <f>COUNTIF('Method Complexity aggregated'!E$172:E508,'Method Complexity'!$A30)</f>
        <v>0</v>
      </c>
      <c r="H30" s="8">
        <f>IF(SUM(B30:B$221)&gt;0,B30/SUM(B$30:B$221),"")</f>
        <v>6.2111801242236021E-3</v>
      </c>
      <c r="I30" s="8">
        <f>IF(SUM(C30:C$221)&gt;0,C30/SUM(C$30:C$221),"")</f>
        <v>0.21341463414634146</v>
      </c>
      <c r="J30" s="8">
        <f>IF(SUM(D30:D$221)&gt;0,D30/SUM(D$30:D$221),"")</f>
        <v>0</v>
      </c>
      <c r="K30" s="8">
        <f>IF(SUM(E30:E$221)&gt;0,E30/SUM(E$30:E$221),"")</f>
        <v>0</v>
      </c>
      <c r="L30" s="8">
        <f>IF(SUM(F30:F$221)&gt;0,F30/SUM(F$30:F$221),"")</f>
        <v>0.37388724035608306</v>
      </c>
      <c r="M30" s="8">
        <f>IF(SUM(G30:G$221)&gt;0,G30/SUM(G$30:G$221),"")</f>
        <v>0</v>
      </c>
    </row>
    <row r="31" spans="1:13">
      <c r="A31" s="6">
        <v>1</v>
      </c>
      <c r="B31">
        <f>COUNTIF('Method Complexity aggregated'!C$2:C166,'Method Complexity'!$A31)</f>
        <v>16</v>
      </c>
      <c r="C31">
        <f>COUNTIF('Method Complexity aggregated'!D$2:D166,'Method Complexity'!$A31)</f>
        <v>66</v>
      </c>
      <c r="D31">
        <f>COUNTIF('Method Complexity aggregated'!E$2:E166,'Method Complexity'!$A31)</f>
        <v>27</v>
      </c>
      <c r="E31">
        <f>COUNTIF('Method Complexity aggregated'!C$172:C509,'Method Complexity'!$A31)</f>
        <v>22</v>
      </c>
      <c r="F31">
        <f>COUNTIF('Method Complexity aggregated'!D$172:D509,'Method Complexity'!$A31)</f>
        <v>142</v>
      </c>
      <c r="G31">
        <f>COUNTIF('Method Complexity aggregated'!E$172:E509,'Method Complexity'!$A31)</f>
        <v>244</v>
      </c>
      <c r="H31" s="8">
        <f>IF(SUM(B31:B$221)&gt;0,B31/SUM(B$30:B$221),"")</f>
        <v>9.9378881987577633E-2</v>
      </c>
      <c r="I31" s="8">
        <f>IF(SUM(C31:C$221)&gt;0,C31/SUM(C$30:C$221),"")</f>
        <v>0.40243902439024393</v>
      </c>
      <c r="J31" s="8">
        <f>IF(SUM(D31:D$221)&gt;0,D31/SUM(D$30:D$221),"")</f>
        <v>0.16463414634146342</v>
      </c>
      <c r="K31" s="8">
        <f>IF(SUM(E31:E$221)&gt;0,E31/SUM(E$30:E$221),"")</f>
        <v>6.5868263473053898E-2</v>
      </c>
      <c r="L31" s="8">
        <f>IF(SUM(F31:F$221)&gt;0,F31/SUM(F$30:F$221),"")</f>
        <v>0.42136498516320475</v>
      </c>
      <c r="M31" s="8">
        <f>IF(SUM(G31:G$221)&gt;0,G31/SUM(G$30:G$221),"")</f>
        <v>0.79738562091503273</v>
      </c>
    </row>
    <row r="32" spans="1:13">
      <c r="A32" s="6">
        <v>2</v>
      </c>
      <c r="B32">
        <f>COUNTIF('Method Complexity aggregated'!C$2:C167,'Method Complexity'!$A32)</f>
        <v>7</v>
      </c>
      <c r="C32">
        <f>COUNTIF('Method Complexity aggregated'!D$2:D167,'Method Complexity'!$A32)</f>
        <v>26</v>
      </c>
      <c r="D32">
        <f>COUNTIF('Method Complexity aggregated'!E$2:E167,'Method Complexity'!$A32)</f>
        <v>28</v>
      </c>
      <c r="E32">
        <f>COUNTIF('Method Complexity aggregated'!C$172:C510,'Method Complexity'!$A32)</f>
        <v>4</v>
      </c>
      <c r="F32">
        <f>COUNTIF('Method Complexity aggregated'!D$172:D510,'Method Complexity'!$A32)</f>
        <v>45</v>
      </c>
      <c r="G32">
        <f>COUNTIF('Method Complexity aggregated'!E$172:E510,'Method Complexity'!$A32)</f>
        <v>28</v>
      </c>
      <c r="H32" s="8">
        <f>IF(SUM(B32:B$221)&gt;0,B32/SUM(B$30:B$221),"")</f>
        <v>4.3478260869565216E-2</v>
      </c>
      <c r="I32" s="8">
        <f>IF(SUM(C32:C$221)&gt;0,C32/SUM(C$30:C$221),"")</f>
        <v>0.15853658536585366</v>
      </c>
      <c r="J32" s="8">
        <f>IF(SUM(D32:D$221)&gt;0,D32/SUM(D$30:D$221),"")</f>
        <v>0.17073170731707318</v>
      </c>
      <c r="K32" s="8">
        <f>IF(SUM(E32:E$221)&gt;0,E32/SUM(E$30:E$221),"")</f>
        <v>1.1976047904191617E-2</v>
      </c>
      <c r="L32" s="8">
        <f>IF(SUM(F32:F$221)&gt;0,F32/SUM(F$30:F$221),"")</f>
        <v>0.13353115727002968</v>
      </c>
      <c r="M32" s="8">
        <f>IF(SUM(G32:G$221)&gt;0,G32/SUM(G$30:G$221),"")</f>
        <v>9.1503267973856203E-2</v>
      </c>
    </row>
    <row r="33" spans="1:13">
      <c r="A33" s="6">
        <v>3</v>
      </c>
      <c r="B33">
        <f>COUNTIF('Method Complexity aggregated'!C$2:C168,'Method Complexity'!$A33)</f>
        <v>4</v>
      </c>
      <c r="C33">
        <f>COUNTIF('Method Complexity aggregated'!D$2:D168,'Method Complexity'!$A33)</f>
        <v>16</v>
      </c>
      <c r="D33">
        <f>COUNTIF('Method Complexity aggregated'!E$2:E168,'Method Complexity'!$A33)</f>
        <v>26</v>
      </c>
      <c r="E33">
        <f>COUNTIF('Method Complexity aggregated'!C$172:C511,'Method Complexity'!$A33)</f>
        <v>116</v>
      </c>
      <c r="F33">
        <f>COUNTIF('Method Complexity aggregated'!D$172:D511,'Method Complexity'!$A33)</f>
        <v>14</v>
      </c>
      <c r="G33">
        <f>COUNTIF('Method Complexity aggregated'!E$172:E511,'Method Complexity'!$A33)</f>
        <v>23</v>
      </c>
      <c r="H33" s="8">
        <f>IF(SUM(B33:B$221)&gt;0,B33/SUM(B$30:B$221),"")</f>
        <v>2.4844720496894408E-2</v>
      </c>
      <c r="I33" s="8">
        <f>IF(SUM(C33:C$221)&gt;0,C33/SUM(C$30:C$221),"")</f>
        <v>9.7560975609756101E-2</v>
      </c>
      <c r="J33" s="8">
        <f>IF(SUM(D33:D$221)&gt;0,D33/SUM(D$30:D$221),"")</f>
        <v>0.15853658536585366</v>
      </c>
      <c r="K33" s="8">
        <f>IF(SUM(E33:E$221)&gt;0,E33/SUM(E$30:E$221),"")</f>
        <v>0.3473053892215569</v>
      </c>
      <c r="L33" s="8">
        <f>IF(SUM(F33:F$221)&gt;0,F33/SUM(F$30:F$221),"")</f>
        <v>4.1543026706231452E-2</v>
      </c>
      <c r="M33" s="8">
        <f>IF(SUM(G33:G$221)&gt;0,G33/SUM(G$30:G$221),"")</f>
        <v>7.5163398692810454E-2</v>
      </c>
    </row>
    <row r="34" spans="1:13">
      <c r="A34" s="6">
        <v>4</v>
      </c>
      <c r="B34">
        <f>COUNTIF('Method Complexity aggregated'!C$2:C169,'Method Complexity'!$A34)</f>
        <v>8</v>
      </c>
      <c r="C34">
        <f>COUNTIF('Method Complexity aggregated'!D$2:D169,'Method Complexity'!$A34)</f>
        <v>15</v>
      </c>
      <c r="D34">
        <f>COUNTIF('Method Complexity aggregated'!E$2:E169,'Method Complexity'!$A34)</f>
        <v>13</v>
      </c>
      <c r="E34">
        <f>COUNTIF('Method Complexity aggregated'!C$172:C512,'Method Complexity'!$A34)</f>
        <v>29</v>
      </c>
      <c r="F34">
        <f>COUNTIF('Method Complexity aggregated'!D$172:D512,'Method Complexity'!$A34)</f>
        <v>6</v>
      </c>
      <c r="G34">
        <f>COUNTIF('Method Complexity aggregated'!E$172:E512,'Method Complexity'!$A34)</f>
        <v>6</v>
      </c>
      <c r="H34" s="8">
        <f>IF(SUM(B34:B$221)&gt;0,B34/SUM(B$30:B$221),"")</f>
        <v>4.9689440993788817E-2</v>
      </c>
      <c r="I34" s="8">
        <f>IF(SUM(C34:C$221)&gt;0,C34/SUM(C$30:C$221),"")</f>
        <v>9.1463414634146339E-2</v>
      </c>
      <c r="J34" s="8">
        <f>IF(SUM(D34:D$221)&gt;0,D34/SUM(D$30:D$221),"")</f>
        <v>7.926829268292683E-2</v>
      </c>
      <c r="K34" s="8">
        <f>IF(SUM(E34:E$221)&gt;0,E34/SUM(E$30:E$221),"")</f>
        <v>8.6826347305389226E-2</v>
      </c>
      <c r="L34" s="8">
        <f>IF(SUM(F34:F$221)&gt;0,F34/SUM(F$30:F$221),"")</f>
        <v>1.7804154302670624E-2</v>
      </c>
      <c r="M34" s="8">
        <f>IF(SUM(G34:G$221)&gt;0,G34/SUM(G$30:G$221),"")</f>
        <v>1.9607843137254902E-2</v>
      </c>
    </row>
    <row r="35" spans="1:13">
      <c r="A35" s="6">
        <v>5</v>
      </c>
      <c r="B35">
        <f>COUNTIF('Method Complexity aggregated'!C$2:C170,'Method Complexity'!$A35)</f>
        <v>9</v>
      </c>
      <c r="C35">
        <f>COUNTIF('Method Complexity aggregated'!D$2:D170,'Method Complexity'!$A35)</f>
        <v>5</v>
      </c>
      <c r="D35">
        <f>COUNTIF('Method Complexity aggregated'!E$2:E170,'Method Complexity'!$A35)</f>
        <v>18</v>
      </c>
      <c r="E35">
        <f>COUNTIF('Method Complexity aggregated'!C$172:C513,'Method Complexity'!$A35)</f>
        <v>31</v>
      </c>
      <c r="F35">
        <f>COUNTIF('Method Complexity aggregated'!D$172:D513,'Method Complexity'!$A35)</f>
        <v>2</v>
      </c>
      <c r="G35">
        <f>COUNTIF('Method Complexity aggregated'!E$172:E513,'Method Complexity'!$A35)</f>
        <v>2</v>
      </c>
      <c r="H35" s="8">
        <f>IF(SUM(B35:B$221)&gt;0,B35/SUM(B$30:B$221),"")</f>
        <v>5.5900621118012424E-2</v>
      </c>
      <c r="I35" s="8">
        <f>IF(SUM(C35:C$221)&gt;0,C35/SUM(C$30:C$221),"")</f>
        <v>3.048780487804878E-2</v>
      </c>
      <c r="J35" s="8">
        <f>IF(SUM(D35:D$221)&gt;0,D35/SUM(D$30:D$221),"")</f>
        <v>0.10975609756097561</v>
      </c>
      <c r="K35" s="8">
        <f>IF(SUM(E35:E$221)&gt;0,E35/SUM(E$30:E$221),"")</f>
        <v>9.2814371257485026E-2</v>
      </c>
      <c r="L35" s="8">
        <f>IF(SUM(F35:F$221)&gt;0,F35/SUM(F$30:F$221),"")</f>
        <v>5.9347181008902079E-3</v>
      </c>
      <c r="M35" s="8">
        <f>IF(SUM(G35:G$221)&gt;0,G35/SUM(G$30:G$221),"")</f>
        <v>6.5359477124183009E-3</v>
      </c>
    </row>
    <row r="36" spans="1:13">
      <c r="A36" s="6">
        <v>6</v>
      </c>
      <c r="B36">
        <f>COUNTIF('Method Complexity aggregated'!C$2:C171,'Method Complexity'!$A36)</f>
        <v>19</v>
      </c>
      <c r="C36">
        <f>COUNTIF('Method Complexity aggregated'!D$2:D171,'Method Complexity'!$A36)</f>
        <v>1</v>
      </c>
      <c r="D36">
        <f>COUNTIF('Method Complexity aggregated'!E$2:E171,'Method Complexity'!$A36)</f>
        <v>4</v>
      </c>
      <c r="E36">
        <f>COUNTIF('Method Complexity aggregated'!C$172:C514,'Method Complexity'!$A36)</f>
        <v>18</v>
      </c>
      <c r="F36">
        <f>COUNTIF('Method Complexity aggregated'!D$172:D514,'Method Complexity'!$A36)</f>
        <v>0</v>
      </c>
      <c r="G36">
        <f>COUNTIF('Method Complexity aggregated'!E$172:E514,'Method Complexity'!$A36)</f>
        <v>1</v>
      </c>
      <c r="H36" s="8">
        <f>IF(SUM(B36:B$221)&gt;0,B36/SUM(B$30:B$221),"")</f>
        <v>0.11801242236024845</v>
      </c>
      <c r="I36" s="8">
        <f>IF(SUM(C36:C$221)&gt;0,C36/SUM(C$30:C$221),"")</f>
        <v>6.0975609756097563E-3</v>
      </c>
      <c r="J36" s="8">
        <f>IF(SUM(D36:D$221)&gt;0,D36/SUM(D$30:D$221),"")</f>
        <v>2.4390243902439025E-2</v>
      </c>
      <c r="K36" s="8">
        <f>IF(SUM(E36:E$221)&gt;0,E36/SUM(E$30:E$221),"")</f>
        <v>5.3892215568862277E-2</v>
      </c>
      <c r="L36" s="8">
        <f>IF(SUM(F36:F$221)&gt;0,F36/SUM(F$30:F$221),"")</f>
        <v>0</v>
      </c>
      <c r="M36" s="8">
        <f>IF(SUM(G36:G$221)&gt;0,G36/SUM(G$30:G$221),"")</f>
        <v>3.2679738562091504E-3</v>
      </c>
    </row>
    <row r="37" spans="1:13">
      <c r="A37" s="6">
        <v>7</v>
      </c>
      <c r="B37">
        <f>COUNTIF('Method Complexity aggregated'!C$2:C172,'Method Complexity'!$A37)</f>
        <v>5</v>
      </c>
      <c r="C37">
        <f>COUNTIF('Method Complexity aggregated'!D$2:D172,'Method Complexity'!$A37)</f>
        <v>0</v>
      </c>
      <c r="D37">
        <f>COUNTIF('Method Complexity aggregated'!E$2:E172,'Method Complexity'!$A37)</f>
        <v>5</v>
      </c>
      <c r="E37">
        <f>COUNTIF('Method Complexity aggregated'!C$172:C515,'Method Complexity'!$A37)</f>
        <v>13</v>
      </c>
      <c r="F37">
        <f>COUNTIF('Method Complexity aggregated'!D$172:D515,'Method Complexity'!$A37)</f>
        <v>0</v>
      </c>
      <c r="G37">
        <f>COUNTIF('Method Complexity aggregated'!E$172:E515,'Method Complexity'!$A37)</f>
        <v>0</v>
      </c>
      <c r="H37" s="8">
        <f>IF(SUM(B37:B$221)&gt;0,B37/SUM(B$30:B$221),"")</f>
        <v>3.1055900621118012E-2</v>
      </c>
      <c r="I37" s="8" t="str">
        <f>IF(SUM(C37:C$221)&gt;0,C37/SUM(C$30:C$221),"")</f>
        <v/>
      </c>
      <c r="J37" s="8">
        <f>IF(SUM(D37:D$221)&gt;0,D37/SUM(D$30:D$221),"")</f>
        <v>3.048780487804878E-2</v>
      </c>
      <c r="K37" s="8">
        <f>IF(SUM(E37:E$221)&gt;0,E37/SUM(E$30:E$221),"")</f>
        <v>3.8922155688622756E-2</v>
      </c>
      <c r="L37" s="8">
        <f>IF(SUM(F37:F$221)&gt;0,F37/SUM(F$30:F$221),"")</f>
        <v>0</v>
      </c>
      <c r="M37" s="8">
        <f>IF(SUM(G37:G$221)&gt;0,G37/SUM(G$30:G$221),"")</f>
        <v>0</v>
      </c>
    </row>
    <row r="38" spans="1:13">
      <c r="A38" s="6">
        <v>8</v>
      </c>
      <c r="B38">
        <f>COUNTIF('Method Complexity aggregated'!C$2:C173,'Method Complexity'!$A38)</f>
        <v>6</v>
      </c>
      <c r="C38">
        <f>COUNTIF('Method Complexity aggregated'!D$2:D173,'Method Complexity'!$A38)</f>
        <v>0</v>
      </c>
      <c r="D38">
        <f>COUNTIF('Method Complexity aggregated'!E$2:E173,'Method Complexity'!$A38)</f>
        <v>2</v>
      </c>
      <c r="E38">
        <f>COUNTIF('Method Complexity aggregated'!C$172:C516,'Method Complexity'!$A38)</f>
        <v>16</v>
      </c>
      <c r="F38">
        <f>COUNTIF('Method Complexity aggregated'!D$172:D516,'Method Complexity'!$A38)</f>
        <v>0</v>
      </c>
      <c r="G38">
        <f>COUNTIF('Method Complexity aggregated'!E$172:E516,'Method Complexity'!$A38)</f>
        <v>1</v>
      </c>
      <c r="H38" s="8">
        <f>IF(SUM(B38:B$221)&gt;0,B38/SUM(B$30:B$221),"")</f>
        <v>3.7267080745341616E-2</v>
      </c>
      <c r="I38" s="8" t="str">
        <f>IF(SUM(C38:C$221)&gt;0,C38/SUM(C$30:C$221),"")</f>
        <v/>
      </c>
      <c r="J38" s="8">
        <f>IF(SUM(D38:D$221)&gt;0,D38/SUM(D$30:D$221),"")</f>
        <v>1.2195121951219513E-2</v>
      </c>
      <c r="K38" s="8">
        <f>IF(SUM(E38:E$221)&gt;0,E38/SUM(E$30:E$221),"")</f>
        <v>4.790419161676647E-2</v>
      </c>
      <c r="L38" s="8">
        <f>IF(SUM(F38:F$221)&gt;0,F38/SUM(F$30:F$221),"")</f>
        <v>0</v>
      </c>
      <c r="M38" s="8">
        <f>IF(SUM(G38:G$221)&gt;0,G38/SUM(G$30:G$221),"")</f>
        <v>3.2679738562091504E-3</v>
      </c>
    </row>
    <row r="39" spans="1:13">
      <c r="A39" s="6">
        <v>9</v>
      </c>
      <c r="B39">
        <f>COUNTIF('Method Complexity aggregated'!C$2:C174,'Method Complexity'!$A39)</f>
        <v>4</v>
      </c>
      <c r="C39">
        <f>COUNTIF('Method Complexity aggregated'!D$2:D174,'Method Complexity'!$A39)</f>
        <v>0</v>
      </c>
      <c r="D39">
        <f>COUNTIF('Method Complexity aggregated'!E$2:E174,'Method Complexity'!$A39)</f>
        <v>24</v>
      </c>
      <c r="E39">
        <f>COUNTIF('Method Complexity aggregated'!C$172:C517,'Method Complexity'!$A39)</f>
        <v>11</v>
      </c>
      <c r="F39">
        <f>COUNTIF('Method Complexity aggregated'!D$172:D517,'Method Complexity'!$A39)</f>
        <v>0</v>
      </c>
      <c r="G39">
        <f>COUNTIF('Method Complexity aggregated'!E$172:E517,'Method Complexity'!$A39)</f>
        <v>0</v>
      </c>
      <c r="H39" s="8">
        <f>IF(SUM(B39:B$221)&gt;0,B39/SUM(B$30:B$221),"")</f>
        <v>2.4844720496894408E-2</v>
      </c>
      <c r="I39" s="8" t="str">
        <f>IF(SUM(C39:C$221)&gt;0,C39/SUM(C$30:C$221),"")</f>
        <v/>
      </c>
      <c r="J39" s="8">
        <f>IF(SUM(D39:D$221)&gt;0,D39/SUM(D$30:D$221),"")</f>
        <v>0.14634146341463414</v>
      </c>
      <c r="K39" s="8">
        <f>IF(SUM(E39:E$221)&gt;0,E39/SUM(E$30:E$221),"")</f>
        <v>3.2934131736526949E-2</v>
      </c>
      <c r="L39" s="8">
        <f>IF(SUM(F39:F$221)&gt;0,F39/SUM(F$30:F$221),"")</f>
        <v>0</v>
      </c>
      <c r="M39" s="8">
        <f>IF(SUM(G39:G$221)&gt;0,G39/SUM(G$30:G$221),"")</f>
        <v>0</v>
      </c>
    </row>
    <row r="40" spans="1:13">
      <c r="A40" s="6">
        <v>10</v>
      </c>
      <c r="B40">
        <f>COUNTIF('Method Complexity aggregated'!C$2:C175,'Method Complexity'!$A40)</f>
        <v>1</v>
      </c>
      <c r="C40">
        <f>COUNTIF('Method Complexity aggregated'!D$2:D175,'Method Complexity'!$A40)</f>
        <v>0</v>
      </c>
      <c r="D40">
        <f>COUNTIF('Method Complexity aggregated'!E$2:E175,'Method Complexity'!$A40)</f>
        <v>5</v>
      </c>
      <c r="E40">
        <f>COUNTIF('Method Complexity aggregated'!C$172:C518,'Method Complexity'!$A40)</f>
        <v>8</v>
      </c>
      <c r="F40">
        <f>COUNTIF('Method Complexity aggregated'!D$172:D518,'Method Complexity'!$A40)</f>
        <v>0</v>
      </c>
      <c r="G40">
        <f>COUNTIF('Method Complexity aggregated'!E$172:E518,'Method Complexity'!$A40)</f>
        <v>0</v>
      </c>
      <c r="H40" s="8">
        <f>IF(SUM(B40:B$221)&gt;0,B40/SUM(B$30:B$221),"")</f>
        <v>6.2111801242236021E-3</v>
      </c>
      <c r="I40" s="8" t="str">
        <f>IF(SUM(C40:C$221)&gt;0,C40/SUM(C$30:C$221),"")</f>
        <v/>
      </c>
      <c r="J40" s="8">
        <f>IF(SUM(D40:D$221)&gt;0,D40/SUM(D$30:D$221),"")</f>
        <v>3.048780487804878E-2</v>
      </c>
      <c r="K40" s="8">
        <f>IF(SUM(E40:E$221)&gt;0,E40/SUM(E$30:E$221),"")</f>
        <v>2.3952095808383235E-2</v>
      </c>
      <c r="L40" s="8">
        <f>IF(SUM(F40:F$221)&gt;0,F40/SUM(F$30:F$221),"")</f>
        <v>0</v>
      </c>
      <c r="M40" s="8">
        <f>IF(SUM(G40:G$221)&gt;0,G40/SUM(G$30:G$221),"")</f>
        <v>0</v>
      </c>
    </row>
    <row r="41" spans="1:13">
      <c r="A41" s="6">
        <v>11</v>
      </c>
      <c r="B41">
        <f>COUNTIF('Method Complexity aggregated'!C$2:C176,'Method Complexity'!$A41)</f>
        <v>6</v>
      </c>
      <c r="C41">
        <f>COUNTIF('Method Complexity aggregated'!D$2:D176,'Method Complexity'!$A41)</f>
        <v>0</v>
      </c>
      <c r="D41">
        <f>COUNTIF('Method Complexity aggregated'!E$2:E176,'Method Complexity'!$A41)</f>
        <v>6</v>
      </c>
      <c r="E41">
        <f>COUNTIF('Method Complexity aggregated'!C$172:C519,'Method Complexity'!$A41)</f>
        <v>15</v>
      </c>
      <c r="F41">
        <f>COUNTIF('Method Complexity aggregated'!D$172:D519,'Method Complexity'!$A41)</f>
        <v>0</v>
      </c>
      <c r="G41">
        <f>COUNTIF('Method Complexity aggregated'!E$172:E519,'Method Complexity'!$A41)</f>
        <v>0</v>
      </c>
      <c r="H41" s="8">
        <f>IF(SUM(B41:B$221)&gt;0,B41/SUM(B$30:B$221),"")</f>
        <v>3.7267080745341616E-2</v>
      </c>
      <c r="I41" s="8" t="str">
        <f>IF(SUM(C41:C$221)&gt;0,C41/SUM(C$30:C$221),"")</f>
        <v/>
      </c>
      <c r="J41" s="8">
        <f>IF(SUM(D41:D$221)&gt;0,D41/SUM(D$30:D$221),"")</f>
        <v>3.6585365853658534E-2</v>
      </c>
      <c r="K41" s="8">
        <f>IF(SUM(E41:E$221)&gt;0,E41/SUM(E$30:E$221),"")</f>
        <v>4.4910179640718563E-2</v>
      </c>
      <c r="L41" s="8">
        <f>IF(SUM(F41:F$221)&gt;0,F41/SUM(F$30:F$221),"")</f>
        <v>0</v>
      </c>
      <c r="M41" s="8">
        <f>IF(SUM(G41:G$221)&gt;0,G41/SUM(G$30:G$221),"")</f>
        <v>0</v>
      </c>
    </row>
    <row r="42" spans="1:13">
      <c r="A42" s="6">
        <v>12</v>
      </c>
      <c r="B42">
        <f>COUNTIF('Method Complexity aggregated'!C$2:C177,'Method Complexity'!$A42)</f>
        <v>6</v>
      </c>
      <c r="C42">
        <f>COUNTIF('Method Complexity aggregated'!D$2:D177,'Method Complexity'!$A42)</f>
        <v>0</v>
      </c>
      <c r="D42">
        <f>COUNTIF('Method Complexity aggregated'!E$2:E177,'Method Complexity'!$A42)</f>
        <v>3</v>
      </c>
      <c r="E42">
        <f>COUNTIF('Method Complexity aggregated'!C$172:C520,'Method Complexity'!$A42)</f>
        <v>6</v>
      </c>
      <c r="F42">
        <f>COUNTIF('Method Complexity aggregated'!D$172:D520,'Method Complexity'!$A42)</f>
        <v>2</v>
      </c>
      <c r="G42">
        <f>COUNTIF('Method Complexity aggregated'!E$172:E520,'Method Complexity'!$A42)</f>
        <v>0</v>
      </c>
      <c r="H42" s="8">
        <f>IF(SUM(B42:B$221)&gt;0,B42/SUM(B$30:B$221),"")</f>
        <v>3.7267080745341616E-2</v>
      </c>
      <c r="I42" s="8" t="str">
        <f>IF(SUM(C42:C$221)&gt;0,C42/SUM(C$30:C$221),"")</f>
        <v/>
      </c>
      <c r="J42" s="8">
        <f>IF(SUM(D42:D$221)&gt;0,D42/SUM(D$30:D$221),"")</f>
        <v>1.8292682926829267E-2</v>
      </c>
      <c r="K42" s="8">
        <f>IF(SUM(E42:E$221)&gt;0,E42/SUM(E$30:E$221),"")</f>
        <v>1.7964071856287425E-2</v>
      </c>
      <c r="L42" s="8">
        <f>IF(SUM(F42:F$221)&gt;0,F42/SUM(F$30:F$221),"")</f>
        <v>5.9347181008902079E-3</v>
      </c>
      <c r="M42" s="8">
        <f>IF(SUM(G42:G$221)&gt;0,G42/SUM(G$30:G$221),"")</f>
        <v>0</v>
      </c>
    </row>
    <row r="43" spans="1:13">
      <c r="A43" s="6">
        <v>13</v>
      </c>
      <c r="B43">
        <f>COUNTIF('Method Complexity aggregated'!C$2:C178,'Method Complexity'!$A43)</f>
        <v>4</v>
      </c>
      <c r="C43">
        <f>COUNTIF('Method Complexity aggregated'!D$2:D178,'Method Complexity'!$A43)</f>
        <v>0</v>
      </c>
      <c r="D43">
        <f>COUNTIF('Method Complexity aggregated'!E$2:E178,'Method Complexity'!$A43)</f>
        <v>1</v>
      </c>
      <c r="E43">
        <f>COUNTIF('Method Complexity aggregated'!C$172:C521,'Method Complexity'!$A43)</f>
        <v>5</v>
      </c>
      <c r="F43">
        <f>COUNTIF('Method Complexity aggregated'!D$172:D521,'Method Complexity'!$A43)</f>
        <v>0</v>
      </c>
      <c r="G43">
        <f>COUNTIF('Method Complexity aggregated'!E$172:E521,'Method Complexity'!$A43)</f>
        <v>0</v>
      </c>
      <c r="H43" s="8">
        <f>IF(SUM(B43:B$221)&gt;0,B43/SUM(B$30:B$221),"")</f>
        <v>2.4844720496894408E-2</v>
      </c>
      <c r="I43" s="8" t="str">
        <f>IF(SUM(C43:C$221)&gt;0,C43/SUM(C$30:C$221),"")</f>
        <v/>
      </c>
      <c r="J43" s="8">
        <f>IF(SUM(D43:D$221)&gt;0,D43/SUM(D$30:D$221),"")</f>
        <v>6.0975609756097563E-3</v>
      </c>
      <c r="K43" s="8">
        <f>IF(SUM(E43:E$221)&gt;0,E43/SUM(E$30:E$221),"")</f>
        <v>1.4970059880239521E-2</v>
      </c>
      <c r="L43" s="8" t="str">
        <f>IF(SUM(F43:F$221)&gt;0,F43/SUM(F$30:F$221),"")</f>
        <v/>
      </c>
      <c r="M43" s="8">
        <f>IF(SUM(G43:G$221)&gt;0,G43/SUM(G$30:G$221),"")</f>
        <v>0</v>
      </c>
    </row>
    <row r="44" spans="1:13">
      <c r="A44" s="6">
        <v>14</v>
      </c>
      <c r="B44">
        <f>COUNTIF('Method Complexity aggregated'!C$2:C179,'Method Complexity'!$A44)</f>
        <v>2</v>
      </c>
      <c r="C44">
        <f>COUNTIF('Method Complexity aggregated'!D$2:D179,'Method Complexity'!$A44)</f>
        <v>0</v>
      </c>
      <c r="D44">
        <f>COUNTIF('Method Complexity aggregated'!E$2:E179,'Method Complexity'!$A44)</f>
        <v>1</v>
      </c>
      <c r="E44">
        <f>COUNTIF('Method Complexity aggregated'!C$172:C522,'Method Complexity'!$A44)</f>
        <v>6</v>
      </c>
      <c r="F44">
        <f>COUNTIF('Method Complexity aggregated'!D$172:D522,'Method Complexity'!$A44)</f>
        <v>0</v>
      </c>
      <c r="G44">
        <f>COUNTIF('Method Complexity aggregated'!E$172:E522,'Method Complexity'!$A44)</f>
        <v>0</v>
      </c>
      <c r="H44" s="8">
        <f>IF(SUM(B44:B$221)&gt;0,B44/SUM(B$30:B$221),"")</f>
        <v>1.2422360248447204E-2</v>
      </c>
      <c r="I44" s="8" t="str">
        <f>IF(SUM(C44:C$221)&gt;0,C44/SUM(C$30:C$221),"")</f>
        <v/>
      </c>
      <c r="J44" s="8">
        <f>IF(SUM(D44:D$221)&gt;0,D44/SUM(D$30:D$221),"")</f>
        <v>6.0975609756097563E-3</v>
      </c>
      <c r="K44" s="8">
        <f>IF(SUM(E44:E$221)&gt;0,E44/SUM(E$30:E$221),"")</f>
        <v>1.7964071856287425E-2</v>
      </c>
      <c r="L44" s="8" t="str">
        <f>IF(SUM(F44:F$221)&gt;0,F44/SUM(F$30:F$221),"")</f>
        <v/>
      </c>
      <c r="M44" s="8">
        <f>IF(SUM(G44:G$221)&gt;0,G44/SUM(G$30:G$221),"")</f>
        <v>0</v>
      </c>
    </row>
    <row r="45" spans="1:13">
      <c r="A45" s="6">
        <v>15</v>
      </c>
      <c r="B45">
        <f>COUNTIF('Method Complexity aggregated'!C$2:C180,'Method Complexity'!$A45)</f>
        <v>3</v>
      </c>
      <c r="C45">
        <f>COUNTIF('Method Complexity aggregated'!D$2:D180,'Method Complexity'!$A45)</f>
        <v>0</v>
      </c>
      <c r="D45">
        <f>COUNTIF('Method Complexity aggregated'!E$2:E180,'Method Complexity'!$A45)</f>
        <v>1</v>
      </c>
      <c r="E45">
        <f>COUNTIF('Method Complexity aggregated'!C$172:C523,'Method Complexity'!$A45)</f>
        <v>5</v>
      </c>
      <c r="F45">
        <f>COUNTIF('Method Complexity aggregated'!D$172:D523,'Method Complexity'!$A45)</f>
        <v>0</v>
      </c>
      <c r="G45">
        <f>COUNTIF('Method Complexity aggregated'!E$172:E523,'Method Complexity'!$A45)</f>
        <v>0</v>
      </c>
      <c r="H45" s="8">
        <f>IF(SUM(B45:B$221)&gt;0,B45/SUM(B$30:B$221),"")</f>
        <v>1.8633540372670808E-2</v>
      </c>
      <c r="I45" s="8" t="str">
        <f>IF(SUM(C45:C$221)&gt;0,C45/SUM(C$30:C$221),"")</f>
        <v/>
      </c>
      <c r="J45" s="8">
        <f>IF(SUM(D45:D$221)&gt;0,D45/SUM(D$30:D$221),"")</f>
        <v>6.0975609756097563E-3</v>
      </c>
      <c r="K45" s="8">
        <f>IF(SUM(E45:E$221)&gt;0,E45/SUM(E$30:E$221),"")</f>
        <v>1.4970059880239521E-2</v>
      </c>
      <c r="L45" s="8" t="str">
        <f>IF(SUM(F45:F$221)&gt;0,F45/SUM(F$30:F$221),"")</f>
        <v/>
      </c>
      <c r="M45" s="8">
        <f>IF(SUM(G45:G$221)&gt;0,G45/SUM(G$30:G$221),"")</f>
        <v>0</v>
      </c>
    </row>
    <row r="46" spans="1:13">
      <c r="A46" s="6">
        <v>16</v>
      </c>
      <c r="B46">
        <f>COUNTIF('Method Complexity aggregated'!C$2:C181,'Method Complexity'!$A46)</f>
        <v>5</v>
      </c>
      <c r="C46">
        <f>COUNTIF('Method Complexity aggregated'!D$2:D181,'Method Complexity'!$A46)</f>
        <v>0</v>
      </c>
      <c r="D46">
        <f>COUNTIF('Method Complexity aggregated'!E$2:E181,'Method Complexity'!$A46)</f>
        <v>0</v>
      </c>
      <c r="E46">
        <f>COUNTIF('Method Complexity aggregated'!C$172:C524,'Method Complexity'!$A46)</f>
        <v>4</v>
      </c>
      <c r="F46">
        <f>COUNTIF('Method Complexity aggregated'!D$172:D524,'Method Complexity'!$A46)</f>
        <v>0</v>
      </c>
      <c r="G46">
        <f>COUNTIF('Method Complexity aggregated'!E$172:E524,'Method Complexity'!$A46)</f>
        <v>0</v>
      </c>
      <c r="H46" s="8">
        <f>IF(SUM(B46:B$221)&gt;0,B46/SUM(B$30:B$221),"")</f>
        <v>3.1055900621118012E-2</v>
      </c>
      <c r="I46" s="8" t="str">
        <f>IF(SUM(C46:C$221)&gt;0,C46/SUM(C$30:C$221),"")</f>
        <v/>
      </c>
      <c r="J46" s="8" t="str">
        <f>IF(SUM(D46:D$221)&gt;0,D46/SUM(D$30:D$221),"")</f>
        <v/>
      </c>
      <c r="K46" s="8">
        <f>IF(SUM(E46:E$221)&gt;0,E46/SUM(E$30:E$221),"")</f>
        <v>1.1976047904191617E-2</v>
      </c>
      <c r="L46" s="8" t="str">
        <f>IF(SUM(F46:F$221)&gt;0,F46/SUM(F$30:F$221),"")</f>
        <v/>
      </c>
      <c r="M46" s="8">
        <f>IF(SUM(G46:G$221)&gt;0,G46/SUM(G$30:G$221),"")</f>
        <v>0</v>
      </c>
    </row>
    <row r="47" spans="1:13">
      <c r="A47" s="6">
        <v>17</v>
      </c>
      <c r="B47">
        <f>COUNTIF('Method Complexity aggregated'!C$2:C182,'Method Complexity'!$A47)</f>
        <v>1</v>
      </c>
      <c r="C47">
        <f>COUNTIF('Method Complexity aggregated'!D$2:D182,'Method Complexity'!$A47)</f>
        <v>0</v>
      </c>
      <c r="D47">
        <f>COUNTIF('Method Complexity aggregated'!E$2:E182,'Method Complexity'!$A47)</f>
        <v>0</v>
      </c>
      <c r="E47">
        <f>COUNTIF('Method Complexity aggregated'!C$172:C525,'Method Complexity'!$A47)</f>
        <v>0</v>
      </c>
      <c r="F47">
        <f>COUNTIF('Method Complexity aggregated'!D$172:D525,'Method Complexity'!$A47)</f>
        <v>0</v>
      </c>
      <c r="G47">
        <f>COUNTIF('Method Complexity aggregated'!E$172:E525,'Method Complexity'!$A47)</f>
        <v>1</v>
      </c>
      <c r="H47" s="8">
        <f>IF(SUM(B47:B$221)&gt;0,B47/SUM(B$30:B$221),"")</f>
        <v>6.2111801242236021E-3</v>
      </c>
      <c r="I47" s="8" t="str">
        <f>IF(SUM(C47:C$221)&gt;0,C47/SUM(C$30:C$221),"")</f>
        <v/>
      </c>
      <c r="J47" s="8" t="str">
        <f>IF(SUM(D47:D$221)&gt;0,D47/SUM(D$30:D$221),"")</f>
        <v/>
      </c>
      <c r="K47" s="8">
        <f>IF(SUM(E47:E$221)&gt;0,E47/SUM(E$30:E$221),"")</f>
        <v>0</v>
      </c>
      <c r="L47" s="8" t="str">
        <f>IF(SUM(F47:F$221)&gt;0,F47/SUM(F$30:F$221),"")</f>
        <v/>
      </c>
      <c r="M47" s="8">
        <f>IF(SUM(G47:G$221)&gt;0,G47/SUM(G$30:G$221),"")</f>
        <v>3.2679738562091504E-3</v>
      </c>
    </row>
    <row r="48" spans="1:13">
      <c r="A48" s="6">
        <v>18</v>
      </c>
      <c r="B48">
        <f>COUNTIF('Method Complexity aggregated'!C$2:C183,'Method Complexity'!$A48)</f>
        <v>5</v>
      </c>
      <c r="C48">
        <f>COUNTIF('Method Complexity aggregated'!D$2:D183,'Method Complexity'!$A48)</f>
        <v>0</v>
      </c>
      <c r="D48">
        <f>COUNTIF('Method Complexity aggregated'!E$2:E183,'Method Complexity'!$A48)</f>
        <v>0</v>
      </c>
      <c r="E48">
        <f>COUNTIF('Method Complexity aggregated'!C$172:C526,'Method Complexity'!$A48)</f>
        <v>4</v>
      </c>
      <c r="F48">
        <f>COUNTIF('Method Complexity aggregated'!D$172:D526,'Method Complexity'!$A48)</f>
        <v>0</v>
      </c>
      <c r="G48">
        <f>COUNTIF('Method Complexity aggregated'!E$172:E526,'Method Complexity'!$A48)</f>
        <v>0</v>
      </c>
      <c r="H48" s="8">
        <f>IF(SUM(B48:B$221)&gt;0,B48/SUM(B$30:B$221),"")</f>
        <v>3.1055900621118012E-2</v>
      </c>
      <c r="I48" s="8" t="str">
        <f>IF(SUM(C48:C$221)&gt;0,C48/SUM(C$30:C$221),"")</f>
        <v/>
      </c>
      <c r="J48" s="8" t="str">
        <f>IF(SUM(D48:D$221)&gt;0,D48/SUM(D$30:D$221),"")</f>
        <v/>
      </c>
      <c r="K48" s="8">
        <f>IF(SUM(E48:E$221)&gt;0,E48/SUM(E$30:E$221),"")</f>
        <v>1.1976047904191617E-2</v>
      </c>
      <c r="L48" s="8" t="str">
        <f>IF(SUM(F48:F$221)&gt;0,F48/SUM(F$30:F$221),"")</f>
        <v/>
      </c>
      <c r="M48" s="8" t="str">
        <f>IF(SUM(G48:G$221)&gt;0,G48/SUM(G$30:G$221),"")</f>
        <v/>
      </c>
    </row>
    <row r="49" spans="1:13">
      <c r="A49" s="6">
        <v>19</v>
      </c>
      <c r="B49">
        <f>COUNTIF('Method Complexity aggregated'!C$2:C184,'Method Complexity'!$A49)</f>
        <v>2</v>
      </c>
      <c r="C49">
        <f>COUNTIF('Method Complexity aggregated'!D$2:D184,'Method Complexity'!$A49)</f>
        <v>0</v>
      </c>
      <c r="D49">
        <f>COUNTIF('Method Complexity aggregated'!E$2:E184,'Method Complexity'!$A49)</f>
        <v>0</v>
      </c>
      <c r="E49">
        <f>COUNTIF('Method Complexity aggregated'!C$172:C527,'Method Complexity'!$A49)</f>
        <v>3</v>
      </c>
      <c r="F49">
        <f>COUNTIF('Method Complexity aggregated'!D$172:D527,'Method Complexity'!$A49)</f>
        <v>0</v>
      </c>
      <c r="G49">
        <f>COUNTIF('Method Complexity aggregated'!E$172:E527,'Method Complexity'!$A49)</f>
        <v>0</v>
      </c>
      <c r="H49" s="8">
        <f>IF(SUM(B49:B$221)&gt;0,B49/SUM(B$30:B$221),"")</f>
        <v>1.2422360248447204E-2</v>
      </c>
      <c r="I49" s="8" t="str">
        <f>IF(SUM(C49:C$221)&gt;0,C49/SUM(C$30:C$221),"")</f>
        <v/>
      </c>
      <c r="J49" s="8" t="str">
        <f>IF(SUM(D49:D$221)&gt;0,D49/SUM(D$30:D$221),"")</f>
        <v/>
      </c>
      <c r="K49" s="8">
        <f>IF(SUM(E49:E$221)&gt;0,E49/SUM(E$30:E$221),"")</f>
        <v>8.9820359281437123E-3</v>
      </c>
      <c r="L49" s="8" t="str">
        <f>IF(SUM(F49:F$221)&gt;0,F49/SUM(F$30:F$221),"")</f>
        <v/>
      </c>
      <c r="M49" s="8" t="str">
        <f>IF(SUM(G49:G$221)&gt;0,G49/SUM(G$30:G$221),"")</f>
        <v/>
      </c>
    </row>
    <row r="50" spans="1:13">
      <c r="A50" s="6" t="s">
        <v>670</v>
      </c>
      <c r="B50">
        <f>COUNTIF('Method Complexity aggregated'!C$2:C185,'Method Complexity'!$A50)</f>
        <v>0</v>
      </c>
      <c r="C50">
        <f>COUNTIF('Method Complexity aggregated'!D$2:D185,'Method Complexity'!$A50)</f>
        <v>0</v>
      </c>
      <c r="D50">
        <f>COUNTIF('Method Complexity aggregated'!E$2:E185,'Method Complexity'!$A50)</f>
        <v>0</v>
      </c>
      <c r="E50">
        <f>COUNTIF('Method Complexity aggregated'!C$172:C528,'Method Complexity'!$A50)</f>
        <v>0</v>
      </c>
      <c r="F50">
        <f>COUNTIF('Method Complexity aggregated'!D$172:D528,'Method Complexity'!$A50)</f>
        <v>0</v>
      </c>
      <c r="G50">
        <f>COUNTIF('Method Complexity aggregated'!E$172:E528,'Method Complexity'!$A50)</f>
        <v>0</v>
      </c>
      <c r="H50" s="8">
        <f>SUM(B50:B$221)/SUM(B$30:B$221)</f>
        <v>0.29192546583850931</v>
      </c>
      <c r="I50" s="8">
        <f>SUM(C50:C$221)/SUM(C$30:C$221)</f>
        <v>0</v>
      </c>
      <c r="J50" s="8">
        <f>SUM(D50:D$221)/SUM(D$30:D$221)</f>
        <v>0</v>
      </c>
      <c r="K50" s="8">
        <f>SUM(E50:E$221)/SUM(E$30:E$221)</f>
        <v>5.3892215568862277E-2</v>
      </c>
      <c r="L50" s="8">
        <f>SUM(F50:F$221)/SUM(F$30:F$221)</f>
        <v>0</v>
      </c>
      <c r="M50" s="8">
        <f>SUM(G50:G$221)/SUM(G$30:G$221)</f>
        <v>0</v>
      </c>
    </row>
    <row r="51" spans="1:13">
      <c r="A51" s="6">
        <v>21</v>
      </c>
      <c r="B51">
        <f>COUNTIF('Method Complexity aggregated'!C$2:C186,'Method Complexity'!$A51)</f>
        <v>3</v>
      </c>
      <c r="C51">
        <f>COUNTIF('Method Complexity aggregated'!D$2:D186,'Method Complexity'!$A51)</f>
        <v>0</v>
      </c>
      <c r="D51">
        <f>COUNTIF('Method Complexity aggregated'!E$2:E186,'Method Complexity'!$A51)</f>
        <v>0</v>
      </c>
      <c r="E51">
        <f>COUNTIF('Method Complexity aggregated'!C$172:C529,'Method Complexity'!$A51)</f>
        <v>3</v>
      </c>
      <c r="F51">
        <f>COUNTIF('Method Complexity aggregated'!D$172:D529,'Method Complexity'!$A51)</f>
        <v>0</v>
      </c>
      <c r="G51">
        <f>COUNTIF('Method Complexity aggregated'!E$172:E529,'Method Complexity'!$A51)</f>
        <v>0</v>
      </c>
      <c r="H51" s="8"/>
      <c r="I51" s="8"/>
      <c r="J51" s="8"/>
      <c r="K51" s="8"/>
      <c r="L51" s="8"/>
      <c r="M51" s="8"/>
    </row>
    <row r="52" spans="1:13">
      <c r="A52" s="6">
        <v>22</v>
      </c>
      <c r="B52">
        <f>COUNTIF('Method Complexity aggregated'!C$2:C187,'Method Complexity'!$A52)</f>
        <v>2</v>
      </c>
      <c r="C52">
        <f>COUNTIF('Method Complexity aggregated'!D$2:D187,'Method Complexity'!$A52)</f>
        <v>0</v>
      </c>
      <c r="D52">
        <f>COUNTIF('Method Complexity aggregated'!E$2:E187,'Method Complexity'!$A52)</f>
        <v>0</v>
      </c>
      <c r="E52">
        <f>COUNTIF('Method Complexity aggregated'!C$172:C530,'Method Complexity'!$A52)</f>
        <v>3</v>
      </c>
      <c r="F52">
        <f>COUNTIF('Method Complexity aggregated'!D$172:D530,'Method Complexity'!$A52)</f>
        <v>0</v>
      </c>
      <c r="G52">
        <f>COUNTIF('Method Complexity aggregated'!E$172:E530,'Method Complexity'!$A52)</f>
        <v>0</v>
      </c>
      <c r="H52" s="8"/>
      <c r="I52" s="8"/>
      <c r="J52" s="8"/>
      <c r="K52" s="8"/>
      <c r="L52" s="8"/>
      <c r="M52" s="8"/>
    </row>
    <row r="53" spans="1:13">
      <c r="A53" s="6">
        <v>23</v>
      </c>
      <c r="B53">
        <f>COUNTIF('Method Complexity aggregated'!C$2:C188,'Method Complexity'!$A53)</f>
        <v>1</v>
      </c>
      <c r="C53">
        <f>COUNTIF('Method Complexity aggregated'!D$2:D188,'Method Complexity'!$A53)</f>
        <v>0</v>
      </c>
      <c r="D53">
        <f>COUNTIF('Method Complexity aggregated'!E$2:E188,'Method Complexity'!$A53)</f>
        <v>0</v>
      </c>
      <c r="E53">
        <f>COUNTIF('Method Complexity aggregated'!C$172:C531,'Method Complexity'!$A53)</f>
        <v>1</v>
      </c>
      <c r="F53">
        <f>COUNTIF('Method Complexity aggregated'!D$172:D531,'Method Complexity'!$A53)</f>
        <v>0</v>
      </c>
      <c r="G53">
        <f>COUNTIF('Method Complexity aggregated'!E$172:E531,'Method Complexity'!$A53)</f>
        <v>0</v>
      </c>
      <c r="H53" s="8"/>
      <c r="I53" s="8"/>
      <c r="J53" s="8"/>
      <c r="K53" s="8"/>
      <c r="L53" s="8"/>
      <c r="M53" s="8"/>
    </row>
    <row r="54" spans="1:13">
      <c r="A54" s="6">
        <v>24</v>
      </c>
      <c r="B54">
        <f>COUNTIF('Method Complexity aggregated'!C$2:C189,'Method Complexity'!$A54)</f>
        <v>0</v>
      </c>
      <c r="C54">
        <f>COUNTIF('Method Complexity aggregated'!D$2:D189,'Method Complexity'!$A54)</f>
        <v>0</v>
      </c>
      <c r="D54">
        <f>COUNTIF('Method Complexity aggregated'!E$2:E189,'Method Complexity'!$A54)</f>
        <v>0</v>
      </c>
      <c r="E54">
        <f>COUNTIF('Method Complexity aggregated'!C$172:C532,'Method Complexity'!$A54)</f>
        <v>2</v>
      </c>
      <c r="F54">
        <f>COUNTIF('Method Complexity aggregated'!D$172:D532,'Method Complexity'!$A54)</f>
        <v>0</v>
      </c>
      <c r="G54">
        <f>COUNTIF('Method Complexity aggregated'!E$172:E532,'Method Complexity'!$A54)</f>
        <v>0</v>
      </c>
      <c r="H54" s="8"/>
      <c r="I54" s="8"/>
      <c r="J54" s="8"/>
      <c r="K54" s="8"/>
      <c r="L54" s="8"/>
      <c r="M54" s="8"/>
    </row>
    <row r="55" spans="1:13">
      <c r="A55" s="6">
        <v>25</v>
      </c>
      <c r="B55">
        <f>COUNTIF('Method Complexity aggregated'!C$2:C190,'Method Complexity'!$A55)</f>
        <v>7</v>
      </c>
      <c r="C55">
        <f>COUNTIF('Method Complexity aggregated'!D$2:D190,'Method Complexity'!$A55)</f>
        <v>0</v>
      </c>
      <c r="D55">
        <f>COUNTIF('Method Complexity aggregated'!E$2:E190,'Method Complexity'!$A55)</f>
        <v>0</v>
      </c>
      <c r="E55">
        <f>COUNTIF('Method Complexity aggregated'!C$172:C533,'Method Complexity'!$A55)</f>
        <v>0</v>
      </c>
      <c r="F55">
        <f>COUNTIF('Method Complexity aggregated'!D$172:D533,'Method Complexity'!$A55)</f>
        <v>0</v>
      </c>
      <c r="G55">
        <f>COUNTIF('Method Complexity aggregated'!E$172:E533,'Method Complexity'!$A55)</f>
        <v>0</v>
      </c>
      <c r="H55" s="8"/>
      <c r="I55" s="8"/>
      <c r="J55" s="8"/>
      <c r="K55" s="8"/>
      <c r="L55" s="8"/>
      <c r="M55" s="8"/>
    </row>
    <row r="56" spans="1:13">
      <c r="A56" s="6">
        <v>26</v>
      </c>
      <c r="B56">
        <f>COUNTIF('Method Complexity aggregated'!C$2:C191,'Method Complexity'!$A56)</f>
        <v>1</v>
      </c>
      <c r="C56">
        <f>COUNTIF('Method Complexity aggregated'!D$2:D191,'Method Complexity'!$A56)</f>
        <v>0</v>
      </c>
      <c r="D56">
        <f>COUNTIF('Method Complexity aggregated'!E$2:E191,'Method Complexity'!$A56)</f>
        <v>0</v>
      </c>
      <c r="E56">
        <f>COUNTIF('Method Complexity aggregated'!C$172:C534,'Method Complexity'!$A56)</f>
        <v>1</v>
      </c>
      <c r="F56">
        <f>COUNTIF('Method Complexity aggregated'!D$172:D534,'Method Complexity'!$A56)</f>
        <v>0</v>
      </c>
      <c r="G56">
        <f>COUNTIF('Method Complexity aggregated'!E$172:E534,'Method Complexity'!$A56)</f>
        <v>0</v>
      </c>
      <c r="H56" s="8"/>
      <c r="I56" s="8"/>
      <c r="J56" s="8"/>
      <c r="K56" s="8"/>
      <c r="L56" s="8"/>
      <c r="M56" s="8"/>
    </row>
    <row r="57" spans="1:13">
      <c r="A57" s="6">
        <v>27</v>
      </c>
      <c r="B57">
        <f>COUNTIF('Method Complexity aggregated'!C$2:C192,'Method Complexity'!$A57)</f>
        <v>2</v>
      </c>
      <c r="C57">
        <f>COUNTIF('Method Complexity aggregated'!D$2:D192,'Method Complexity'!$A57)</f>
        <v>0</v>
      </c>
      <c r="D57">
        <f>COUNTIF('Method Complexity aggregated'!E$2:E192,'Method Complexity'!$A57)</f>
        <v>0</v>
      </c>
      <c r="E57">
        <f>COUNTIF('Method Complexity aggregated'!C$172:C535,'Method Complexity'!$A57)</f>
        <v>3</v>
      </c>
      <c r="F57">
        <f>COUNTIF('Method Complexity aggregated'!D$172:D535,'Method Complexity'!$A57)</f>
        <v>0</v>
      </c>
      <c r="G57">
        <f>COUNTIF('Method Complexity aggregated'!E$172:E535,'Method Complexity'!$A57)</f>
        <v>0</v>
      </c>
      <c r="H57" s="8"/>
      <c r="I57" s="8"/>
      <c r="J57" s="8"/>
      <c r="K57" s="8"/>
      <c r="L57" s="8"/>
      <c r="M57" s="8"/>
    </row>
    <row r="58" spans="1:13">
      <c r="A58" s="6">
        <v>28</v>
      </c>
      <c r="B58">
        <f>COUNTIF('Method Complexity aggregated'!C$2:C193,'Method Complexity'!$A58)</f>
        <v>0</v>
      </c>
      <c r="C58">
        <f>COUNTIF('Method Complexity aggregated'!D$2:D193,'Method Complexity'!$A58)</f>
        <v>0</v>
      </c>
      <c r="D58">
        <f>COUNTIF('Method Complexity aggregated'!E$2:E193,'Method Complexity'!$A58)</f>
        <v>0</v>
      </c>
      <c r="E58">
        <f>COUNTIF('Method Complexity aggregated'!C$172:C536,'Method Complexity'!$A58)</f>
        <v>1</v>
      </c>
      <c r="F58">
        <f>COUNTIF('Method Complexity aggregated'!D$172:D536,'Method Complexity'!$A58)</f>
        <v>0</v>
      </c>
      <c r="G58">
        <f>COUNTIF('Method Complexity aggregated'!E$172:E536,'Method Complexity'!$A58)</f>
        <v>0</v>
      </c>
      <c r="H58" s="8"/>
      <c r="I58" s="8"/>
      <c r="J58" s="8"/>
      <c r="K58" s="8"/>
      <c r="L58" s="8"/>
      <c r="M58" s="8"/>
    </row>
    <row r="59" spans="1:13">
      <c r="A59" s="6">
        <v>29</v>
      </c>
      <c r="B59">
        <f>COUNTIF('Method Complexity aggregated'!C$2:C194,'Method Complexity'!$A59)</f>
        <v>5</v>
      </c>
      <c r="C59">
        <f>COUNTIF('Method Complexity aggregated'!D$2:D194,'Method Complexity'!$A59)</f>
        <v>0</v>
      </c>
      <c r="D59">
        <f>COUNTIF('Method Complexity aggregated'!E$2:E194,'Method Complexity'!$A59)</f>
        <v>0</v>
      </c>
      <c r="E59">
        <f>COUNTIF('Method Complexity aggregated'!C$172:C537,'Method Complexity'!$A59)</f>
        <v>2</v>
      </c>
      <c r="F59">
        <f>COUNTIF('Method Complexity aggregated'!D$172:D537,'Method Complexity'!$A59)</f>
        <v>0</v>
      </c>
      <c r="G59">
        <f>COUNTIF('Method Complexity aggregated'!E$172:E537,'Method Complexity'!$A59)</f>
        <v>0</v>
      </c>
      <c r="H59" s="8"/>
      <c r="I59" s="8"/>
      <c r="J59" s="8"/>
      <c r="K59" s="8"/>
      <c r="L59" s="8"/>
      <c r="M59" s="8"/>
    </row>
    <row r="60" spans="1:13">
      <c r="A60" s="6">
        <v>30</v>
      </c>
      <c r="B60">
        <f>COUNTIF('Method Complexity aggregated'!C$2:C195,'Method Complexity'!$A60)</f>
        <v>1</v>
      </c>
      <c r="C60">
        <f>COUNTIF('Method Complexity aggregated'!D$2:D195,'Method Complexity'!$A60)</f>
        <v>0</v>
      </c>
      <c r="D60">
        <f>COUNTIF('Method Complexity aggregated'!E$2:E195,'Method Complexity'!$A60)</f>
        <v>0</v>
      </c>
      <c r="E60">
        <f>COUNTIF('Method Complexity aggregated'!C$172:C538,'Method Complexity'!$A60)</f>
        <v>0</v>
      </c>
      <c r="F60">
        <f>COUNTIF('Method Complexity aggregated'!D$172:D538,'Method Complexity'!$A60)</f>
        <v>0</v>
      </c>
      <c r="G60">
        <f>COUNTIF('Method Complexity aggregated'!E$172:E538,'Method Complexity'!$A60)</f>
        <v>0</v>
      </c>
      <c r="H60" s="8"/>
      <c r="I60" s="8"/>
      <c r="J60" s="8"/>
      <c r="K60" s="8"/>
      <c r="L60" s="8"/>
      <c r="M60" s="8"/>
    </row>
    <row r="61" spans="1:13">
      <c r="A61" s="6">
        <v>31</v>
      </c>
      <c r="B61">
        <f>COUNTIF('Method Complexity aggregated'!C$2:C196,'Method Complexity'!$A61)</f>
        <v>5</v>
      </c>
      <c r="C61">
        <f>COUNTIF('Method Complexity aggregated'!D$2:D196,'Method Complexity'!$A61)</f>
        <v>0</v>
      </c>
      <c r="D61">
        <f>COUNTIF('Method Complexity aggregated'!E$2:E196,'Method Complexity'!$A61)</f>
        <v>0</v>
      </c>
      <c r="E61">
        <f>COUNTIF('Method Complexity aggregated'!C$172:C539,'Method Complexity'!$A61)</f>
        <v>0</v>
      </c>
      <c r="F61">
        <f>COUNTIF('Method Complexity aggregated'!D$172:D539,'Method Complexity'!$A61)</f>
        <v>0</v>
      </c>
      <c r="G61">
        <f>COUNTIF('Method Complexity aggregated'!E$172:E539,'Method Complexity'!$A61)</f>
        <v>0</v>
      </c>
      <c r="H61" s="8"/>
      <c r="I61" s="8"/>
      <c r="J61" s="8"/>
      <c r="K61" s="8"/>
      <c r="L61" s="8"/>
      <c r="M61" s="8"/>
    </row>
    <row r="62" spans="1:13">
      <c r="A62" s="6">
        <v>32</v>
      </c>
      <c r="B62">
        <f>COUNTIF('Method Complexity aggregated'!C$2:C197,'Method Complexity'!$A62)</f>
        <v>2</v>
      </c>
      <c r="C62">
        <f>COUNTIF('Method Complexity aggregated'!D$2:D197,'Method Complexity'!$A62)</f>
        <v>0</v>
      </c>
      <c r="D62">
        <f>COUNTIF('Method Complexity aggregated'!E$2:E197,'Method Complexity'!$A62)</f>
        <v>0</v>
      </c>
      <c r="E62">
        <f>COUNTIF('Method Complexity aggregated'!C$172:C540,'Method Complexity'!$A62)</f>
        <v>0</v>
      </c>
      <c r="F62">
        <f>COUNTIF('Method Complexity aggregated'!D$172:D540,'Method Complexity'!$A62)</f>
        <v>0</v>
      </c>
      <c r="G62">
        <f>COUNTIF('Method Complexity aggregated'!E$172:E540,'Method Complexity'!$A62)</f>
        <v>0</v>
      </c>
      <c r="H62" s="8"/>
      <c r="I62" s="8"/>
      <c r="J62" s="8"/>
      <c r="K62" s="8"/>
      <c r="L62" s="8"/>
      <c r="M62" s="8"/>
    </row>
    <row r="63" spans="1:13">
      <c r="A63" s="6">
        <v>33</v>
      </c>
      <c r="B63">
        <f>COUNTIF('Method Complexity aggregated'!C$2:C198,'Method Complexity'!$A63)</f>
        <v>1</v>
      </c>
      <c r="C63">
        <f>COUNTIF('Method Complexity aggregated'!D$2:D198,'Method Complexity'!$A63)</f>
        <v>0</v>
      </c>
      <c r="D63">
        <f>COUNTIF('Method Complexity aggregated'!E$2:E198,'Method Complexity'!$A63)</f>
        <v>0</v>
      </c>
      <c r="E63">
        <f>COUNTIF('Method Complexity aggregated'!C$172:C541,'Method Complexity'!$A63)</f>
        <v>0</v>
      </c>
      <c r="F63">
        <f>COUNTIF('Method Complexity aggregated'!D$172:D541,'Method Complexity'!$A63)</f>
        <v>0</v>
      </c>
      <c r="G63">
        <f>COUNTIF('Method Complexity aggregated'!E$172:E541,'Method Complexity'!$A63)</f>
        <v>0</v>
      </c>
      <c r="H63" s="8"/>
      <c r="I63" s="8"/>
      <c r="J63" s="8"/>
      <c r="K63" s="8"/>
      <c r="L63" s="8"/>
      <c r="M63" s="8"/>
    </row>
    <row r="64" spans="1:13">
      <c r="A64" s="6">
        <v>34</v>
      </c>
      <c r="B64">
        <f>COUNTIF('Method Complexity aggregated'!C$2:C199,'Method Complexity'!$A64)</f>
        <v>1</v>
      </c>
      <c r="C64">
        <f>COUNTIF('Method Complexity aggregated'!D$2:D199,'Method Complexity'!$A64)</f>
        <v>0</v>
      </c>
      <c r="D64">
        <f>COUNTIF('Method Complexity aggregated'!E$2:E199,'Method Complexity'!$A64)</f>
        <v>0</v>
      </c>
      <c r="E64">
        <f>COUNTIF('Method Complexity aggregated'!C$172:C542,'Method Complexity'!$A64)</f>
        <v>0</v>
      </c>
      <c r="F64">
        <f>COUNTIF('Method Complexity aggregated'!D$172:D542,'Method Complexity'!$A64)</f>
        <v>0</v>
      </c>
      <c r="G64">
        <f>COUNTIF('Method Complexity aggregated'!E$172:E542,'Method Complexity'!$A64)</f>
        <v>0</v>
      </c>
      <c r="H64" s="8"/>
      <c r="I64" s="8"/>
      <c r="J64" s="8"/>
      <c r="K64" s="8"/>
      <c r="L64" s="8"/>
      <c r="M64" s="8"/>
    </row>
    <row r="65" spans="1:13">
      <c r="A65" s="6">
        <v>35</v>
      </c>
      <c r="B65">
        <f>COUNTIF('Method Complexity aggregated'!C$2:C200,'Method Complexity'!$A65)</f>
        <v>2</v>
      </c>
      <c r="C65">
        <f>COUNTIF('Method Complexity aggregated'!D$2:D200,'Method Complexity'!$A65)</f>
        <v>0</v>
      </c>
      <c r="D65">
        <f>COUNTIF('Method Complexity aggregated'!E$2:E200,'Method Complexity'!$A65)</f>
        <v>0</v>
      </c>
      <c r="E65">
        <f>COUNTIF('Method Complexity aggregated'!C$172:C543,'Method Complexity'!$A65)</f>
        <v>0</v>
      </c>
      <c r="F65">
        <f>COUNTIF('Method Complexity aggregated'!D$172:D543,'Method Complexity'!$A65)</f>
        <v>0</v>
      </c>
      <c r="G65">
        <f>COUNTIF('Method Complexity aggregated'!E$172:E543,'Method Complexity'!$A65)</f>
        <v>0</v>
      </c>
      <c r="H65" s="8"/>
      <c r="I65" s="8"/>
      <c r="J65" s="8"/>
      <c r="K65" s="8"/>
      <c r="L65" s="8"/>
      <c r="M65" s="8"/>
    </row>
    <row r="66" spans="1:13">
      <c r="A66" s="6">
        <v>36</v>
      </c>
      <c r="B66">
        <f>COUNTIF('Method Complexity aggregated'!C$2:C201,'Method Complexity'!$A66)</f>
        <v>2</v>
      </c>
      <c r="C66">
        <f>COUNTIF('Method Complexity aggregated'!D$2:D201,'Method Complexity'!$A66)</f>
        <v>0</v>
      </c>
      <c r="D66">
        <f>COUNTIF('Method Complexity aggregated'!E$2:E201,'Method Complexity'!$A66)</f>
        <v>0</v>
      </c>
      <c r="E66">
        <f>COUNTIF('Method Complexity aggregated'!C$172:C544,'Method Complexity'!$A66)</f>
        <v>0</v>
      </c>
      <c r="F66">
        <f>COUNTIF('Method Complexity aggregated'!D$172:D544,'Method Complexity'!$A66)</f>
        <v>0</v>
      </c>
      <c r="G66">
        <f>COUNTIF('Method Complexity aggregated'!E$172:E544,'Method Complexity'!$A66)</f>
        <v>0</v>
      </c>
      <c r="H66" s="8"/>
      <c r="I66" s="8"/>
      <c r="J66" s="8"/>
      <c r="K66" s="8"/>
      <c r="L66" s="8"/>
      <c r="M66" s="8"/>
    </row>
    <row r="67" spans="1:13">
      <c r="A67" s="6">
        <v>37</v>
      </c>
      <c r="B67">
        <f>COUNTIF('Method Complexity aggregated'!C$2:C202,'Method Complexity'!$A67)</f>
        <v>0</v>
      </c>
      <c r="C67">
        <f>COUNTIF('Method Complexity aggregated'!D$2:D202,'Method Complexity'!$A67)</f>
        <v>0</v>
      </c>
      <c r="D67">
        <f>COUNTIF('Method Complexity aggregated'!E$2:E202,'Method Complexity'!$A67)</f>
        <v>0</v>
      </c>
      <c r="E67">
        <f>COUNTIF('Method Complexity aggregated'!C$172:C545,'Method Complexity'!$A67)</f>
        <v>0</v>
      </c>
      <c r="F67">
        <f>COUNTIF('Method Complexity aggregated'!D$172:D545,'Method Complexity'!$A67)</f>
        <v>0</v>
      </c>
      <c r="G67">
        <f>COUNTIF('Method Complexity aggregated'!E$172:E545,'Method Complexity'!$A67)</f>
        <v>0</v>
      </c>
      <c r="H67" s="8"/>
      <c r="I67" s="8"/>
      <c r="J67" s="8"/>
      <c r="K67" s="8"/>
      <c r="L67" s="8"/>
      <c r="M67" s="8"/>
    </row>
    <row r="68" spans="1:13">
      <c r="A68" s="6">
        <v>38</v>
      </c>
      <c r="B68">
        <f>COUNTIF('Method Complexity aggregated'!C$2:C203,'Method Complexity'!$A68)</f>
        <v>2</v>
      </c>
      <c r="C68">
        <f>COUNTIF('Method Complexity aggregated'!D$2:D203,'Method Complexity'!$A68)</f>
        <v>0</v>
      </c>
      <c r="D68">
        <f>COUNTIF('Method Complexity aggregated'!E$2:E203,'Method Complexity'!$A68)</f>
        <v>0</v>
      </c>
      <c r="E68">
        <f>COUNTIF('Method Complexity aggregated'!C$172:C546,'Method Complexity'!$A68)</f>
        <v>0</v>
      </c>
      <c r="F68">
        <f>COUNTIF('Method Complexity aggregated'!D$172:D546,'Method Complexity'!$A68)</f>
        <v>0</v>
      </c>
      <c r="G68">
        <f>COUNTIF('Method Complexity aggregated'!E$172:E546,'Method Complexity'!$A68)</f>
        <v>0</v>
      </c>
      <c r="H68" s="8"/>
      <c r="I68" s="8"/>
      <c r="J68" s="8"/>
      <c r="K68" s="8"/>
      <c r="L68" s="8"/>
      <c r="M68" s="8"/>
    </row>
    <row r="69" spans="1:13">
      <c r="A69" s="6">
        <v>39</v>
      </c>
      <c r="B69">
        <f>COUNTIF('Method Complexity aggregated'!C$2:C204,'Method Complexity'!$A69)</f>
        <v>0</v>
      </c>
      <c r="C69">
        <f>COUNTIF('Method Complexity aggregated'!D$2:D204,'Method Complexity'!$A69)</f>
        <v>0</v>
      </c>
      <c r="D69">
        <f>COUNTIF('Method Complexity aggregated'!E$2:E204,'Method Complexity'!$A69)</f>
        <v>0</v>
      </c>
      <c r="E69">
        <f>COUNTIF('Method Complexity aggregated'!C$172:C547,'Method Complexity'!$A69)</f>
        <v>0</v>
      </c>
      <c r="F69">
        <f>COUNTIF('Method Complexity aggregated'!D$172:D547,'Method Complexity'!$A69)</f>
        <v>0</v>
      </c>
      <c r="G69">
        <f>COUNTIF('Method Complexity aggregated'!E$172:E547,'Method Complexity'!$A69)</f>
        <v>0</v>
      </c>
      <c r="H69" s="8"/>
      <c r="I69" s="8"/>
      <c r="J69" s="8"/>
      <c r="K69" s="8"/>
      <c r="L69" s="8"/>
      <c r="M69" s="8"/>
    </row>
    <row r="70" spans="1:13">
      <c r="A70" s="6">
        <v>40</v>
      </c>
      <c r="B70">
        <f>COUNTIF('Method Complexity aggregated'!C$2:C205,'Method Complexity'!$A70)</f>
        <v>0</v>
      </c>
      <c r="C70">
        <f>COUNTIF('Method Complexity aggregated'!D$2:D205,'Method Complexity'!$A70)</f>
        <v>0</v>
      </c>
      <c r="D70">
        <f>COUNTIF('Method Complexity aggregated'!E$2:E205,'Method Complexity'!$A70)</f>
        <v>0</v>
      </c>
      <c r="E70">
        <f>COUNTIF('Method Complexity aggregated'!C$172:C548,'Method Complexity'!$A70)</f>
        <v>0</v>
      </c>
      <c r="F70">
        <f>COUNTIF('Method Complexity aggregated'!D$172:D548,'Method Complexity'!$A70)</f>
        <v>0</v>
      </c>
      <c r="G70">
        <f>COUNTIF('Method Complexity aggregated'!E$172:E548,'Method Complexity'!$A70)</f>
        <v>0</v>
      </c>
      <c r="H70" s="8"/>
      <c r="I70" s="8"/>
      <c r="J70" s="8"/>
      <c r="K70" s="8"/>
      <c r="L70" s="8"/>
      <c r="M70" s="8"/>
    </row>
    <row r="71" spans="1:13">
      <c r="A71" s="6">
        <v>41</v>
      </c>
      <c r="B71">
        <f>COUNTIF('Method Complexity aggregated'!C$2:C206,'Method Complexity'!$A71)</f>
        <v>1</v>
      </c>
      <c r="C71">
        <f>COUNTIF('Method Complexity aggregated'!D$2:D206,'Method Complexity'!$A71)</f>
        <v>0</v>
      </c>
      <c r="D71">
        <f>COUNTIF('Method Complexity aggregated'!E$2:E206,'Method Complexity'!$A71)</f>
        <v>0</v>
      </c>
      <c r="E71">
        <f>COUNTIF('Method Complexity aggregated'!C$172:C549,'Method Complexity'!$A71)</f>
        <v>0</v>
      </c>
      <c r="F71">
        <f>COUNTIF('Method Complexity aggregated'!D$172:D549,'Method Complexity'!$A71)</f>
        <v>0</v>
      </c>
      <c r="G71">
        <f>COUNTIF('Method Complexity aggregated'!E$172:E549,'Method Complexity'!$A71)</f>
        <v>0</v>
      </c>
      <c r="H71" s="8"/>
      <c r="I71" s="8"/>
      <c r="J71" s="8"/>
      <c r="K71" s="8"/>
      <c r="L71" s="8"/>
      <c r="M71" s="8"/>
    </row>
    <row r="72" spans="1:13">
      <c r="A72" s="6">
        <v>42</v>
      </c>
      <c r="B72">
        <f>COUNTIF('Method Complexity aggregated'!C$2:C207,'Method Complexity'!$A72)</f>
        <v>1</v>
      </c>
      <c r="C72">
        <f>COUNTIF('Method Complexity aggregated'!D$2:D207,'Method Complexity'!$A72)</f>
        <v>0</v>
      </c>
      <c r="D72">
        <f>COUNTIF('Method Complexity aggregated'!E$2:E207,'Method Complexity'!$A72)</f>
        <v>0</v>
      </c>
      <c r="E72">
        <f>COUNTIF('Method Complexity aggregated'!C$172:C550,'Method Complexity'!$A72)</f>
        <v>0</v>
      </c>
      <c r="F72">
        <f>COUNTIF('Method Complexity aggregated'!D$172:D550,'Method Complexity'!$A72)</f>
        <v>0</v>
      </c>
      <c r="G72">
        <f>COUNTIF('Method Complexity aggregated'!E$172:E550,'Method Complexity'!$A72)</f>
        <v>0</v>
      </c>
      <c r="H72" s="8"/>
      <c r="I72" s="8"/>
      <c r="J72" s="8"/>
      <c r="K72" s="8"/>
      <c r="L72" s="8"/>
      <c r="M72" s="8"/>
    </row>
    <row r="73" spans="1:13">
      <c r="A73" s="6">
        <v>43</v>
      </c>
      <c r="B73">
        <f>COUNTIF('Method Complexity aggregated'!C$2:C208,'Method Complexity'!$A73)</f>
        <v>0</v>
      </c>
      <c r="C73">
        <f>COUNTIF('Method Complexity aggregated'!D$2:D208,'Method Complexity'!$A73)</f>
        <v>0</v>
      </c>
      <c r="D73">
        <f>COUNTIF('Method Complexity aggregated'!E$2:E208,'Method Complexity'!$A73)</f>
        <v>0</v>
      </c>
      <c r="E73">
        <f>COUNTIF('Method Complexity aggregated'!C$172:C551,'Method Complexity'!$A73)</f>
        <v>0</v>
      </c>
      <c r="F73">
        <f>COUNTIF('Method Complexity aggregated'!D$172:D551,'Method Complexity'!$A73)</f>
        <v>0</v>
      </c>
      <c r="G73">
        <f>COUNTIF('Method Complexity aggregated'!E$172:E551,'Method Complexity'!$A73)</f>
        <v>0</v>
      </c>
      <c r="H73" s="8"/>
      <c r="I73" s="8"/>
      <c r="J73" s="8"/>
      <c r="K73" s="8"/>
      <c r="L73" s="8"/>
      <c r="M73" s="8"/>
    </row>
    <row r="74" spans="1:13">
      <c r="A74" s="6">
        <v>44</v>
      </c>
      <c r="B74">
        <f>COUNTIF('Method Complexity aggregated'!C$2:C209,'Method Complexity'!$A74)</f>
        <v>1</v>
      </c>
      <c r="C74">
        <f>COUNTIF('Method Complexity aggregated'!D$2:D209,'Method Complexity'!$A74)</f>
        <v>0</v>
      </c>
      <c r="D74">
        <f>COUNTIF('Method Complexity aggregated'!E$2:E209,'Method Complexity'!$A74)</f>
        <v>0</v>
      </c>
      <c r="E74">
        <f>COUNTIF('Method Complexity aggregated'!C$172:C552,'Method Complexity'!$A74)</f>
        <v>0</v>
      </c>
      <c r="F74">
        <f>COUNTIF('Method Complexity aggregated'!D$172:D552,'Method Complexity'!$A74)</f>
        <v>0</v>
      </c>
      <c r="G74">
        <f>COUNTIF('Method Complexity aggregated'!E$172:E552,'Method Complexity'!$A74)</f>
        <v>0</v>
      </c>
      <c r="H74" s="8"/>
      <c r="I74" s="8"/>
      <c r="J74" s="8"/>
      <c r="K74" s="8"/>
      <c r="L74" s="8"/>
      <c r="M74" s="8"/>
    </row>
    <row r="75" spans="1:13">
      <c r="A75" s="6">
        <v>45</v>
      </c>
      <c r="B75">
        <f>COUNTIF('Method Complexity aggregated'!C$2:C210,'Method Complexity'!$A75)</f>
        <v>1</v>
      </c>
      <c r="C75">
        <f>COUNTIF('Method Complexity aggregated'!D$2:D210,'Method Complexity'!$A75)</f>
        <v>0</v>
      </c>
      <c r="D75">
        <f>COUNTIF('Method Complexity aggregated'!E$2:E210,'Method Complexity'!$A75)</f>
        <v>0</v>
      </c>
      <c r="E75">
        <f>COUNTIF('Method Complexity aggregated'!C$172:C553,'Method Complexity'!$A75)</f>
        <v>0</v>
      </c>
      <c r="F75">
        <f>COUNTIF('Method Complexity aggregated'!D$172:D553,'Method Complexity'!$A75)</f>
        <v>0</v>
      </c>
      <c r="G75">
        <f>COUNTIF('Method Complexity aggregated'!E$172:E553,'Method Complexity'!$A75)</f>
        <v>0</v>
      </c>
      <c r="H75" s="8"/>
      <c r="I75" s="8"/>
      <c r="J75" s="8"/>
      <c r="K75" s="8"/>
      <c r="L75" s="8"/>
      <c r="M75" s="8"/>
    </row>
    <row r="76" spans="1:13">
      <c r="A76" s="6">
        <v>46</v>
      </c>
      <c r="B76">
        <f>COUNTIF('Method Complexity aggregated'!C$2:C211,'Method Complexity'!$A76)</f>
        <v>1</v>
      </c>
      <c r="C76">
        <f>COUNTIF('Method Complexity aggregated'!D$2:D211,'Method Complexity'!$A76)</f>
        <v>0</v>
      </c>
      <c r="D76">
        <f>COUNTIF('Method Complexity aggregated'!E$2:E211,'Method Complexity'!$A76)</f>
        <v>0</v>
      </c>
      <c r="E76">
        <f>COUNTIF('Method Complexity aggregated'!C$172:C554,'Method Complexity'!$A76)</f>
        <v>0</v>
      </c>
      <c r="F76">
        <f>COUNTIF('Method Complexity aggregated'!D$172:D554,'Method Complexity'!$A76)</f>
        <v>0</v>
      </c>
      <c r="G76">
        <f>COUNTIF('Method Complexity aggregated'!E$172:E554,'Method Complexity'!$A76)</f>
        <v>0</v>
      </c>
      <c r="H76" s="8"/>
      <c r="I76" s="8"/>
      <c r="J76" s="8"/>
      <c r="K76" s="8"/>
      <c r="L76" s="8"/>
      <c r="M76" s="8"/>
    </row>
    <row r="77" spans="1:13">
      <c r="A77" s="6">
        <v>47</v>
      </c>
      <c r="B77">
        <f>COUNTIF('Method Complexity aggregated'!C$2:C212,'Method Complexity'!$A77)</f>
        <v>1</v>
      </c>
      <c r="C77">
        <f>COUNTIF('Method Complexity aggregated'!D$2:D212,'Method Complexity'!$A77)</f>
        <v>0</v>
      </c>
      <c r="D77">
        <f>COUNTIF('Method Complexity aggregated'!E$2:E212,'Method Complexity'!$A77)</f>
        <v>0</v>
      </c>
      <c r="E77">
        <f>COUNTIF('Method Complexity aggregated'!C$172:C555,'Method Complexity'!$A77)</f>
        <v>0</v>
      </c>
      <c r="F77">
        <f>COUNTIF('Method Complexity aggregated'!D$172:D555,'Method Complexity'!$A77)</f>
        <v>0</v>
      </c>
      <c r="G77">
        <f>COUNTIF('Method Complexity aggregated'!E$172:E555,'Method Complexity'!$A77)</f>
        <v>0</v>
      </c>
      <c r="H77" s="8"/>
      <c r="I77" s="8"/>
      <c r="J77" s="8"/>
      <c r="K77" s="8"/>
      <c r="L77" s="8"/>
      <c r="M77" s="8"/>
    </row>
    <row r="78" spans="1:13">
      <c r="A78" s="6">
        <v>48</v>
      </c>
      <c r="B78">
        <f>COUNTIF('Method Complexity aggregated'!C$2:C213,'Method Complexity'!$A78)</f>
        <v>0</v>
      </c>
      <c r="C78">
        <f>COUNTIF('Method Complexity aggregated'!D$2:D213,'Method Complexity'!$A78)</f>
        <v>0</v>
      </c>
      <c r="D78">
        <f>COUNTIF('Method Complexity aggregated'!E$2:E213,'Method Complexity'!$A78)</f>
        <v>0</v>
      </c>
      <c r="E78">
        <f>COUNTIF('Method Complexity aggregated'!C$172:C556,'Method Complexity'!$A78)</f>
        <v>0</v>
      </c>
      <c r="F78">
        <f>COUNTIF('Method Complexity aggregated'!D$172:D556,'Method Complexity'!$A78)</f>
        <v>0</v>
      </c>
      <c r="G78">
        <f>COUNTIF('Method Complexity aggregated'!E$172:E556,'Method Complexity'!$A78)</f>
        <v>0</v>
      </c>
      <c r="H78" s="8"/>
      <c r="I78" s="8"/>
      <c r="J78" s="8"/>
      <c r="K78" s="8"/>
      <c r="L78" s="8"/>
      <c r="M78" s="8"/>
    </row>
    <row r="79" spans="1:13">
      <c r="A79" s="6">
        <v>49</v>
      </c>
      <c r="B79">
        <f>COUNTIF('Method Complexity aggregated'!C$2:C214,'Method Complexity'!$A79)</f>
        <v>1</v>
      </c>
      <c r="C79">
        <f>COUNTIF('Method Complexity aggregated'!D$2:D214,'Method Complexity'!$A79)</f>
        <v>0</v>
      </c>
      <c r="D79">
        <f>COUNTIF('Method Complexity aggregated'!E$2:E214,'Method Complexity'!$A79)</f>
        <v>0</v>
      </c>
      <c r="E79">
        <f>COUNTIF('Method Complexity aggregated'!C$172:C557,'Method Complexity'!$A79)</f>
        <v>0</v>
      </c>
      <c r="F79">
        <f>COUNTIF('Method Complexity aggregated'!D$172:D557,'Method Complexity'!$A79)</f>
        <v>0</v>
      </c>
      <c r="G79">
        <f>COUNTIF('Method Complexity aggregated'!E$172:E557,'Method Complexity'!$A79)</f>
        <v>0</v>
      </c>
      <c r="H79" s="8"/>
      <c r="I79" s="8"/>
      <c r="J79" s="8"/>
      <c r="K79" s="8"/>
      <c r="L79" s="8"/>
      <c r="M79" s="8"/>
    </row>
    <row r="80" spans="1:13">
      <c r="A80" s="6">
        <v>50</v>
      </c>
      <c r="B80">
        <f>COUNTIF('Method Complexity aggregated'!C$2:C215,'Method Complexity'!$A80)</f>
        <v>0</v>
      </c>
      <c r="C80">
        <f>COUNTIF('Method Complexity aggregated'!D$2:D215,'Method Complexity'!$A80)</f>
        <v>0</v>
      </c>
      <c r="D80">
        <f>COUNTIF('Method Complexity aggregated'!E$2:E215,'Method Complexity'!$A80)</f>
        <v>0</v>
      </c>
      <c r="E80">
        <f>COUNTIF('Method Complexity aggregated'!C$172:C558,'Method Complexity'!$A80)</f>
        <v>0</v>
      </c>
      <c r="F80">
        <f>COUNTIF('Method Complexity aggregated'!D$172:D558,'Method Complexity'!$A80)</f>
        <v>0</v>
      </c>
      <c r="G80">
        <f>COUNTIF('Method Complexity aggregated'!E$172:E558,'Method Complexity'!$A80)</f>
        <v>0</v>
      </c>
      <c r="H80" s="8"/>
      <c r="I80" s="8"/>
      <c r="J80" s="8"/>
      <c r="K80" s="8"/>
      <c r="L80" s="8"/>
      <c r="M80" s="8"/>
    </row>
    <row r="81" spans="1:13">
      <c r="A81" s="6">
        <v>51</v>
      </c>
      <c r="B81">
        <f>COUNTIF('Method Complexity aggregated'!C$2:C216,'Method Complexity'!$A81)</f>
        <v>0</v>
      </c>
      <c r="C81">
        <f>COUNTIF('Method Complexity aggregated'!D$2:D216,'Method Complexity'!$A81)</f>
        <v>0</v>
      </c>
      <c r="D81">
        <f>COUNTIF('Method Complexity aggregated'!E$2:E216,'Method Complexity'!$A81)</f>
        <v>0</v>
      </c>
      <c r="E81">
        <f>COUNTIF('Method Complexity aggregated'!C$172:C559,'Method Complexity'!$A81)</f>
        <v>0</v>
      </c>
      <c r="F81">
        <f>COUNTIF('Method Complexity aggregated'!D$172:D559,'Method Complexity'!$A81)</f>
        <v>0</v>
      </c>
      <c r="G81">
        <f>COUNTIF('Method Complexity aggregated'!E$172:E559,'Method Complexity'!$A81)</f>
        <v>0</v>
      </c>
      <c r="H81" s="8"/>
      <c r="I81" s="8"/>
      <c r="J81" s="8"/>
      <c r="K81" s="8"/>
      <c r="L81" s="8"/>
      <c r="M81" s="8"/>
    </row>
    <row r="82" spans="1:13">
      <c r="A82" s="6">
        <v>52</v>
      </c>
      <c r="B82">
        <f>COUNTIF('Method Complexity aggregated'!C$2:C217,'Method Complexity'!$A82)</f>
        <v>0</v>
      </c>
      <c r="C82">
        <f>COUNTIF('Method Complexity aggregated'!D$2:D217,'Method Complexity'!$A82)</f>
        <v>0</v>
      </c>
      <c r="D82">
        <f>COUNTIF('Method Complexity aggregated'!E$2:E217,'Method Complexity'!$A82)</f>
        <v>0</v>
      </c>
      <c r="E82">
        <f>COUNTIF('Method Complexity aggregated'!C$172:C560,'Method Complexity'!$A82)</f>
        <v>0</v>
      </c>
      <c r="F82">
        <f>COUNTIF('Method Complexity aggregated'!D$172:D560,'Method Complexity'!$A82)</f>
        <v>0</v>
      </c>
      <c r="G82">
        <f>COUNTIF('Method Complexity aggregated'!E$172:E560,'Method Complexity'!$A82)</f>
        <v>0</v>
      </c>
      <c r="H82" s="8"/>
      <c r="I82" s="8"/>
      <c r="J82" s="8"/>
      <c r="K82" s="8"/>
      <c r="L82" s="8"/>
      <c r="M82" s="8"/>
    </row>
    <row r="83" spans="1:13">
      <c r="A83" s="6">
        <v>53</v>
      </c>
      <c r="B83">
        <f>COUNTIF('Method Complexity aggregated'!C$2:C218,'Method Complexity'!$A83)</f>
        <v>0</v>
      </c>
      <c r="C83">
        <f>COUNTIF('Method Complexity aggregated'!D$2:D218,'Method Complexity'!$A83)</f>
        <v>0</v>
      </c>
      <c r="D83">
        <f>COUNTIF('Method Complexity aggregated'!E$2:E218,'Method Complexity'!$A83)</f>
        <v>0</v>
      </c>
      <c r="E83">
        <f>COUNTIF('Method Complexity aggregated'!C$172:C561,'Method Complexity'!$A83)</f>
        <v>0</v>
      </c>
      <c r="F83">
        <f>COUNTIF('Method Complexity aggregated'!D$172:D561,'Method Complexity'!$A83)</f>
        <v>0</v>
      </c>
      <c r="G83">
        <f>COUNTIF('Method Complexity aggregated'!E$172:E561,'Method Complexity'!$A83)</f>
        <v>0</v>
      </c>
      <c r="H83" s="8"/>
      <c r="I83" s="8"/>
      <c r="J83" s="8"/>
      <c r="K83" s="8"/>
      <c r="L83" s="8"/>
      <c r="M83" s="8"/>
    </row>
    <row r="84" spans="1:13">
      <c r="A84" s="6">
        <v>54</v>
      </c>
      <c r="B84">
        <f>COUNTIF('Method Complexity aggregated'!C$2:C219,'Method Complexity'!$A84)</f>
        <v>0</v>
      </c>
      <c r="C84">
        <f>COUNTIF('Method Complexity aggregated'!D$2:D219,'Method Complexity'!$A84)</f>
        <v>0</v>
      </c>
      <c r="D84">
        <f>COUNTIF('Method Complexity aggregated'!E$2:E219,'Method Complexity'!$A84)</f>
        <v>0</v>
      </c>
      <c r="E84">
        <f>COUNTIF('Method Complexity aggregated'!C$172:C562,'Method Complexity'!$A84)</f>
        <v>0</v>
      </c>
      <c r="F84">
        <f>COUNTIF('Method Complexity aggregated'!D$172:D562,'Method Complexity'!$A84)</f>
        <v>0</v>
      </c>
      <c r="G84">
        <f>COUNTIF('Method Complexity aggregated'!E$172:E562,'Method Complexity'!$A84)</f>
        <v>0</v>
      </c>
      <c r="H84" s="8"/>
      <c r="I84" s="8"/>
      <c r="J84" s="8"/>
      <c r="K84" s="8"/>
      <c r="L84" s="8"/>
      <c r="M84" s="8"/>
    </row>
    <row r="85" spans="1:13">
      <c r="A85" s="6">
        <v>55</v>
      </c>
      <c r="B85">
        <f>COUNTIF('Method Complexity aggregated'!C$2:C220,'Method Complexity'!$A85)</f>
        <v>0</v>
      </c>
      <c r="C85">
        <f>COUNTIF('Method Complexity aggregated'!D$2:D220,'Method Complexity'!$A85)</f>
        <v>0</v>
      </c>
      <c r="D85">
        <f>COUNTIF('Method Complexity aggregated'!E$2:E220,'Method Complexity'!$A85)</f>
        <v>0</v>
      </c>
      <c r="E85">
        <f>COUNTIF('Method Complexity aggregated'!C$172:C563,'Method Complexity'!$A85)</f>
        <v>0</v>
      </c>
      <c r="F85">
        <f>COUNTIF('Method Complexity aggregated'!D$172:D563,'Method Complexity'!$A85)</f>
        <v>0</v>
      </c>
      <c r="G85">
        <f>COUNTIF('Method Complexity aggregated'!E$172:E563,'Method Complexity'!$A85)</f>
        <v>0</v>
      </c>
      <c r="H85" s="8"/>
      <c r="I85" s="8"/>
      <c r="J85" s="8"/>
      <c r="K85" s="8"/>
      <c r="L85" s="8"/>
      <c r="M85" s="8"/>
    </row>
    <row r="86" spans="1:13">
      <c r="A86" s="6">
        <v>56</v>
      </c>
      <c r="B86">
        <f>COUNTIF('Method Complexity aggregated'!C$2:C221,'Method Complexity'!$A86)</f>
        <v>0</v>
      </c>
      <c r="C86">
        <f>COUNTIF('Method Complexity aggregated'!D$2:D221,'Method Complexity'!$A86)</f>
        <v>0</v>
      </c>
      <c r="D86">
        <f>COUNTIF('Method Complexity aggregated'!E$2:E221,'Method Complexity'!$A86)</f>
        <v>0</v>
      </c>
      <c r="E86">
        <f>COUNTIF('Method Complexity aggregated'!C$172:C564,'Method Complexity'!$A86)</f>
        <v>0</v>
      </c>
      <c r="F86">
        <f>COUNTIF('Method Complexity aggregated'!D$172:D564,'Method Complexity'!$A86)</f>
        <v>0</v>
      </c>
      <c r="G86">
        <f>COUNTIF('Method Complexity aggregated'!E$172:E564,'Method Complexity'!$A86)</f>
        <v>0</v>
      </c>
      <c r="H86" s="8"/>
      <c r="I86" s="8"/>
      <c r="J86" s="8"/>
      <c r="K86" s="8"/>
      <c r="L86" s="8"/>
      <c r="M86" s="8"/>
    </row>
    <row r="87" spans="1:13">
      <c r="A87" s="6">
        <v>57</v>
      </c>
      <c r="B87">
        <f>COUNTIF('Method Complexity aggregated'!C$2:C222,'Method Complexity'!$A87)</f>
        <v>0</v>
      </c>
      <c r="C87">
        <f>COUNTIF('Method Complexity aggregated'!D$2:D222,'Method Complexity'!$A87)</f>
        <v>0</v>
      </c>
      <c r="D87">
        <f>COUNTIF('Method Complexity aggregated'!E$2:E222,'Method Complexity'!$A87)</f>
        <v>0</v>
      </c>
      <c r="E87">
        <f>COUNTIF('Method Complexity aggregated'!C$172:C565,'Method Complexity'!$A87)</f>
        <v>0</v>
      </c>
      <c r="F87">
        <f>COUNTIF('Method Complexity aggregated'!D$172:D565,'Method Complexity'!$A87)</f>
        <v>0</v>
      </c>
      <c r="G87">
        <f>COUNTIF('Method Complexity aggregated'!E$172:E565,'Method Complexity'!$A87)</f>
        <v>0</v>
      </c>
      <c r="H87" s="8"/>
      <c r="I87" s="8"/>
      <c r="J87" s="8"/>
      <c r="K87" s="8"/>
      <c r="L87" s="8"/>
      <c r="M87" s="8"/>
    </row>
    <row r="88" spans="1:13">
      <c r="A88" s="6">
        <v>58</v>
      </c>
      <c r="B88">
        <f>COUNTIF('Method Complexity aggregated'!C$2:C223,'Method Complexity'!$A88)</f>
        <v>0</v>
      </c>
      <c r="C88">
        <f>COUNTIF('Method Complexity aggregated'!D$2:D223,'Method Complexity'!$A88)</f>
        <v>0</v>
      </c>
      <c r="D88">
        <f>COUNTIF('Method Complexity aggregated'!E$2:E223,'Method Complexity'!$A88)</f>
        <v>0</v>
      </c>
      <c r="E88">
        <f>COUNTIF('Method Complexity aggregated'!C$172:C566,'Method Complexity'!$A88)</f>
        <v>0</v>
      </c>
      <c r="F88">
        <f>COUNTIF('Method Complexity aggregated'!D$172:D566,'Method Complexity'!$A88)</f>
        <v>0</v>
      </c>
      <c r="G88">
        <f>COUNTIF('Method Complexity aggregated'!E$172:E566,'Method Complexity'!$A88)</f>
        <v>0</v>
      </c>
      <c r="H88" s="8"/>
      <c r="I88" s="8"/>
      <c r="J88" s="8"/>
      <c r="K88" s="8"/>
      <c r="L88" s="8"/>
      <c r="M88" s="8"/>
    </row>
    <row r="89" spans="1:13">
      <c r="A89" s="6">
        <v>59</v>
      </c>
      <c r="B89">
        <f>COUNTIF('Method Complexity aggregated'!C$2:C224,'Method Complexity'!$A89)</f>
        <v>0</v>
      </c>
      <c r="C89">
        <f>COUNTIF('Method Complexity aggregated'!D$2:D224,'Method Complexity'!$A89)</f>
        <v>0</v>
      </c>
      <c r="D89">
        <f>COUNTIF('Method Complexity aggregated'!E$2:E224,'Method Complexity'!$A89)</f>
        <v>0</v>
      </c>
      <c r="E89">
        <f>COUNTIF('Method Complexity aggregated'!C$172:C567,'Method Complexity'!$A89)</f>
        <v>0</v>
      </c>
      <c r="F89">
        <f>COUNTIF('Method Complexity aggregated'!D$172:D567,'Method Complexity'!$A89)</f>
        <v>0</v>
      </c>
      <c r="G89">
        <f>COUNTIF('Method Complexity aggregated'!E$172:E567,'Method Complexity'!$A89)</f>
        <v>0</v>
      </c>
      <c r="H89" s="8"/>
      <c r="I89" s="8"/>
      <c r="J89" s="8"/>
      <c r="K89" s="8"/>
      <c r="L89" s="8"/>
      <c r="M89" s="8"/>
    </row>
    <row r="90" spans="1:13">
      <c r="A90" s="6">
        <v>60</v>
      </c>
      <c r="B90">
        <f>COUNTIF('Method Complexity aggregated'!C$2:C225,'Method Complexity'!$A90)</f>
        <v>0</v>
      </c>
      <c r="C90">
        <f>COUNTIF('Method Complexity aggregated'!D$2:D225,'Method Complexity'!$A90)</f>
        <v>0</v>
      </c>
      <c r="D90">
        <f>COUNTIF('Method Complexity aggregated'!E$2:E225,'Method Complexity'!$A90)</f>
        <v>0</v>
      </c>
      <c r="E90">
        <f>COUNTIF('Method Complexity aggregated'!C$172:C568,'Method Complexity'!$A90)</f>
        <v>0</v>
      </c>
      <c r="F90">
        <f>COUNTIF('Method Complexity aggregated'!D$172:D568,'Method Complexity'!$A90)</f>
        <v>0</v>
      </c>
      <c r="G90">
        <f>COUNTIF('Method Complexity aggregated'!E$172:E568,'Method Complexity'!$A90)</f>
        <v>0</v>
      </c>
      <c r="H90" s="8"/>
      <c r="I90" s="8"/>
      <c r="J90" s="8"/>
      <c r="K90" s="8"/>
      <c r="L90" s="8"/>
      <c r="M90" s="8"/>
    </row>
    <row r="91" spans="1:13">
      <c r="A91" s="6">
        <v>61</v>
      </c>
      <c r="B91">
        <f>COUNTIF('Method Complexity aggregated'!C$2:C226,'Method Complexity'!$A91)</f>
        <v>0</v>
      </c>
      <c r="C91">
        <f>COUNTIF('Method Complexity aggregated'!D$2:D226,'Method Complexity'!$A91)</f>
        <v>0</v>
      </c>
      <c r="D91">
        <f>COUNTIF('Method Complexity aggregated'!E$2:E226,'Method Complexity'!$A91)</f>
        <v>0</v>
      </c>
      <c r="E91">
        <f>COUNTIF('Method Complexity aggregated'!C$172:C569,'Method Complexity'!$A91)</f>
        <v>0</v>
      </c>
      <c r="F91">
        <f>COUNTIF('Method Complexity aggregated'!D$172:D569,'Method Complexity'!$A91)</f>
        <v>0</v>
      </c>
      <c r="G91">
        <f>COUNTIF('Method Complexity aggregated'!E$172:E569,'Method Complexity'!$A91)</f>
        <v>0</v>
      </c>
      <c r="H91" s="8"/>
      <c r="I91" s="8"/>
      <c r="J91" s="8"/>
      <c r="K91" s="8"/>
      <c r="L91" s="8"/>
      <c r="M91" s="8"/>
    </row>
    <row r="92" spans="1:13">
      <c r="A92" s="6">
        <v>62</v>
      </c>
      <c r="B92">
        <f>COUNTIF('Method Complexity aggregated'!C$2:C227,'Method Complexity'!$A92)</f>
        <v>0</v>
      </c>
      <c r="C92">
        <f>COUNTIF('Method Complexity aggregated'!D$2:D227,'Method Complexity'!$A92)</f>
        <v>0</v>
      </c>
      <c r="D92">
        <f>COUNTIF('Method Complexity aggregated'!E$2:E227,'Method Complexity'!$A92)</f>
        <v>0</v>
      </c>
      <c r="E92">
        <f>COUNTIF('Method Complexity aggregated'!C$172:C570,'Method Complexity'!$A92)</f>
        <v>0</v>
      </c>
      <c r="F92">
        <f>COUNTIF('Method Complexity aggregated'!D$172:D570,'Method Complexity'!$A92)</f>
        <v>0</v>
      </c>
      <c r="G92">
        <f>COUNTIF('Method Complexity aggregated'!E$172:E570,'Method Complexity'!$A92)</f>
        <v>0</v>
      </c>
      <c r="H92" s="8"/>
      <c r="I92" s="8"/>
      <c r="J92" s="8"/>
      <c r="K92" s="8"/>
      <c r="L92" s="8"/>
      <c r="M92" s="8"/>
    </row>
    <row r="93" spans="1:13">
      <c r="A93" s="6">
        <v>63</v>
      </c>
      <c r="B93">
        <f>COUNTIF('Method Complexity aggregated'!C$2:C228,'Method Complexity'!$A93)</f>
        <v>0</v>
      </c>
      <c r="C93">
        <f>COUNTIF('Method Complexity aggregated'!D$2:D228,'Method Complexity'!$A93)</f>
        <v>0</v>
      </c>
      <c r="D93">
        <f>COUNTIF('Method Complexity aggregated'!E$2:E228,'Method Complexity'!$A93)</f>
        <v>0</v>
      </c>
      <c r="E93">
        <f>COUNTIF('Method Complexity aggregated'!C$172:C571,'Method Complexity'!$A93)</f>
        <v>0</v>
      </c>
      <c r="F93">
        <f>COUNTIF('Method Complexity aggregated'!D$172:D571,'Method Complexity'!$A93)</f>
        <v>0</v>
      </c>
      <c r="G93">
        <f>COUNTIF('Method Complexity aggregated'!E$172:E571,'Method Complexity'!$A93)</f>
        <v>0</v>
      </c>
      <c r="H93" s="8"/>
      <c r="I93" s="8"/>
      <c r="J93" s="8"/>
      <c r="K93" s="8"/>
      <c r="L93" s="8"/>
      <c r="M93" s="8"/>
    </row>
    <row r="94" spans="1:13">
      <c r="A94" s="6">
        <v>64</v>
      </c>
      <c r="B94">
        <f>COUNTIF('Method Complexity aggregated'!C$2:C229,'Method Complexity'!$A94)</f>
        <v>0</v>
      </c>
      <c r="C94">
        <f>COUNTIF('Method Complexity aggregated'!D$2:D229,'Method Complexity'!$A94)</f>
        <v>0</v>
      </c>
      <c r="D94">
        <f>COUNTIF('Method Complexity aggregated'!E$2:E229,'Method Complexity'!$A94)</f>
        <v>0</v>
      </c>
      <c r="E94">
        <f>COUNTIF('Method Complexity aggregated'!C$172:C572,'Method Complexity'!$A94)</f>
        <v>0</v>
      </c>
      <c r="F94">
        <f>COUNTIF('Method Complexity aggregated'!D$172:D572,'Method Complexity'!$A94)</f>
        <v>0</v>
      </c>
      <c r="G94">
        <f>COUNTIF('Method Complexity aggregated'!E$172:E572,'Method Complexity'!$A94)</f>
        <v>0</v>
      </c>
      <c r="H94" s="8"/>
      <c r="I94" s="8"/>
      <c r="J94" s="8"/>
      <c r="K94" s="8"/>
      <c r="L94" s="8"/>
      <c r="M94" s="8"/>
    </row>
    <row r="95" spans="1:13">
      <c r="A95" s="6">
        <v>65</v>
      </c>
      <c r="B95">
        <f>COUNTIF('Method Complexity aggregated'!C$2:C230,'Method Complexity'!$A95)</f>
        <v>0</v>
      </c>
      <c r="C95">
        <f>COUNTIF('Method Complexity aggregated'!D$2:D230,'Method Complexity'!$A95)</f>
        <v>0</v>
      </c>
      <c r="D95">
        <f>COUNTIF('Method Complexity aggregated'!E$2:E230,'Method Complexity'!$A95)</f>
        <v>0</v>
      </c>
      <c r="E95">
        <f>COUNTIF('Method Complexity aggregated'!C$172:C573,'Method Complexity'!$A95)</f>
        <v>0</v>
      </c>
      <c r="F95">
        <f>COUNTIF('Method Complexity aggregated'!D$172:D573,'Method Complexity'!$A95)</f>
        <v>0</v>
      </c>
      <c r="G95">
        <f>COUNTIF('Method Complexity aggregated'!E$172:E573,'Method Complexity'!$A95)</f>
        <v>0</v>
      </c>
      <c r="H95" s="8"/>
      <c r="I95" s="8"/>
      <c r="J95" s="8"/>
      <c r="K95" s="8"/>
      <c r="L95" s="8"/>
      <c r="M95" s="8"/>
    </row>
    <row r="96" spans="1:13">
      <c r="A96" s="6">
        <v>66</v>
      </c>
      <c r="B96">
        <f>COUNTIF('Method Complexity aggregated'!C$2:C231,'Method Complexity'!$A96)</f>
        <v>0</v>
      </c>
      <c r="C96">
        <f>COUNTIF('Method Complexity aggregated'!D$2:D231,'Method Complexity'!$A96)</f>
        <v>0</v>
      </c>
      <c r="D96">
        <f>COUNTIF('Method Complexity aggregated'!E$2:E231,'Method Complexity'!$A96)</f>
        <v>0</v>
      </c>
      <c r="E96">
        <f>COUNTIF('Method Complexity aggregated'!C$172:C574,'Method Complexity'!$A96)</f>
        <v>0</v>
      </c>
      <c r="F96">
        <f>COUNTIF('Method Complexity aggregated'!D$172:D574,'Method Complexity'!$A96)</f>
        <v>0</v>
      </c>
      <c r="G96">
        <f>COUNTIF('Method Complexity aggregated'!E$172:E574,'Method Complexity'!$A96)</f>
        <v>0</v>
      </c>
      <c r="H96" s="8"/>
      <c r="I96" s="8"/>
      <c r="J96" s="8"/>
      <c r="K96" s="8"/>
      <c r="L96" s="8"/>
      <c r="M96" s="8"/>
    </row>
    <row r="97" spans="1:13">
      <c r="A97" s="6">
        <v>67</v>
      </c>
      <c r="B97">
        <f>COUNTIF('Method Complexity aggregated'!C$2:C232,'Method Complexity'!$A97)</f>
        <v>0</v>
      </c>
      <c r="C97">
        <f>COUNTIF('Method Complexity aggregated'!D$2:D232,'Method Complexity'!$A97)</f>
        <v>0</v>
      </c>
      <c r="D97">
        <f>COUNTIF('Method Complexity aggregated'!E$2:E232,'Method Complexity'!$A97)</f>
        <v>0</v>
      </c>
      <c r="E97">
        <f>COUNTIF('Method Complexity aggregated'!C$172:C575,'Method Complexity'!$A97)</f>
        <v>0</v>
      </c>
      <c r="F97">
        <f>COUNTIF('Method Complexity aggregated'!D$172:D575,'Method Complexity'!$A97)</f>
        <v>0</v>
      </c>
      <c r="G97">
        <f>COUNTIF('Method Complexity aggregated'!E$172:E575,'Method Complexity'!$A97)</f>
        <v>0</v>
      </c>
      <c r="H97" s="8"/>
      <c r="I97" s="8"/>
      <c r="J97" s="8"/>
      <c r="K97" s="8"/>
      <c r="L97" s="8"/>
      <c r="M97" s="8"/>
    </row>
    <row r="98" spans="1:13">
      <c r="A98" s="6">
        <v>68</v>
      </c>
      <c r="B98">
        <f>COUNTIF('Method Complexity aggregated'!C$2:C233,'Method Complexity'!$A98)</f>
        <v>0</v>
      </c>
      <c r="C98">
        <f>COUNTIF('Method Complexity aggregated'!D$2:D233,'Method Complexity'!$A98)</f>
        <v>0</v>
      </c>
      <c r="D98">
        <f>COUNTIF('Method Complexity aggregated'!E$2:E233,'Method Complexity'!$A98)</f>
        <v>0</v>
      </c>
      <c r="E98">
        <f>COUNTIF('Method Complexity aggregated'!C$172:C576,'Method Complexity'!$A98)</f>
        <v>0</v>
      </c>
      <c r="F98">
        <f>COUNTIF('Method Complexity aggregated'!D$172:D576,'Method Complexity'!$A98)</f>
        <v>0</v>
      </c>
      <c r="G98">
        <f>COUNTIF('Method Complexity aggregated'!E$172:E576,'Method Complexity'!$A98)</f>
        <v>0</v>
      </c>
      <c r="H98" s="8"/>
      <c r="I98" s="8"/>
      <c r="J98" s="8"/>
      <c r="K98" s="8"/>
      <c r="L98" s="8"/>
      <c r="M98" s="8"/>
    </row>
    <row r="99" spans="1:13">
      <c r="A99" s="6">
        <v>69</v>
      </c>
      <c r="B99">
        <f>COUNTIF('Method Complexity aggregated'!C$2:C234,'Method Complexity'!$A99)</f>
        <v>0</v>
      </c>
      <c r="C99">
        <f>COUNTIF('Method Complexity aggregated'!D$2:D234,'Method Complexity'!$A99)</f>
        <v>0</v>
      </c>
      <c r="D99">
        <f>COUNTIF('Method Complexity aggregated'!E$2:E234,'Method Complexity'!$A99)</f>
        <v>0</v>
      </c>
      <c r="E99">
        <f>COUNTIF('Method Complexity aggregated'!C$172:C577,'Method Complexity'!$A99)</f>
        <v>0</v>
      </c>
      <c r="F99">
        <f>COUNTIF('Method Complexity aggregated'!D$172:D577,'Method Complexity'!$A99)</f>
        <v>0</v>
      </c>
      <c r="G99">
        <f>COUNTIF('Method Complexity aggregated'!E$172:E577,'Method Complexity'!$A99)</f>
        <v>0</v>
      </c>
      <c r="H99" s="8"/>
      <c r="I99" s="8"/>
      <c r="J99" s="8"/>
      <c r="K99" s="8"/>
      <c r="L99" s="8"/>
      <c r="M99" s="8"/>
    </row>
    <row r="100" spans="1:13">
      <c r="A100" s="6">
        <v>70</v>
      </c>
      <c r="B100">
        <f>COUNTIF('Method Complexity aggregated'!C$2:C235,'Method Complexity'!$A100)</f>
        <v>0</v>
      </c>
      <c r="C100">
        <f>COUNTIF('Method Complexity aggregated'!D$2:D235,'Method Complexity'!$A100)</f>
        <v>0</v>
      </c>
      <c r="D100">
        <f>COUNTIF('Method Complexity aggregated'!E$2:E235,'Method Complexity'!$A100)</f>
        <v>0</v>
      </c>
      <c r="E100">
        <f>COUNTIF('Method Complexity aggregated'!C$172:C578,'Method Complexity'!$A100)</f>
        <v>0</v>
      </c>
      <c r="F100">
        <f>COUNTIF('Method Complexity aggregated'!D$172:D578,'Method Complexity'!$A100)</f>
        <v>0</v>
      </c>
      <c r="G100">
        <f>COUNTIF('Method Complexity aggregated'!E$172:E578,'Method Complexity'!$A100)</f>
        <v>0</v>
      </c>
      <c r="H100" s="8"/>
      <c r="I100" s="8"/>
      <c r="J100" s="8"/>
      <c r="K100" s="8"/>
      <c r="L100" s="8"/>
      <c r="M100" s="8"/>
    </row>
    <row r="101" spans="1:13">
      <c r="A101" s="6">
        <v>71</v>
      </c>
      <c r="B101">
        <f>COUNTIF('Method Complexity aggregated'!C$2:C236,'Method Complexity'!$A101)</f>
        <v>0</v>
      </c>
      <c r="C101">
        <f>COUNTIF('Method Complexity aggregated'!D$2:D236,'Method Complexity'!$A101)</f>
        <v>0</v>
      </c>
      <c r="D101">
        <f>COUNTIF('Method Complexity aggregated'!E$2:E236,'Method Complexity'!$A101)</f>
        <v>0</v>
      </c>
      <c r="E101">
        <f>COUNTIF('Method Complexity aggregated'!C$172:C579,'Method Complexity'!$A101)</f>
        <v>0</v>
      </c>
      <c r="F101">
        <f>COUNTIF('Method Complexity aggregated'!D$172:D579,'Method Complexity'!$A101)</f>
        <v>0</v>
      </c>
      <c r="G101">
        <f>COUNTIF('Method Complexity aggregated'!E$172:E579,'Method Complexity'!$A101)</f>
        <v>0</v>
      </c>
      <c r="H101" s="8"/>
      <c r="I101" s="8"/>
      <c r="J101" s="8"/>
      <c r="K101" s="8"/>
      <c r="L101" s="8"/>
      <c r="M101" s="8"/>
    </row>
    <row r="102" spans="1:13">
      <c r="A102" s="6">
        <v>72</v>
      </c>
      <c r="B102">
        <f>COUNTIF('Method Complexity aggregated'!C$2:C237,'Method Complexity'!$A102)</f>
        <v>0</v>
      </c>
      <c r="C102">
        <f>COUNTIF('Method Complexity aggregated'!D$2:D237,'Method Complexity'!$A102)</f>
        <v>0</v>
      </c>
      <c r="D102">
        <f>COUNTIF('Method Complexity aggregated'!E$2:E237,'Method Complexity'!$A102)</f>
        <v>0</v>
      </c>
      <c r="E102">
        <f>COUNTIF('Method Complexity aggregated'!C$172:C580,'Method Complexity'!$A102)</f>
        <v>0</v>
      </c>
      <c r="F102">
        <f>COUNTIF('Method Complexity aggregated'!D$172:D580,'Method Complexity'!$A102)</f>
        <v>0</v>
      </c>
      <c r="G102">
        <f>COUNTIF('Method Complexity aggregated'!E$172:E580,'Method Complexity'!$A102)</f>
        <v>0</v>
      </c>
      <c r="H102" s="8"/>
      <c r="I102" s="8"/>
      <c r="J102" s="8"/>
      <c r="K102" s="8"/>
      <c r="L102" s="8"/>
      <c r="M102" s="8"/>
    </row>
    <row r="103" spans="1:13">
      <c r="A103" s="6">
        <v>73</v>
      </c>
      <c r="B103">
        <f>COUNTIF('Method Complexity aggregated'!C$2:C238,'Method Complexity'!$A103)</f>
        <v>0</v>
      </c>
      <c r="C103">
        <f>COUNTIF('Method Complexity aggregated'!D$2:D238,'Method Complexity'!$A103)</f>
        <v>0</v>
      </c>
      <c r="D103">
        <f>COUNTIF('Method Complexity aggregated'!E$2:E238,'Method Complexity'!$A103)</f>
        <v>0</v>
      </c>
      <c r="E103">
        <f>COUNTIF('Method Complexity aggregated'!C$172:C581,'Method Complexity'!$A103)</f>
        <v>0</v>
      </c>
      <c r="F103">
        <f>COUNTIF('Method Complexity aggregated'!D$172:D581,'Method Complexity'!$A103)</f>
        <v>0</v>
      </c>
      <c r="G103">
        <f>COUNTIF('Method Complexity aggregated'!E$172:E581,'Method Complexity'!$A103)</f>
        <v>0</v>
      </c>
      <c r="H103" s="8"/>
      <c r="I103" s="8"/>
      <c r="J103" s="8"/>
      <c r="K103" s="8"/>
      <c r="L103" s="8"/>
      <c r="M103" s="8"/>
    </row>
    <row r="104" spans="1:13">
      <c r="A104" s="6">
        <v>74</v>
      </c>
      <c r="B104">
        <f>COUNTIF('Method Complexity aggregated'!C$2:C239,'Method Complexity'!$A104)</f>
        <v>0</v>
      </c>
      <c r="C104">
        <f>COUNTIF('Method Complexity aggregated'!D$2:D239,'Method Complexity'!$A104)</f>
        <v>0</v>
      </c>
      <c r="D104">
        <f>COUNTIF('Method Complexity aggregated'!E$2:E239,'Method Complexity'!$A104)</f>
        <v>0</v>
      </c>
      <c r="E104">
        <f>COUNTIF('Method Complexity aggregated'!C$172:C582,'Method Complexity'!$A104)</f>
        <v>0</v>
      </c>
      <c r="F104">
        <f>COUNTIF('Method Complexity aggregated'!D$172:D582,'Method Complexity'!$A104)</f>
        <v>0</v>
      </c>
      <c r="G104">
        <f>COUNTIF('Method Complexity aggregated'!E$172:E582,'Method Complexity'!$A104)</f>
        <v>0</v>
      </c>
      <c r="H104" s="8"/>
      <c r="I104" s="8"/>
      <c r="J104" s="8"/>
      <c r="K104" s="8"/>
      <c r="L104" s="8"/>
      <c r="M104" s="8"/>
    </row>
    <row r="105" spans="1:13">
      <c r="A105" s="6">
        <v>75</v>
      </c>
      <c r="B105">
        <f>COUNTIF('Method Complexity aggregated'!C$2:C240,'Method Complexity'!$A105)</f>
        <v>0</v>
      </c>
      <c r="C105">
        <f>COUNTIF('Method Complexity aggregated'!D$2:D240,'Method Complexity'!$A105)</f>
        <v>0</v>
      </c>
      <c r="D105">
        <f>COUNTIF('Method Complexity aggregated'!E$2:E240,'Method Complexity'!$A105)</f>
        <v>0</v>
      </c>
      <c r="E105">
        <f>COUNTIF('Method Complexity aggregated'!C$172:C583,'Method Complexity'!$A105)</f>
        <v>0</v>
      </c>
      <c r="F105">
        <f>COUNTIF('Method Complexity aggregated'!D$172:D583,'Method Complexity'!$A105)</f>
        <v>0</v>
      </c>
      <c r="G105">
        <f>COUNTIF('Method Complexity aggregated'!E$172:E583,'Method Complexity'!$A105)</f>
        <v>0</v>
      </c>
      <c r="H105" s="8"/>
      <c r="I105" s="8"/>
      <c r="J105" s="8"/>
      <c r="K105" s="8"/>
      <c r="L105" s="8"/>
      <c r="M105" s="8"/>
    </row>
    <row r="106" spans="1:13">
      <c r="A106" s="6">
        <v>76</v>
      </c>
      <c r="B106">
        <f>COUNTIF('Method Complexity aggregated'!C$2:C241,'Method Complexity'!$A106)</f>
        <v>1</v>
      </c>
      <c r="C106">
        <f>COUNTIF('Method Complexity aggregated'!D$2:D241,'Method Complexity'!$A106)</f>
        <v>0</v>
      </c>
      <c r="D106">
        <f>COUNTIF('Method Complexity aggregated'!E$2:E241,'Method Complexity'!$A106)</f>
        <v>0</v>
      </c>
      <c r="E106">
        <f>COUNTIF('Method Complexity aggregated'!C$172:C584,'Method Complexity'!$A106)</f>
        <v>1</v>
      </c>
      <c r="F106">
        <f>COUNTIF('Method Complexity aggregated'!D$172:D584,'Method Complexity'!$A106)</f>
        <v>0</v>
      </c>
      <c r="G106">
        <f>COUNTIF('Method Complexity aggregated'!E$172:E584,'Method Complexity'!$A106)</f>
        <v>0</v>
      </c>
      <c r="H106" s="8"/>
      <c r="I106" s="8"/>
      <c r="J106" s="8"/>
      <c r="K106" s="8"/>
      <c r="L106" s="8"/>
      <c r="M106" s="8"/>
    </row>
    <row r="107" spans="1:13">
      <c r="A107" s="6">
        <v>77</v>
      </c>
      <c r="B107">
        <f>COUNTIF('Method Complexity aggregated'!C$2:C242,'Method Complexity'!$A107)</f>
        <v>0</v>
      </c>
      <c r="C107">
        <f>COUNTIF('Method Complexity aggregated'!D$2:D242,'Method Complexity'!$A107)</f>
        <v>0</v>
      </c>
      <c r="D107">
        <f>COUNTIF('Method Complexity aggregated'!E$2:E242,'Method Complexity'!$A107)</f>
        <v>0</v>
      </c>
      <c r="E107">
        <f>COUNTIF('Method Complexity aggregated'!C$172:C585,'Method Complexity'!$A107)</f>
        <v>0</v>
      </c>
      <c r="F107">
        <f>COUNTIF('Method Complexity aggregated'!D$172:D585,'Method Complexity'!$A107)</f>
        <v>0</v>
      </c>
      <c r="G107">
        <f>COUNTIF('Method Complexity aggregated'!E$172:E585,'Method Complexity'!$A107)</f>
        <v>0</v>
      </c>
      <c r="H107" s="8"/>
      <c r="I107" s="8"/>
      <c r="J107" s="8"/>
      <c r="K107" s="8"/>
      <c r="L107" s="8"/>
      <c r="M107" s="8"/>
    </row>
    <row r="108" spans="1:13">
      <c r="A108" s="6">
        <v>78</v>
      </c>
      <c r="B108">
        <f>COUNTIF('Method Complexity aggregated'!C$2:C243,'Method Complexity'!$A108)</f>
        <v>0</v>
      </c>
      <c r="C108">
        <f>COUNTIF('Method Complexity aggregated'!D$2:D243,'Method Complexity'!$A108)</f>
        <v>0</v>
      </c>
      <c r="D108">
        <f>COUNTIF('Method Complexity aggregated'!E$2:E243,'Method Complexity'!$A108)</f>
        <v>0</v>
      </c>
      <c r="E108">
        <f>COUNTIF('Method Complexity aggregated'!C$172:C586,'Method Complexity'!$A108)</f>
        <v>0</v>
      </c>
      <c r="F108">
        <f>COUNTIF('Method Complexity aggregated'!D$172:D586,'Method Complexity'!$A108)</f>
        <v>0</v>
      </c>
      <c r="G108">
        <f>COUNTIF('Method Complexity aggregated'!E$172:E586,'Method Complexity'!$A108)</f>
        <v>0</v>
      </c>
      <c r="H108" s="8"/>
      <c r="I108" s="8"/>
      <c r="J108" s="8"/>
      <c r="K108" s="8"/>
      <c r="L108" s="8"/>
      <c r="M108" s="8"/>
    </row>
    <row r="109" spans="1:13">
      <c r="A109" s="6">
        <v>79</v>
      </c>
      <c r="B109">
        <f>COUNTIF('Method Complexity aggregated'!C$2:C244,'Method Complexity'!$A109)</f>
        <v>1</v>
      </c>
      <c r="C109">
        <f>COUNTIF('Method Complexity aggregated'!D$2:D244,'Method Complexity'!$A109)</f>
        <v>0</v>
      </c>
      <c r="D109">
        <f>COUNTIF('Method Complexity aggregated'!E$2:E244,'Method Complexity'!$A109)</f>
        <v>0</v>
      </c>
      <c r="E109">
        <f>COUNTIF('Method Complexity aggregated'!C$172:C587,'Method Complexity'!$A109)</f>
        <v>0</v>
      </c>
      <c r="F109">
        <f>COUNTIF('Method Complexity aggregated'!D$172:D587,'Method Complexity'!$A109)</f>
        <v>0</v>
      </c>
      <c r="G109">
        <f>COUNTIF('Method Complexity aggregated'!E$172:E587,'Method Complexity'!$A109)</f>
        <v>0</v>
      </c>
      <c r="H109" s="8"/>
      <c r="I109" s="8"/>
      <c r="J109" s="8"/>
      <c r="K109" s="8"/>
      <c r="L109" s="8"/>
      <c r="M109" s="8"/>
    </row>
    <row r="110" spans="1:13">
      <c r="A110" s="6">
        <v>80</v>
      </c>
      <c r="B110">
        <f>COUNTIF('Method Complexity aggregated'!C$2:C245,'Method Complexity'!$A110)</f>
        <v>0</v>
      </c>
      <c r="C110">
        <f>COUNTIF('Method Complexity aggregated'!D$2:D245,'Method Complexity'!$A110)</f>
        <v>0</v>
      </c>
      <c r="D110">
        <f>COUNTIF('Method Complexity aggregated'!E$2:E245,'Method Complexity'!$A110)</f>
        <v>0</v>
      </c>
      <c r="E110">
        <f>COUNTIF('Method Complexity aggregated'!C$172:C588,'Method Complexity'!$A110)</f>
        <v>0</v>
      </c>
      <c r="F110">
        <f>COUNTIF('Method Complexity aggregated'!D$172:D588,'Method Complexity'!$A110)</f>
        <v>0</v>
      </c>
      <c r="G110">
        <f>COUNTIF('Method Complexity aggregated'!E$172:E588,'Method Complexity'!$A110)</f>
        <v>0</v>
      </c>
      <c r="H110" s="8"/>
      <c r="I110" s="8"/>
      <c r="J110" s="8"/>
      <c r="K110" s="8"/>
      <c r="L110" s="8"/>
      <c r="M110" s="8"/>
    </row>
    <row r="111" spans="1:13">
      <c r="A111" s="6">
        <v>81</v>
      </c>
      <c r="B111">
        <f>COUNTIF('Method Complexity aggregated'!C$2:C246,'Method Complexity'!$A111)</f>
        <v>0</v>
      </c>
      <c r="C111">
        <f>COUNTIF('Method Complexity aggregated'!D$2:D246,'Method Complexity'!$A111)</f>
        <v>0</v>
      </c>
      <c r="D111">
        <f>COUNTIF('Method Complexity aggregated'!E$2:E246,'Method Complexity'!$A111)</f>
        <v>0</v>
      </c>
      <c r="E111">
        <f>COUNTIF('Method Complexity aggregated'!C$172:C589,'Method Complexity'!$A111)</f>
        <v>0</v>
      </c>
      <c r="F111">
        <f>COUNTIF('Method Complexity aggregated'!D$172:D589,'Method Complexity'!$A111)</f>
        <v>0</v>
      </c>
      <c r="G111">
        <f>COUNTIF('Method Complexity aggregated'!E$172:E589,'Method Complexity'!$A111)</f>
        <v>0</v>
      </c>
      <c r="H111" s="8"/>
      <c r="I111" s="8"/>
      <c r="J111" s="8"/>
      <c r="K111" s="8"/>
      <c r="L111" s="8"/>
      <c r="M111" s="8"/>
    </row>
    <row r="112" spans="1:13">
      <c r="A112" s="6">
        <v>82</v>
      </c>
      <c r="B112">
        <f>COUNTIF('Method Complexity aggregated'!C$2:C247,'Method Complexity'!$A112)</f>
        <v>0</v>
      </c>
      <c r="C112">
        <f>COUNTIF('Method Complexity aggregated'!D$2:D247,'Method Complexity'!$A112)</f>
        <v>0</v>
      </c>
      <c r="D112">
        <f>COUNTIF('Method Complexity aggregated'!E$2:E247,'Method Complexity'!$A112)</f>
        <v>0</v>
      </c>
      <c r="E112">
        <f>COUNTIF('Method Complexity aggregated'!C$172:C590,'Method Complexity'!$A112)</f>
        <v>0</v>
      </c>
      <c r="F112">
        <f>COUNTIF('Method Complexity aggregated'!D$172:D590,'Method Complexity'!$A112)</f>
        <v>0</v>
      </c>
      <c r="G112">
        <f>COUNTIF('Method Complexity aggregated'!E$172:E590,'Method Complexity'!$A112)</f>
        <v>0</v>
      </c>
      <c r="H112" s="8"/>
      <c r="I112" s="8"/>
      <c r="J112" s="8"/>
      <c r="K112" s="8"/>
      <c r="L112" s="8"/>
      <c r="M112" s="8"/>
    </row>
    <row r="113" spans="1:13">
      <c r="A113" s="6">
        <v>83</v>
      </c>
      <c r="B113">
        <f>COUNTIF('Method Complexity aggregated'!C$2:C248,'Method Complexity'!$A113)</f>
        <v>0</v>
      </c>
      <c r="C113">
        <f>COUNTIF('Method Complexity aggregated'!D$2:D248,'Method Complexity'!$A113)</f>
        <v>0</v>
      </c>
      <c r="D113">
        <f>COUNTIF('Method Complexity aggregated'!E$2:E248,'Method Complexity'!$A113)</f>
        <v>0</v>
      </c>
      <c r="E113">
        <f>COUNTIF('Method Complexity aggregated'!C$172:C591,'Method Complexity'!$A113)</f>
        <v>0</v>
      </c>
      <c r="F113">
        <f>COUNTIF('Method Complexity aggregated'!D$172:D591,'Method Complexity'!$A113)</f>
        <v>0</v>
      </c>
      <c r="G113">
        <f>COUNTIF('Method Complexity aggregated'!E$172:E591,'Method Complexity'!$A113)</f>
        <v>0</v>
      </c>
      <c r="H113" s="8"/>
      <c r="I113" s="8"/>
      <c r="J113" s="8"/>
      <c r="K113" s="8"/>
      <c r="L113" s="8"/>
      <c r="M113" s="8"/>
    </row>
    <row r="114" spans="1:13">
      <c r="A114" s="6">
        <v>84</v>
      </c>
      <c r="B114">
        <f>COUNTIF('Method Complexity aggregated'!C$2:C249,'Method Complexity'!$A114)</f>
        <v>0</v>
      </c>
      <c r="C114">
        <f>COUNTIF('Method Complexity aggregated'!D$2:D249,'Method Complexity'!$A114)</f>
        <v>0</v>
      </c>
      <c r="D114">
        <f>COUNTIF('Method Complexity aggregated'!E$2:E249,'Method Complexity'!$A114)</f>
        <v>0</v>
      </c>
      <c r="E114">
        <f>COUNTIF('Method Complexity aggregated'!C$172:C592,'Method Complexity'!$A114)</f>
        <v>0</v>
      </c>
      <c r="F114">
        <f>COUNTIF('Method Complexity aggregated'!D$172:D592,'Method Complexity'!$A114)</f>
        <v>0</v>
      </c>
      <c r="G114">
        <f>COUNTIF('Method Complexity aggregated'!E$172:E592,'Method Complexity'!$A114)</f>
        <v>0</v>
      </c>
      <c r="H114" s="8"/>
      <c r="I114" s="8"/>
      <c r="J114" s="8"/>
      <c r="K114" s="8"/>
      <c r="L114" s="8"/>
      <c r="M114" s="8"/>
    </row>
    <row r="115" spans="1:13">
      <c r="A115" s="6">
        <v>85</v>
      </c>
      <c r="B115">
        <f>COUNTIF('Method Complexity aggregated'!C$2:C250,'Method Complexity'!$A115)</f>
        <v>0</v>
      </c>
      <c r="C115">
        <f>COUNTIF('Method Complexity aggregated'!D$2:D250,'Method Complexity'!$A115)</f>
        <v>0</v>
      </c>
      <c r="D115">
        <f>COUNTIF('Method Complexity aggregated'!E$2:E250,'Method Complexity'!$A115)</f>
        <v>0</v>
      </c>
      <c r="E115">
        <f>COUNTIF('Method Complexity aggregated'!C$172:C593,'Method Complexity'!$A115)</f>
        <v>0</v>
      </c>
      <c r="F115">
        <f>COUNTIF('Method Complexity aggregated'!D$172:D593,'Method Complexity'!$A115)</f>
        <v>0</v>
      </c>
      <c r="G115">
        <f>COUNTIF('Method Complexity aggregated'!E$172:E593,'Method Complexity'!$A115)</f>
        <v>0</v>
      </c>
      <c r="H115" s="8"/>
      <c r="I115" s="8"/>
      <c r="J115" s="8"/>
      <c r="K115" s="8"/>
      <c r="L115" s="8"/>
      <c r="M115" s="8"/>
    </row>
    <row r="116" spans="1:13">
      <c r="A116" s="6">
        <v>86</v>
      </c>
      <c r="B116">
        <f>COUNTIF('Method Complexity aggregated'!C$2:C251,'Method Complexity'!$A116)</f>
        <v>0</v>
      </c>
      <c r="C116">
        <f>COUNTIF('Method Complexity aggregated'!D$2:D251,'Method Complexity'!$A116)</f>
        <v>0</v>
      </c>
      <c r="D116">
        <f>COUNTIF('Method Complexity aggregated'!E$2:E251,'Method Complexity'!$A116)</f>
        <v>0</v>
      </c>
      <c r="E116">
        <f>COUNTIF('Method Complexity aggregated'!C$172:C594,'Method Complexity'!$A116)</f>
        <v>0</v>
      </c>
      <c r="F116">
        <f>COUNTIF('Method Complexity aggregated'!D$172:D594,'Method Complexity'!$A116)</f>
        <v>0</v>
      </c>
      <c r="G116">
        <f>COUNTIF('Method Complexity aggregated'!E$172:E594,'Method Complexity'!$A116)</f>
        <v>0</v>
      </c>
      <c r="H116" s="8"/>
      <c r="I116" s="8"/>
      <c r="J116" s="8"/>
      <c r="K116" s="8"/>
      <c r="L116" s="8"/>
      <c r="M116" s="8"/>
    </row>
    <row r="117" spans="1:13">
      <c r="A117" s="6">
        <v>87</v>
      </c>
      <c r="B117">
        <f>COUNTIF('Method Complexity aggregated'!C$2:C252,'Method Complexity'!$A117)</f>
        <v>0</v>
      </c>
      <c r="C117">
        <f>COUNTIF('Method Complexity aggregated'!D$2:D252,'Method Complexity'!$A117)</f>
        <v>0</v>
      </c>
      <c r="D117">
        <f>COUNTIF('Method Complexity aggregated'!E$2:E252,'Method Complexity'!$A117)</f>
        <v>0</v>
      </c>
      <c r="E117">
        <f>COUNTIF('Method Complexity aggregated'!C$172:C595,'Method Complexity'!$A117)</f>
        <v>0</v>
      </c>
      <c r="F117">
        <f>COUNTIF('Method Complexity aggregated'!D$172:D595,'Method Complexity'!$A117)</f>
        <v>0</v>
      </c>
      <c r="G117">
        <f>COUNTIF('Method Complexity aggregated'!E$172:E595,'Method Complexity'!$A117)</f>
        <v>0</v>
      </c>
      <c r="H117" s="8"/>
      <c r="I117" s="8"/>
      <c r="J117" s="8"/>
      <c r="K117" s="8"/>
      <c r="L117" s="8"/>
      <c r="M117" s="8"/>
    </row>
    <row r="118" spans="1:13">
      <c r="A118" s="6">
        <v>88</v>
      </c>
      <c r="B118">
        <f>COUNTIF('Method Complexity aggregated'!C$2:C253,'Method Complexity'!$A118)</f>
        <v>0</v>
      </c>
      <c r="C118">
        <f>COUNTIF('Method Complexity aggregated'!D$2:D253,'Method Complexity'!$A118)</f>
        <v>0</v>
      </c>
      <c r="D118">
        <f>COUNTIF('Method Complexity aggregated'!E$2:E253,'Method Complexity'!$A118)</f>
        <v>0</v>
      </c>
      <c r="E118">
        <f>COUNTIF('Method Complexity aggregated'!C$172:C596,'Method Complexity'!$A118)</f>
        <v>0</v>
      </c>
      <c r="F118">
        <f>COUNTIF('Method Complexity aggregated'!D$172:D596,'Method Complexity'!$A118)</f>
        <v>0</v>
      </c>
      <c r="G118">
        <f>COUNTIF('Method Complexity aggregated'!E$172:E596,'Method Complexity'!$A118)</f>
        <v>0</v>
      </c>
      <c r="H118" s="8"/>
      <c r="I118" s="8"/>
      <c r="J118" s="8"/>
      <c r="K118" s="8"/>
      <c r="L118" s="8"/>
      <c r="M118" s="8"/>
    </row>
    <row r="119" spans="1:13">
      <c r="A119" s="6">
        <v>89</v>
      </c>
      <c r="B119">
        <f>COUNTIF('Method Complexity aggregated'!C$2:C254,'Method Complexity'!$A119)</f>
        <v>0</v>
      </c>
      <c r="C119">
        <f>COUNTIF('Method Complexity aggregated'!D$2:D254,'Method Complexity'!$A119)</f>
        <v>0</v>
      </c>
      <c r="D119">
        <f>COUNTIF('Method Complexity aggregated'!E$2:E254,'Method Complexity'!$A119)</f>
        <v>0</v>
      </c>
      <c r="E119">
        <f>COUNTIF('Method Complexity aggregated'!C$172:C597,'Method Complexity'!$A119)</f>
        <v>0</v>
      </c>
      <c r="F119">
        <f>COUNTIF('Method Complexity aggregated'!D$172:D597,'Method Complexity'!$A119)</f>
        <v>0</v>
      </c>
      <c r="G119">
        <f>COUNTIF('Method Complexity aggregated'!E$172:E597,'Method Complexity'!$A119)</f>
        <v>0</v>
      </c>
      <c r="H119" s="8"/>
      <c r="I119" s="8"/>
      <c r="J119" s="8"/>
      <c r="K119" s="8"/>
      <c r="L119" s="8"/>
      <c r="M119" s="8"/>
    </row>
    <row r="120" spans="1:13">
      <c r="A120" s="6">
        <v>90</v>
      </c>
      <c r="B120">
        <f>COUNTIF('Method Complexity aggregated'!C$2:C255,'Method Complexity'!$A120)</f>
        <v>0</v>
      </c>
      <c r="C120">
        <f>COUNTIF('Method Complexity aggregated'!D$2:D255,'Method Complexity'!$A120)</f>
        <v>0</v>
      </c>
      <c r="D120">
        <f>COUNTIF('Method Complexity aggregated'!E$2:E255,'Method Complexity'!$A120)</f>
        <v>0</v>
      </c>
      <c r="E120">
        <f>COUNTIF('Method Complexity aggregated'!C$172:C598,'Method Complexity'!$A120)</f>
        <v>0</v>
      </c>
      <c r="F120">
        <f>COUNTIF('Method Complexity aggregated'!D$172:D598,'Method Complexity'!$A120)</f>
        <v>0</v>
      </c>
      <c r="G120">
        <f>COUNTIF('Method Complexity aggregated'!E$172:E598,'Method Complexity'!$A120)</f>
        <v>0</v>
      </c>
      <c r="H120" s="8"/>
      <c r="I120" s="8"/>
      <c r="J120" s="8"/>
      <c r="K120" s="8"/>
      <c r="L120" s="8"/>
      <c r="M120" s="8"/>
    </row>
    <row r="121" spans="1:13">
      <c r="A121" s="6">
        <v>91</v>
      </c>
      <c r="B121">
        <f>COUNTIF('Method Complexity aggregated'!C$2:C256,'Method Complexity'!$A121)</f>
        <v>0</v>
      </c>
      <c r="C121">
        <f>COUNTIF('Method Complexity aggregated'!D$2:D256,'Method Complexity'!$A121)</f>
        <v>0</v>
      </c>
      <c r="D121">
        <f>COUNTIF('Method Complexity aggregated'!E$2:E256,'Method Complexity'!$A121)</f>
        <v>0</v>
      </c>
      <c r="E121">
        <f>COUNTIF('Method Complexity aggregated'!C$172:C599,'Method Complexity'!$A121)</f>
        <v>0</v>
      </c>
      <c r="F121">
        <f>COUNTIF('Method Complexity aggregated'!D$172:D599,'Method Complexity'!$A121)</f>
        <v>0</v>
      </c>
      <c r="G121">
        <f>COUNTIF('Method Complexity aggregated'!E$172:E599,'Method Complexity'!$A121)</f>
        <v>0</v>
      </c>
      <c r="H121" s="8"/>
      <c r="I121" s="8"/>
      <c r="J121" s="8"/>
      <c r="K121" s="8"/>
      <c r="L121" s="8"/>
      <c r="M121" s="8"/>
    </row>
    <row r="122" spans="1:13">
      <c r="A122" s="6">
        <v>92</v>
      </c>
      <c r="B122">
        <f>COUNTIF('Method Complexity aggregated'!C$2:C257,'Method Complexity'!$A122)</f>
        <v>0</v>
      </c>
      <c r="C122">
        <f>COUNTIF('Method Complexity aggregated'!D$2:D257,'Method Complexity'!$A122)</f>
        <v>0</v>
      </c>
      <c r="D122">
        <f>COUNTIF('Method Complexity aggregated'!E$2:E257,'Method Complexity'!$A122)</f>
        <v>0</v>
      </c>
      <c r="E122">
        <f>COUNTIF('Method Complexity aggregated'!C$172:C600,'Method Complexity'!$A122)</f>
        <v>0</v>
      </c>
      <c r="F122">
        <f>COUNTIF('Method Complexity aggregated'!D$172:D600,'Method Complexity'!$A122)</f>
        <v>0</v>
      </c>
      <c r="G122">
        <f>COUNTIF('Method Complexity aggregated'!E$172:E600,'Method Complexity'!$A122)</f>
        <v>0</v>
      </c>
      <c r="H122" s="8"/>
      <c r="I122" s="8"/>
      <c r="J122" s="8"/>
      <c r="K122" s="8"/>
      <c r="L122" s="8"/>
      <c r="M122" s="8"/>
    </row>
    <row r="123" spans="1:13">
      <c r="A123" s="6">
        <v>93</v>
      </c>
      <c r="B123">
        <f>COUNTIF('Method Complexity aggregated'!C$2:C258,'Method Complexity'!$A123)</f>
        <v>0</v>
      </c>
      <c r="C123">
        <f>COUNTIF('Method Complexity aggregated'!D$2:D258,'Method Complexity'!$A123)</f>
        <v>0</v>
      </c>
      <c r="D123">
        <f>COUNTIF('Method Complexity aggregated'!E$2:E258,'Method Complexity'!$A123)</f>
        <v>0</v>
      </c>
      <c r="E123">
        <f>COUNTIF('Method Complexity aggregated'!C$172:C601,'Method Complexity'!$A123)</f>
        <v>0</v>
      </c>
      <c r="F123">
        <f>COUNTIF('Method Complexity aggregated'!D$172:D601,'Method Complexity'!$A123)</f>
        <v>0</v>
      </c>
      <c r="G123">
        <f>COUNTIF('Method Complexity aggregated'!E$172:E601,'Method Complexity'!$A123)</f>
        <v>0</v>
      </c>
      <c r="H123" s="8"/>
      <c r="I123" s="8"/>
      <c r="J123" s="8"/>
      <c r="K123" s="8"/>
      <c r="L123" s="8"/>
      <c r="M123" s="8"/>
    </row>
    <row r="124" spans="1:13">
      <c r="A124" s="6">
        <v>94</v>
      </c>
      <c r="B124">
        <f>COUNTIF('Method Complexity aggregated'!C$2:C259,'Method Complexity'!$A124)</f>
        <v>0</v>
      </c>
      <c r="C124">
        <f>COUNTIF('Method Complexity aggregated'!D$2:D259,'Method Complexity'!$A124)</f>
        <v>0</v>
      </c>
      <c r="D124">
        <f>COUNTIF('Method Complexity aggregated'!E$2:E259,'Method Complexity'!$A124)</f>
        <v>0</v>
      </c>
      <c r="E124">
        <f>COUNTIF('Method Complexity aggregated'!C$172:C602,'Method Complexity'!$A124)</f>
        <v>0</v>
      </c>
      <c r="F124">
        <f>COUNTIF('Method Complexity aggregated'!D$172:D602,'Method Complexity'!$A124)</f>
        <v>0</v>
      </c>
      <c r="G124">
        <f>COUNTIF('Method Complexity aggregated'!E$172:E602,'Method Complexity'!$A124)</f>
        <v>0</v>
      </c>
      <c r="H124" s="8"/>
      <c r="I124" s="8"/>
      <c r="J124" s="8"/>
      <c r="K124" s="8"/>
      <c r="L124" s="8"/>
      <c r="M124" s="8"/>
    </row>
    <row r="125" spans="1:13">
      <c r="A125" s="6">
        <v>95</v>
      </c>
      <c r="B125">
        <f>COUNTIF('Method Complexity aggregated'!C$2:C260,'Method Complexity'!$A125)</f>
        <v>0</v>
      </c>
      <c r="C125">
        <f>COUNTIF('Method Complexity aggregated'!D$2:D260,'Method Complexity'!$A125)</f>
        <v>0</v>
      </c>
      <c r="D125">
        <f>COUNTIF('Method Complexity aggregated'!E$2:E260,'Method Complexity'!$A125)</f>
        <v>0</v>
      </c>
      <c r="E125">
        <f>COUNTIF('Method Complexity aggregated'!C$172:C603,'Method Complexity'!$A125)</f>
        <v>0</v>
      </c>
      <c r="F125">
        <f>COUNTIF('Method Complexity aggregated'!D$172:D603,'Method Complexity'!$A125)</f>
        <v>0</v>
      </c>
      <c r="G125">
        <f>COUNTIF('Method Complexity aggregated'!E$172:E603,'Method Complexity'!$A125)</f>
        <v>0</v>
      </c>
      <c r="H125" s="8"/>
      <c r="I125" s="8"/>
      <c r="J125" s="8"/>
      <c r="K125" s="8"/>
      <c r="L125" s="8"/>
      <c r="M125" s="8"/>
    </row>
    <row r="126" spans="1:13">
      <c r="A126" s="6">
        <v>96</v>
      </c>
      <c r="B126">
        <f>COUNTIF('Method Complexity aggregated'!C$2:C261,'Method Complexity'!$A126)</f>
        <v>0</v>
      </c>
      <c r="C126">
        <f>COUNTIF('Method Complexity aggregated'!D$2:D261,'Method Complexity'!$A126)</f>
        <v>0</v>
      </c>
      <c r="D126">
        <f>COUNTIF('Method Complexity aggregated'!E$2:E261,'Method Complexity'!$A126)</f>
        <v>0</v>
      </c>
      <c r="E126">
        <f>COUNTIF('Method Complexity aggregated'!C$172:C604,'Method Complexity'!$A126)</f>
        <v>0</v>
      </c>
      <c r="F126">
        <f>COUNTIF('Method Complexity aggregated'!D$172:D604,'Method Complexity'!$A126)</f>
        <v>0</v>
      </c>
      <c r="G126">
        <f>COUNTIF('Method Complexity aggregated'!E$172:E604,'Method Complexity'!$A126)</f>
        <v>0</v>
      </c>
      <c r="H126" s="8"/>
      <c r="I126" s="8"/>
      <c r="J126" s="8"/>
      <c r="K126" s="8"/>
      <c r="L126" s="8"/>
      <c r="M126" s="8"/>
    </row>
    <row r="127" spans="1:13">
      <c r="A127" s="6">
        <v>97</v>
      </c>
      <c r="B127">
        <f>COUNTIF('Method Complexity aggregated'!C$2:C262,'Method Complexity'!$A127)</f>
        <v>0</v>
      </c>
      <c r="C127">
        <f>COUNTIF('Method Complexity aggregated'!D$2:D262,'Method Complexity'!$A127)</f>
        <v>0</v>
      </c>
      <c r="D127">
        <f>COUNTIF('Method Complexity aggregated'!E$2:E262,'Method Complexity'!$A127)</f>
        <v>0</v>
      </c>
      <c r="E127">
        <f>COUNTIF('Method Complexity aggregated'!C$172:C605,'Method Complexity'!$A127)</f>
        <v>0</v>
      </c>
      <c r="F127">
        <f>COUNTIF('Method Complexity aggregated'!D$172:D605,'Method Complexity'!$A127)</f>
        <v>0</v>
      </c>
      <c r="G127">
        <f>COUNTIF('Method Complexity aggregated'!E$172:E605,'Method Complexity'!$A127)</f>
        <v>0</v>
      </c>
      <c r="H127" s="8"/>
      <c r="I127" s="8"/>
      <c r="J127" s="8"/>
      <c r="K127" s="8"/>
      <c r="L127" s="8"/>
      <c r="M127" s="8"/>
    </row>
    <row r="128" spans="1:13">
      <c r="A128" s="6">
        <v>98</v>
      </c>
      <c r="B128">
        <f>COUNTIF('Method Complexity aggregated'!C$2:C263,'Method Complexity'!$A128)</f>
        <v>0</v>
      </c>
      <c r="C128">
        <f>COUNTIF('Method Complexity aggregated'!D$2:D263,'Method Complexity'!$A128)</f>
        <v>0</v>
      </c>
      <c r="D128">
        <f>COUNTIF('Method Complexity aggregated'!E$2:E263,'Method Complexity'!$A128)</f>
        <v>0</v>
      </c>
      <c r="E128">
        <f>COUNTIF('Method Complexity aggregated'!C$172:C606,'Method Complexity'!$A128)</f>
        <v>0</v>
      </c>
      <c r="F128">
        <f>COUNTIF('Method Complexity aggregated'!D$172:D606,'Method Complexity'!$A128)</f>
        <v>0</v>
      </c>
      <c r="G128">
        <f>COUNTIF('Method Complexity aggregated'!E$172:E606,'Method Complexity'!$A128)</f>
        <v>0</v>
      </c>
      <c r="H128" s="8"/>
      <c r="I128" s="8"/>
      <c r="J128" s="8"/>
      <c r="K128" s="8"/>
      <c r="L128" s="8"/>
      <c r="M128" s="8"/>
    </row>
    <row r="129" spans="1:13">
      <c r="A129" s="6">
        <v>99</v>
      </c>
      <c r="B129">
        <f>COUNTIF('Method Complexity aggregated'!C$2:C264,'Method Complexity'!$A129)</f>
        <v>0</v>
      </c>
      <c r="C129">
        <f>COUNTIF('Method Complexity aggregated'!D$2:D264,'Method Complexity'!$A129)</f>
        <v>0</v>
      </c>
      <c r="D129">
        <f>COUNTIF('Method Complexity aggregated'!E$2:E264,'Method Complexity'!$A129)</f>
        <v>0</v>
      </c>
      <c r="E129">
        <f>COUNTIF('Method Complexity aggregated'!C$172:C607,'Method Complexity'!$A129)</f>
        <v>0</v>
      </c>
      <c r="F129">
        <f>COUNTIF('Method Complexity aggregated'!D$172:D607,'Method Complexity'!$A129)</f>
        <v>0</v>
      </c>
      <c r="G129">
        <f>COUNTIF('Method Complexity aggregated'!E$172:E607,'Method Complexity'!$A129)</f>
        <v>0</v>
      </c>
      <c r="H129" s="8"/>
      <c r="I129" s="8"/>
      <c r="J129" s="8"/>
      <c r="K129" s="8"/>
      <c r="L129" s="8"/>
      <c r="M129" s="8"/>
    </row>
    <row r="130" spans="1:13">
      <c r="A130" s="6">
        <v>100</v>
      </c>
      <c r="B130">
        <f>COUNTIF('Method Complexity aggregated'!C$2:C265,'Method Complexity'!$A130)</f>
        <v>0</v>
      </c>
      <c r="C130">
        <f>COUNTIF('Method Complexity aggregated'!D$2:D265,'Method Complexity'!$A130)</f>
        <v>0</v>
      </c>
      <c r="D130">
        <f>COUNTIF('Method Complexity aggregated'!E$2:E265,'Method Complexity'!$A130)</f>
        <v>0</v>
      </c>
      <c r="E130">
        <f>COUNTIF('Method Complexity aggregated'!C$172:C608,'Method Complexity'!$A130)</f>
        <v>0</v>
      </c>
      <c r="F130">
        <f>COUNTIF('Method Complexity aggregated'!D$172:D608,'Method Complexity'!$A130)</f>
        <v>0</v>
      </c>
      <c r="G130">
        <f>COUNTIF('Method Complexity aggregated'!E$172:E608,'Method Complexity'!$A130)</f>
        <v>0</v>
      </c>
      <c r="H130" s="8"/>
      <c r="I130" s="8"/>
      <c r="J130" s="8"/>
      <c r="K130" s="8"/>
      <c r="L130" s="8"/>
      <c r="M130" s="8"/>
    </row>
    <row r="131" spans="1:13">
      <c r="A131" s="6">
        <v>101</v>
      </c>
      <c r="B131">
        <f>COUNTIF('Method Complexity aggregated'!C$2:C266,'Method Complexity'!$A131)</f>
        <v>0</v>
      </c>
      <c r="C131">
        <f>COUNTIF('Method Complexity aggregated'!D$2:D266,'Method Complexity'!$A131)</f>
        <v>0</v>
      </c>
      <c r="D131">
        <f>COUNTIF('Method Complexity aggregated'!E$2:E266,'Method Complexity'!$A131)</f>
        <v>0</v>
      </c>
      <c r="E131">
        <f>COUNTIF('Method Complexity aggregated'!C$172:C609,'Method Complexity'!$A131)</f>
        <v>0</v>
      </c>
      <c r="F131">
        <f>COUNTIF('Method Complexity aggregated'!D$172:D609,'Method Complexity'!$A131)</f>
        <v>0</v>
      </c>
      <c r="G131">
        <f>COUNTIF('Method Complexity aggregated'!E$172:E609,'Method Complexity'!$A131)</f>
        <v>0</v>
      </c>
      <c r="H131" s="8"/>
      <c r="I131" s="8"/>
      <c r="J131" s="8"/>
      <c r="K131" s="8"/>
      <c r="L131" s="8"/>
      <c r="M131" s="8"/>
    </row>
    <row r="132" spans="1:13">
      <c r="A132" s="6">
        <v>102</v>
      </c>
      <c r="B132">
        <f>COUNTIF('Method Complexity aggregated'!C$2:C267,'Method Complexity'!$A132)</f>
        <v>0</v>
      </c>
      <c r="C132">
        <f>COUNTIF('Method Complexity aggregated'!D$2:D267,'Method Complexity'!$A132)</f>
        <v>0</v>
      </c>
      <c r="D132">
        <f>COUNTIF('Method Complexity aggregated'!E$2:E267,'Method Complexity'!$A132)</f>
        <v>0</v>
      </c>
      <c r="E132">
        <f>COUNTIF('Method Complexity aggregated'!C$172:C610,'Method Complexity'!$A132)</f>
        <v>0</v>
      </c>
      <c r="F132">
        <f>COUNTIF('Method Complexity aggregated'!D$172:D610,'Method Complexity'!$A132)</f>
        <v>0</v>
      </c>
      <c r="G132">
        <f>COUNTIF('Method Complexity aggregated'!E$172:E610,'Method Complexity'!$A132)</f>
        <v>0</v>
      </c>
      <c r="H132" s="8"/>
      <c r="I132" s="8"/>
      <c r="J132" s="8"/>
      <c r="K132" s="8"/>
      <c r="L132" s="8"/>
      <c r="M132" s="8"/>
    </row>
    <row r="133" spans="1:13">
      <c r="A133" s="6">
        <v>103</v>
      </c>
      <c r="B133">
        <f>COUNTIF('Method Complexity aggregated'!C$2:C268,'Method Complexity'!$A133)</f>
        <v>0</v>
      </c>
      <c r="C133">
        <f>COUNTIF('Method Complexity aggregated'!D$2:D268,'Method Complexity'!$A133)</f>
        <v>0</v>
      </c>
      <c r="D133">
        <f>COUNTIF('Method Complexity aggregated'!E$2:E268,'Method Complexity'!$A133)</f>
        <v>0</v>
      </c>
      <c r="E133">
        <f>COUNTIF('Method Complexity aggregated'!C$172:C611,'Method Complexity'!$A133)</f>
        <v>0</v>
      </c>
      <c r="F133">
        <f>COUNTIF('Method Complexity aggregated'!D$172:D611,'Method Complexity'!$A133)</f>
        <v>0</v>
      </c>
      <c r="G133">
        <f>COUNTIF('Method Complexity aggregated'!E$172:E611,'Method Complexity'!$A133)</f>
        <v>0</v>
      </c>
      <c r="H133" s="8"/>
      <c r="I133" s="8"/>
      <c r="J133" s="8"/>
      <c r="K133" s="8"/>
      <c r="L133" s="8"/>
      <c r="M133" s="8"/>
    </row>
    <row r="134" spans="1:13">
      <c r="A134" s="6">
        <v>104</v>
      </c>
      <c r="B134">
        <f>COUNTIF('Method Complexity aggregated'!C$2:C269,'Method Complexity'!$A134)</f>
        <v>0</v>
      </c>
      <c r="C134">
        <f>COUNTIF('Method Complexity aggregated'!D$2:D269,'Method Complexity'!$A134)</f>
        <v>0</v>
      </c>
      <c r="D134">
        <f>COUNTIF('Method Complexity aggregated'!E$2:E269,'Method Complexity'!$A134)</f>
        <v>0</v>
      </c>
      <c r="E134">
        <f>COUNTIF('Method Complexity aggregated'!C$172:C612,'Method Complexity'!$A134)</f>
        <v>0</v>
      </c>
      <c r="F134">
        <f>COUNTIF('Method Complexity aggregated'!D$172:D612,'Method Complexity'!$A134)</f>
        <v>0</v>
      </c>
      <c r="G134">
        <f>COUNTIF('Method Complexity aggregated'!E$172:E612,'Method Complexity'!$A134)</f>
        <v>0</v>
      </c>
      <c r="H134" s="8"/>
      <c r="I134" s="8"/>
      <c r="J134" s="8"/>
      <c r="K134" s="8"/>
      <c r="L134" s="8"/>
      <c r="M134" s="8"/>
    </row>
    <row r="135" spans="1:13">
      <c r="A135" s="6">
        <v>105</v>
      </c>
      <c r="B135">
        <f>COUNTIF('Method Complexity aggregated'!C$2:C270,'Method Complexity'!$A135)</f>
        <v>0</v>
      </c>
      <c r="C135">
        <f>COUNTIF('Method Complexity aggregated'!D$2:D270,'Method Complexity'!$A135)</f>
        <v>0</v>
      </c>
      <c r="D135">
        <f>COUNTIF('Method Complexity aggregated'!E$2:E270,'Method Complexity'!$A135)</f>
        <v>0</v>
      </c>
      <c r="E135">
        <f>COUNTIF('Method Complexity aggregated'!C$172:C613,'Method Complexity'!$A135)</f>
        <v>0</v>
      </c>
      <c r="F135">
        <f>COUNTIF('Method Complexity aggregated'!D$172:D613,'Method Complexity'!$A135)</f>
        <v>0</v>
      </c>
      <c r="G135">
        <f>COUNTIF('Method Complexity aggregated'!E$172:E613,'Method Complexity'!$A135)</f>
        <v>0</v>
      </c>
      <c r="H135" s="8"/>
      <c r="I135" s="8"/>
      <c r="J135" s="8"/>
      <c r="K135" s="8"/>
      <c r="L135" s="8"/>
      <c r="M135" s="8"/>
    </row>
    <row r="136" spans="1:13">
      <c r="A136" s="6">
        <v>106</v>
      </c>
      <c r="B136">
        <f>COUNTIF('Method Complexity aggregated'!C$2:C271,'Method Complexity'!$A136)</f>
        <v>0</v>
      </c>
      <c r="C136">
        <f>COUNTIF('Method Complexity aggregated'!D$2:D271,'Method Complexity'!$A136)</f>
        <v>0</v>
      </c>
      <c r="D136">
        <f>COUNTIF('Method Complexity aggregated'!E$2:E271,'Method Complexity'!$A136)</f>
        <v>0</v>
      </c>
      <c r="E136">
        <f>COUNTIF('Method Complexity aggregated'!C$172:C614,'Method Complexity'!$A136)</f>
        <v>0</v>
      </c>
      <c r="F136">
        <f>COUNTIF('Method Complexity aggregated'!D$172:D614,'Method Complexity'!$A136)</f>
        <v>0</v>
      </c>
      <c r="G136">
        <f>COUNTIF('Method Complexity aggregated'!E$172:E614,'Method Complexity'!$A136)</f>
        <v>0</v>
      </c>
      <c r="H136" s="8"/>
      <c r="I136" s="8"/>
      <c r="J136" s="8"/>
      <c r="K136" s="8"/>
      <c r="L136" s="8"/>
      <c r="M136" s="8"/>
    </row>
    <row r="137" spans="1:13">
      <c r="A137" s="6">
        <v>107</v>
      </c>
      <c r="B137">
        <f>COUNTIF('Method Complexity aggregated'!C$2:C272,'Method Complexity'!$A137)</f>
        <v>0</v>
      </c>
      <c r="C137">
        <f>COUNTIF('Method Complexity aggregated'!D$2:D272,'Method Complexity'!$A137)</f>
        <v>0</v>
      </c>
      <c r="D137">
        <f>COUNTIF('Method Complexity aggregated'!E$2:E272,'Method Complexity'!$A137)</f>
        <v>0</v>
      </c>
      <c r="E137">
        <f>COUNTIF('Method Complexity aggregated'!C$172:C615,'Method Complexity'!$A137)</f>
        <v>0</v>
      </c>
      <c r="F137">
        <f>COUNTIF('Method Complexity aggregated'!D$172:D615,'Method Complexity'!$A137)</f>
        <v>0</v>
      </c>
      <c r="G137">
        <f>COUNTIF('Method Complexity aggregated'!E$172:E615,'Method Complexity'!$A137)</f>
        <v>0</v>
      </c>
      <c r="H137" s="8"/>
      <c r="I137" s="8"/>
      <c r="J137" s="8"/>
      <c r="K137" s="8"/>
      <c r="L137" s="8"/>
      <c r="M137" s="8"/>
    </row>
    <row r="138" spans="1:13">
      <c r="A138" s="6">
        <v>108</v>
      </c>
      <c r="B138">
        <f>COUNTIF('Method Complexity aggregated'!C$2:C273,'Method Complexity'!$A138)</f>
        <v>0</v>
      </c>
      <c r="C138">
        <f>COUNTIF('Method Complexity aggregated'!D$2:D273,'Method Complexity'!$A138)</f>
        <v>0</v>
      </c>
      <c r="D138">
        <f>COUNTIF('Method Complexity aggregated'!E$2:E273,'Method Complexity'!$A138)</f>
        <v>0</v>
      </c>
      <c r="E138">
        <f>COUNTIF('Method Complexity aggregated'!C$172:C616,'Method Complexity'!$A138)</f>
        <v>0</v>
      </c>
      <c r="F138">
        <f>COUNTIF('Method Complexity aggregated'!D$172:D616,'Method Complexity'!$A138)</f>
        <v>0</v>
      </c>
      <c r="G138">
        <f>COUNTIF('Method Complexity aggregated'!E$172:E616,'Method Complexity'!$A138)</f>
        <v>0</v>
      </c>
      <c r="H138" s="8"/>
      <c r="I138" s="8"/>
      <c r="J138" s="8"/>
      <c r="K138" s="8"/>
      <c r="L138" s="8"/>
      <c r="M138" s="8"/>
    </row>
    <row r="139" spans="1:13">
      <c r="A139" s="6">
        <v>109</v>
      </c>
      <c r="B139">
        <f>COUNTIF('Method Complexity aggregated'!C$2:C274,'Method Complexity'!$A139)</f>
        <v>0</v>
      </c>
      <c r="C139">
        <f>COUNTIF('Method Complexity aggregated'!D$2:D274,'Method Complexity'!$A139)</f>
        <v>0</v>
      </c>
      <c r="D139">
        <f>COUNTIF('Method Complexity aggregated'!E$2:E274,'Method Complexity'!$A139)</f>
        <v>0</v>
      </c>
      <c r="E139">
        <f>COUNTIF('Method Complexity aggregated'!C$172:C617,'Method Complexity'!$A139)</f>
        <v>0</v>
      </c>
      <c r="F139">
        <f>COUNTIF('Method Complexity aggregated'!D$172:D617,'Method Complexity'!$A139)</f>
        <v>0</v>
      </c>
      <c r="G139">
        <f>COUNTIF('Method Complexity aggregated'!E$172:E617,'Method Complexity'!$A139)</f>
        <v>0</v>
      </c>
      <c r="H139" s="8"/>
      <c r="I139" s="8"/>
      <c r="J139" s="8"/>
      <c r="K139" s="8"/>
      <c r="L139" s="8"/>
      <c r="M139" s="8"/>
    </row>
    <row r="140" spans="1:13">
      <c r="A140" s="6">
        <v>110</v>
      </c>
      <c r="B140">
        <f>COUNTIF('Method Complexity aggregated'!C$2:C275,'Method Complexity'!$A140)</f>
        <v>0</v>
      </c>
      <c r="C140">
        <f>COUNTIF('Method Complexity aggregated'!D$2:D275,'Method Complexity'!$A140)</f>
        <v>0</v>
      </c>
      <c r="D140">
        <f>COUNTIF('Method Complexity aggregated'!E$2:E275,'Method Complexity'!$A140)</f>
        <v>0</v>
      </c>
      <c r="E140">
        <f>COUNTIF('Method Complexity aggregated'!C$172:C618,'Method Complexity'!$A140)</f>
        <v>0</v>
      </c>
      <c r="F140">
        <f>COUNTIF('Method Complexity aggregated'!D$172:D618,'Method Complexity'!$A140)</f>
        <v>0</v>
      </c>
      <c r="G140">
        <f>COUNTIF('Method Complexity aggregated'!E$172:E618,'Method Complexity'!$A140)</f>
        <v>0</v>
      </c>
      <c r="H140" s="8"/>
      <c r="I140" s="8"/>
      <c r="J140" s="8"/>
      <c r="K140" s="8"/>
      <c r="L140" s="8"/>
      <c r="M140" s="8"/>
    </row>
    <row r="141" spans="1:13">
      <c r="A141" s="6">
        <v>111</v>
      </c>
      <c r="B141">
        <f>COUNTIF('Method Complexity aggregated'!C$2:C276,'Method Complexity'!$A141)</f>
        <v>0</v>
      </c>
      <c r="C141">
        <f>COUNTIF('Method Complexity aggregated'!D$2:D276,'Method Complexity'!$A141)</f>
        <v>0</v>
      </c>
      <c r="D141">
        <f>COUNTIF('Method Complexity aggregated'!E$2:E276,'Method Complexity'!$A141)</f>
        <v>0</v>
      </c>
      <c r="E141">
        <f>COUNTIF('Method Complexity aggregated'!C$172:C619,'Method Complexity'!$A141)</f>
        <v>0</v>
      </c>
      <c r="F141">
        <f>COUNTIF('Method Complexity aggregated'!D$172:D619,'Method Complexity'!$A141)</f>
        <v>0</v>
      </c>
      <c r="G141">
        <f>COUNTIF('Method Complexity aggregated'!E$172:E619,'Method Complexity'!$A141)</f>
        <v>0</v>
      </c>
      <c r="H141" s="8"/>
      <c r="I141" s="8"/>
      <c r="J141" s="8"/>
      <c r="K141" s="8"/>
      <c r="L141" s="8"/>
      <c r="M141" s="8"/>
    </row>
    <row r="142" spans="1:13">
      <c r="A142" s="6">
        <v>112</v>
      </c>
      <c r="B142">
        <f>COUNTIF('Method Complexity aggregated'!C$2:C277,'Method Complexity'!$A142)</f>
        <v>0</v>
      </c>
      <c r="C142">
        <f>COUNTIF('Method Complexity aggregated'!D$2:D277,'Method Complexity'!$A142)</f>
        <v>0</v>
      </c>
      <c r="D142">
        <f>COUNTIF('Method Complexity aggregated'!E$2:E277,'Method Complexity'!$A142)</f>
        <v>0</v>
      </c>
      <c r="E142">
        <f>COUNTIF('Method Complexity aggregated'!C$172:C620,'Method Complexity'!$A142)</f>
        <v>0</v>
      </c>
      <c r="F142">
        <f>COUNTIF('Method Complexity aggregated'!D$172:D620,'Method Complexity'!$A142)</f>
        <v>0</v>
      </c>
      <c r="G142">
        <f>COUNTIF('Method Complexity aggregated'!E$172:E620,'Method Complexity'!$A142)</f>
        <v>0</v>
      </c>
      <c r="H142" s="8"/>
      <c r="I142" s="8"/>
      <c r="J142" s="8"/>
      <c r="K142" s="8"/>
      <c r="L142" s="8"/>
      <c r="M142" s="8"/>
    </row>
    <row r="143" spans="1:13">
      <c r="A143" s="6">
        <v>113</v>
      </c>
      <c r="B143">
        <f>COUNTIF('Method Complexity aggregated'!C$2:C278,'Method Complexity'!$A143)</f>
        <v>0</v>
      </c>
      <c r="C143">
        <f>COUNTIF('Method Complexity aggregated'!D$2:D278,'Method Complexity'!$A143)</f>
        <v>0</v>
      </c>
      <c r="D143">
        <f>COUNTIF('Method Complexity aggregated'!E$2:E278,'Method Complexity'!$A143)</f>
        <v>0</v>
      </c>
      <c r="E143">
        <f>COUNTIF('Method Complexity aggregated'!C$172:C621,'Method Complexity'!$A143)</f>
        <v>0</v>
      </c>
      <c r="F143">
        <f>COUNTIF('Method Complexity aggregated'!D$172:D621,'Method Complexity'!$A143)</f>
        <v>0</v>
      </c>
      <c r="G143">
        <f>COUNTIF('Method Complexity aggregated'!E$172:E621,'Method Complexity'!$A143)</f>
        <v>0</v>
      </c>
      <c r="H143" s="8"/>
      <c r="I143" s="8"/>
      <c r="J143" s="8"/>
      <c r="K143" s="8"/>
      <c r="L143" s="8"/>
      <c r="M143" s="8"/>
    </row>
    <row r="144" spans="1:13">
      <c r="A144" s="6">
        <v>114</v>
      </c>
      <c r="B144">
        <f>COUNTIF('Method Complexity aggregated'!C$2:C279,'Method Complexity'!$A144)</f>
        <v>0</v>
      </c>
      <c r="C144">
        <f>COUNTIF('Method Complexity aggregated'!D$2:D279,'Method Complexity'!$A144)</f>
        <v>0</v>
      </c>
      <c r="D144">
        <f>COUNTIF('Method Complexity aggregated'!E$2:E279,'Method Complexity'!$A144)</f>
        <v>0</v>
      </c>
      <c r="E144">
        <f>COUNTIF('Method Complexity aggregated'!C$172:C622,'Method Complexity'!$A144)</f>
        <v>0</v>
      </c>
      <c r="F144">
        <f>COUNTIF('Method Complexity aggregated'!D$172:D622,'Method Complexity'!$A144)</f>
        <v>0</v>
      </c>
      <c r="G144">
        <f>COUNTIF('Method Complexity aggregated'!E$172:E622,'Method Complexity'!$A144)</f>
        <v>0</v>
      </c>
      <c r="H144" s="8"/>
      <c r="I144" s="8"/>
      <c r="J144" s="8"/>
      <c r="K144" s="8"/>
      <c r="L144" s="8"/>
      <c r="M144" s="8"/>
    </row>
    <row r="145" spans="1:13">
      <c r="A145" s="6">
        <v>115</v>
      </c>
      <c r="B145">
        <f>COUNTIF('Method Complexity aggregated'!C$2:C280,'Method Complexity'!$A145)</f>
        <v>0</v>
      </c>
      <c r="C145">
        <f>COUNTIF('Method Complexity aggregated'!D$2:D280,'Method Complexity'!$A145)</f>
        <v>0</v>
      </c>
      <c r="D145">
        <f>COUNTIF('Method Complexity aggregated'!E$2:E280,'Method Complexity'!$A145)</f>
        <v>0</v>
      </c>
      <c r="E145">
        <f>COUNTIF('Method Complexity aggregated'!C$172:C623,'Method Complexity'!$A145)</f>
        <v>0</v>
      </c>
      <c r="F145">
        <f>COUNTIF('Method Complexity aggregated'!D$172:D623,'Method Complexity'!$A145)</f>
        <v>0</v>
      </c>
      <c r="G145">
        <f>COUNTIF('Method Complexity aggregated'!E$172:E623,'Method Complexity'!$A145)</f>
        <v>0</v>
      </c>
      <c r="H145" s="8"/>
      <c r="I145" s="8"/>
      <c r="J145" s="8"/>
      <c r="K145" s="8"/>
      <c r="L145" s="8"/>
      <c r="M145" s="8"/>
    </row>
    <row r="146" spans="1:13">
      <c r="A146" s="6">
        <v>116</v>
      </c>
      <c r="B146">
        <f>COUNTIF('Method Complexity aggregated'!C$2:C281,'Method Complexity'!$A146)</f>
        <v>0</v>
      </c>
      <c r="C146">
        <f>COUNTIF('Method Complexity aggregated'!D$2:D281,'Method Complexity'!$A146)</f>
        <v>0</v>
      </c>
      <c r="D146">
        <f>COUNTIF('Method Complexity aggregated'!E$2:E281,'Method Complexity'!$A146)</f>
        <v>0</v>
      </c>
      <c r="E146">
        <f>COUNTIF('Method Complexity aggregated'!C$172:C624,'Method Complexity'!$A146)</f>
        <v>0</v>
      </c>
      <c r="F146">
        <f>COUNTIF('Method Complexity aggregated'!D$172:D624,'Method Complexity'!$A146)</f>
        <v>0</v>
      </c>
      <c r="G146">
        <f>COUNTIF('Method Complexity aggregated'!E$172:E624,'Method Complexity'!$A146)</f>
        <v>0</v>
      </c>
      <c r="H146" s="8"/>
      <c r="I146" s="8"/>
      <c r="J146" s="8"/>
      <c r="K146" s="8"/>
      <c r="L146" s="8"/>
      <c r="M146" s="8"/>
    </row>
    <row r="147" spans="1:13">
      <c r="A147" s="6">
        <v>117</v>
      </c>
      <c r="B147">
        <f>COUNTIF('Method Complexity aggregated'!C$2:C282,'Method Complexity'!$A147)</f>
        <v>0</v>
      </c>
      <c r="C147">
        <f>COUNTIF('Method Complexity aggregated'!D$2:D282,'Method Complexity'!$A147)</f>
        <v>0</v>
      </c>
      <c r="D147">
        <f>COUNTIF('Method Complexity aggregated'!E$2:E282,'Method Complexity'!$A147)</f>
        <v>0</v>
      </c>
      <c r="E147">
        <f>COUNTIF('Method Complexity aggregated'!C$172:C625,'Method Complexity'!$A147)</f>
        <v>0</v>
      </c>
      <c r="F147">
        <f>COUNTIF('Method Complexity aggregated'!D$172:D625,'Method Complexity'!$A147)</f>
        <v>0</v>
      </c>
      <c r="G147">
        <f>COUNTIF('Method Complexity aggregated'!E$172:E625,'Method Complexity'!$A147)</f>
        <v>0</v>
      </c>
      <c r="H147" s="8"/>
      <c r="I147" s="8"/>
      <c r="J147" s="8"/>
      <c r="K147" s="8"/>
      <c r="L147" s="8"/>
      <c r="M147" s="8"/>
    </row>
    <row r="148" spans="1:13">
      <c r="A148" s="6">
        <v>118</v>
      </c>
      <c r="B148">
        <f>COUNTIF('Method Complexity aggregated'!C$2:C283,'Method Complexity'!$A148)</f>
        <v>0</v>
      </c>
      <c r="C148">
        <f>COUNTIF('Method Complexity aggregated'!D$2:D283,'Method Complexity'!$A148)</f>
        <v>0</v>
      </c>
      <c r="D148">
        <f>COUNTIF('Method Complexity aggregated'!E$2:E283,'Method Complexity'!$A148)</f>
        <v>0</v>
      </c>
      <c r="E148">
        <f>COUNTIF('Method Complexity aggregated'!C$172:C626,'Method Complexity'!$A148)</f>
        <v>0</v>
      </c>
      <c r="F148">
        <f>COUNTIF('Method Complexity aggregated'!D$172:D626,'Method Complexity'!$A148)</f>
        <v>0</v>
      </c>
      <c r="G148">
        <f>COUNTIF('Method Complexity aggregated'!E$172:E626,'Method Complexity'!$A148)</f>
        <v>0</v>
      </c>
      <c r="H148" s="8"/>
      <c r="I148" s="8"/>
      <c r="J148" s="8"/>
      <c r="K148" s="8"/>
      <c r="L148" s="8"/>
      <c r="M148" s="8"/>
    </row>
    <row r="149" spans="1:13">
      <c r="A149" s="6">
        <v>119</v>
      </c>
      <c r="B149">
        <f>COUNTIF('Method Complexity aggregated'!C$2:C284,'Method Complexity'!$A149)</f>
        <v>0</v>
      </c>
      <c r="C149">
        <f>COUNTIF('Method Complexity aggregated'!D$2:D284,'Method Complexity'!$A149)</f>
        <v>0</v>
      </c>
      <c r="D149">
        <f>COUNTIF('Method Complexity aggregated'!E$2:E284,'Method Complexity'!$A149)</f>
        <v>0</v>
      </c>
      <c r="E149">
        <f>COUNTIF('Method Complexity aggregated'!C$172:C627,'Method Complexity'!$A149)</f>
        <v>0</v>
      </c>
      <c r="F149">
        <f>COUNTIF('Method Complexity aggregated'!D$172:D627,'Method Complexity'!$A149)</f>
        <v>0</v>
      </c>
      <c r="G149">
        <f>COUNTIF('Method Complexity aggregated'!E$172:E627,'Method Complexity'!$A149)</f>
        <v>0</v>
      </c>
      <c r="H149" s="8"/>
      <c r="I149" s="8"/>
      <c r="J149" s="8"/>
      <c r="K149" s="8"/>
      <c r="L149" s="8"/>
      <c r="M149" s="8"/>
    </row>
    <row r="150" spans="1:13">
      <c r="A150" s="6">
        <v>120</v>
      </c>
      <c r="B150">
        <f>COUNTIF('Method Complexity aggregated'!C$2:C285,'Method Complexity'!$A150)</f>
        <v>0</v>
      </c>
      <c r="C150">
        <f>COUNTIF('Method Complexity aggregated'!D$2:D285,'Method Complexity'!$A150)</f>
        <v>0</v>
      </c>
      <c r="D150">
        <f>COUNTIF('Method Complexity aggregated'!E$2:E285,'Method Complexity'!$A150)</f>
        <v>0</v>
      </c>
      <c r="E150">
        <f>COUNTIF('Method Complexity aggregated'!C$172:C628,'Method Complexity'!$A150)</f>
        <v>0</v>
      </c>
      <c r="F150">
        <f>COUNTIF('Method Complexity aggregated'!D$172:D628,'Method Complexity'!$A150)</f>
        <v>0</v>
      </c>
      <c r="G150">
        <f>COUNTIF('Method Complexity aggregated'!E$172:E628,'Method Complexity'!$A150)</f>
        <v>0</v>
      </c>
      <c r="H150" s="8"/>
      <c r="I150" s="8"/>
      <c r="J150" s="8"/>
      <c r="K150" s="8"/>
      <c r="L150" s="8"/>
      <c r="M150" s="8"/>
    </row>
    <row r="151" spans="1:13">
      <c r="A151" s="6">
        <v>121</v>
      </c>
      <c r="B151">
        <f>COUNTIF('Method Complexity aggregated'!C$2:C286,'Method Complexity'!$A151)</f>
        <v>0</v>
      </c>
      <c r="C151">
        <f>COUNTIF('Method Complexity aggregated'!D$2:D286,'Method Complexity'!$A151)</f>
        <v>0</v>
      </c>
      <c r="D151">
        <f>COUNTIF('Method Complexity aggregated'!E$2:E286,'Method Complexity'!$A151)</f>
        <v>0</v>
      </c>
      <c r="E151">
        <f>COUNTIF('Method Complexity aggregated'!C$172:C629,'Method Complexity'!$A151)</f>
        <v>0</v>
      </c>
      <c r="F151">
        <f>COUNTIF('Method Complexity aggregated'!D$172:D629,'Method Complexity'!$A151)</f>
        <v>0</v>
      </c>
      <c r="G151">
        <f>COUNTIF('Method Complexity aggregated'!E$172:E629,'Method Complexity'!$A151)</f>
        <v>0</v>
      </c>
      <c r="H151" s="8"/>
      <c r="I151" s="8"/>
      <c r="J151" s="8"/>
      <c r="K151" s="8"/>
      <c r="L151" s="8"/>
      <c r="M151" s="8"/>
    </row>
    <row r="152" spans="1:13">
      <c r="A152" s="6">
        <v>122</v>
      </c>
      <c r="B152">
        <f>COUNTIF('Method Complexity aggregated'!C$2:C287,'Method Complexity'!$A152)</f>
        <v>0</v>
      </c>
      <c r="C152">
        <f>COUNTIF('Method Complexity aggregated'!D$2:D287,'Method Complexity'!$A152)</f>
        <v>0</v>
      </c>
      <c r="D152">
        <f>COUNTIF('Method Complexity aggregated'!E$2:E287,'Method Complexity'!$A152)</f>
        <v>0</v>
      </c>
      <c r="E152">
        <f>COUNTIF('Method Complexity aggregated'!C$172:C630,'Method Complexity'!$A152)</f>
        <v>0</v>
      </c>
      <c r="F152">
        <f>COUNTIF('Method Complexity aggregated'!D$172:D630,'Method Complexity'!$A152)</f>
        <v>0</v>
      </c>
      <c r="G152">
        <f>COUNTIF('Method Complexity aggregated'!E$172:E630,'Method Complexity'!$A152)</f>
        <v>0</v>
      </c>
      <c r="H152" s="8"/>
      <c r="I152" s="8"/>
      <c r="J152" s="8"/>
      <c r="K152" s="8"/>
      <c r="L152" s="8"/>
      <c r="M152" s="8"/>
    </row>
    <row r="153" spans="1:13">
      <c r="A153" s="6">
        <v>123</v>
      </c>
      <c r="B153">
        <f>COUNTIF('Method Complexity aggregated'!C$2:C288,'Method Complexity'!$A153)</f>
        <v>0</v>
      </c>
      <c r="C153">
        <f>COUNTIF('Method Complexity aggregated'!D$2:D288,'Method Complexity'!$A153)</f>
        <v>0</v>
      </c>
      <c r="D153">
        <f>COUNTIF('Method Complexity aggregated'!E$2:E288,'Method Complexity'!$A153)</f>
        <v>0</v>
      </c>
      <c r="E153">
        <f>COUNTIF('Method Complexity aggregated'!C$172:C631,'Method Complexity'!$A153)</f>
        <v>0</v>
      </c>
      <c r="F153">
        <f>COUNTIF('Method Complexity aggregated'!D$172:D631,'Method Complexity'!$A153)</f>
        <v>0</v>
      </c>
      <c r="G153">
        <f>COUNTIF('Method Complexity aggregated'!E$172:E631,'Method Complexity'!$A153)</f>
        <v>0</v>
      </c>
      <c r="H153" s="8"/>
      <c r="I153" s="8"/>
      <c r="J153" s="8"/>
      <c r="K153" s="8"/>
      <c r="L153" s="8"/>
      <c r="M153" s="8"/>
    </row>
    <row r="154" spans="1:13">
      <c r="A154" s="6">
        <v>124</v>
      </c>
      <c r="B154">
        <f>COUNTIF('Method Complexity aggregated'!C$2:C289,'Method Complexity'!$A154)</f>
        <v>0</v>
      </c>
      <c r="C154">
        <f>COUNTIF('Method Complexity aggregated'!D$2:D289,'Method Complexity'!$A154)</f>
        <v>0</v>
      </c>
      <c r="D154">
        <f>COUNTIF('Method Complexity aggregated'!E$2:E289,'Method Complexity'!$A154)</f>
        <v>0</v>
      </c>
      <c r="E154">
        <f>COUNTIF('Method Complexity aggregated'!C$172:C632,'Method Complexity'!$A154)</f>
        <v>0</v>
      </c>
      <c r="F154">
        <f>COUNTIF('Method Complexity aggregated'!D$172:D632,'Method Complexity'!$A154)</f>
        <v>0</v>
      </c>
      <c r="G154">
        <f>COUNTIF('Method Complexity aggregated'!E$172:E632,'Method Complexity'!$A154)</f>
        <v>0</v>
      </c>
      <c r="H154" s="8"/>
      <c r="I154" s="8"/>
      <c r="J154" s="8"/>
      <c r="K154" s="8"/>
      <c r="L154" s="8"/>
      <c r="M154" s="8"/>
    </row>
    <row r="155" spans="1:13">
      <c r="A155" s="6">
        <v>125</v>
      </c>
      <c r="B155">
        <f>COUNTIF('Method Complexity aggregated'!C$2:C290,'Method Complexity'!$A155)</f>
        <v>0</v>
      </c>
      <c r="C155">
        <f>COUNTIF('Method Complexity aggregated'!D$2:D290,'Method Complexity'!$A155)</f>
        <v>0</v>
      </c>
      <c r="D155">
        <f>COUNTIF('Method Complexity aggregated'!E$2:E290,'Method Complexity'!$A155)</f>
        <v>0</v>
      </c>
      <c r="E155">
        <f>COUNTIF('Method Complexity aggregated'!C$172:C633,'Method Complexity'!$A155)</f>
        <v>0</v>
      </c>
      <c r="F155">
        <f>COUNTIF('Method Complexity aggregated'!D$172:D633,'Method Complexity'!$A155)</f>
        <v>0</v>
      </c>
      <c r="G155">
        <f>COUNTIF('Method Complexity aggregated'!E$172:E633,'Method Complexity'!$A155)</f>
        <v>0</v>
      </c>
      <c r="H155" s="8"/>
      <c r="I155" s="8"/>
      <c r="J155" s="8"/>
      <c r="K155" s="8"/>
      <c r="L155" s="8"/>
      <c r="M155" s="8"/>
    </row>
    <row r="156" spans="1:13">
      <c r="A156" s="6">
        <v>126</v>
      </c>
      <c r="B156">
        <f>COUNTIF('Method Complexity aggregated'!C$2:C291,'Method Complexity'!$A156)</f>
        <v>0</v>
      </c>
      <c r="C156">
        <f>COUNTIF('Method Complexity aggregated'!D$2:D291,'Method Complexity'!$A156)</f>
        <v>0</v>
      </c>
      <c r="D156">
        <f>COUNTIF('Method Complexity aggregated'!E$2:E291,'Method Complexity'!$A156)</f>
        <v>0</v>
      </c>
      <c r="E156">
        <f>COUNTIF('Method Complexity aggregated'!C$172:C634,'Method Complexity'!$A156)</f>
        <v>0</v>
      </c>
      <c r="F156">
        <f>COUNTIF('Method Complexity aggregated'!D$172:D634,'Method Complexity'!$A156)</f>
        <v>0</v>
      </c>
      <c r="G156">
        <f>COUNTIF('Method Complexity aggregated'!E$172:E634,'Method Complexity'!$A156)</f>
        <v>0</v>
      </c>
      <c r="H156" s="8"/>
      <c r="I156" s="8"/>
      <c r="J156" s="8"/>
      <c r="K156" s="8"/>
      <c r="L156" s="8"/>
      <c r="M156" s="8"/>
    </row>
    <row r="157" spans="1:13">
      <c r="A157" s="6">
        <v>127</v>
      </c>
      <c r="B157">
        <f>COUNTIF('Method Complexity aggregated'!C$2:C292,'Method Complexity'!$A157)</f>
        <v>0</v>
      </c>
      <c r="C157">
        <f>COUNTIF('Method Complexity aggregated'!D$2:D292,'Method Complexity'!$A157)</f>
        <v>0</v>
      </c>
      <c r="D157">
        <f>COUNTIF('Method Complexity aggregated'!E$2:E292,'Method Complexity'!$A157)</f>
        <v>0</v>
      </c>
      <c r="E157">
        <f>COUNTIF('Method Complexity aggregated'!C$172:C635,'Method Complexity'!$A157)</f>
        <v>0</v>
      </c>
      <c r="F157">
        <f>COUNTIF('Method Complexity aggregated'!D$172:D635,'Method Complexity'!$A157)</f>
        <v>0</v>
      </c>
      <c r="G157">
        <f>COUNTIF('Method Complexity aggregated'!E$172:E635,'Method Complexity'!$A157)</f>
        <v>0</v>
      </c>
      <c r="H157" s="8"/>
      <c r="I157" s="8"/>
      <c r="J157" s="8"/>
      <c r="K157" s="8"/>
      <c r="L157" s="8"/>
      <c r="M157" s="8"/>
    </row>
    <row r="158" spans="1:13">
      <c r="A158" s="6">
        <v>128</v>
      </c>
      <c r="B158">
        <f>COUNTIF('Method Complexity aggregated'!C$2:C293,'Method Complexity'!$A158)</f>
        <v>0</v>
      </c>
      <c r="C158">
        <f>COUNTIF('Method Complexity aggregated'!D$2:D293,'Method Complexity'!$A158)</f>
        <v>0</v>
      </c>
      <c r="D158">
        <f>COUNTIF('Method Complexity aggregated'!E$2:E293,'Method Complexity'!$A158)</f>
        <v>0</v>
      </c>
      <c r="E158">
        <f>COUNTIF('Method Complexity aggregated'!C$172:C636,'Method Complexity'!$A158)</f>
        <v>0</v>
      </c>
      <c r="F158">
        <f>COUNTIF('Method Complexity aggregated'!D$172:D636,'Method Complexity'!$A158)</f>
        <v>0</v>
      </c>
      <c r="G158">
        <f>COUNTIF('Method Complexity aggregated'!E$172:E636,'Method Complexity'!$A158)</f>
        <v>0</v>
      </c>
      <c r="H158" s="8"/>
      <c r="I158" s="8"/>
      <c r="J158" s="8"/>
      <c r="K158" s="8"/>
      <c r="L158" s="8"/>
      <c r="M158" s="8"/>
    </row>
    <row r="159" spans="1:13">
      <c r="A159" s="6">
        <v>129</v>
      </c>
      <c r="B159">
        <f>COUNTIF('Method Complexity aggregated'!C$2:C294,'Method Complexity'!$A159)</f>
        <v>0</v>
      </c>
      <c r="C159">
        <f>COUNTIF('Method Complexity aggregated'!D$2:D294,'Method Complexity'!$A159)</f>
        <v>0</v>
      </c>
      <c r="D159">
        <f>COUNTIF('Method Complexity aggregated'!E$2:E294,'Method Complexity'!$A159)</f>
        <v>0</v>
      </c>
      <c r="E159">
        <f>COUNTIF('Method Complexity aggregated'!C$172:C637,'Method Complexity'!$A159)</f>
        <v>0</v>
      </c>
      <c r="F159">
        <f>COUNTIF('Method Complexity aggregated'!D$172:D637,'Method Complexity'!$A159)</f>
        <v>0</v>
      </c>
      <c r="G159">
        <f>COUNTIF('Method Complexity aggregated'!E$172:E637,'Method Complexity'!$A159)</f>
        <v>0</v>
      </c>
      <c r="H159" s="8"/>
      <c r="I159" s="8"/>
      <c r="J159" s="8"/>
      <c r="K159" s="8"/>
      <c r="L159" s="8"/>
      <c r="M159" s="8"/>
    </row>
    <row r="160" spans="1:13">
      <c r="A160" s="6">
        <v>130</v>
      </c>
      <c r="B160">
        <f>COUNTIF('Method Complexity aggregated'!C$2:C295,'Method Complexity'!$A160)</f>
        <v>0</v>
      </c>
      <c r="C160">
        <f>COUNTIF('Method Complexity aggregated'!D$2:D295,'Method Complexity'!$A160)</f>
        <v>0</v>
      </c>
      <c r="D160">
        <f>COUNTIF('Method Complexity aggregated'!E$2:E295,'Method Complexity'!$A160)</f>
        <v>0</v>
      </c>
      <c r="E160">
        <f>COUNTIF('Method Complexity aggregated'!C$172:C638,'Method Complexity'!$A160)</f>
        <v>0</v>
      </c>
      <c r="F160">
        <f>COUNTIF('Method Complexity aggregated'!D$172:D638,'Method Complexity'!$A160)</f>
        <v>0</v>
      </c>
      <c r="G160">
        <f>COUNTIF('Method Complexity aggregated'!E$172:E638,'Method Complexity'!$A160)</f>
        <v>0</v>
      </c>
      <c r="H160" s="8"/>
      <c r="I160" s="8"/>
      <c r="J160" s="8"/>
      <c r="K160" s="8"/>
      <c r="L160" s="8"/>
      <c r="M160" s="8"/>
    </row>
    <row r="161" spans="1:13">
      <c r="A161" s="6">
        <v>131</v>
      </c>
      <c r="B161">
        <f>COUNTIF('Method Complexity aggregated'!C$2:C296,'Method Complexity'!$A161)</f>
        <v>0</v>
      </c>
      <c r="C161">
        <f>COUNTIF('Method Complexity aggregated'!D$2:D296,'Method Complexity'!$A161)</f>
        <v>0</v>
      </c>
      <c r="D161">
        <f>COUNTIF('Method Complexity aggregated'!E$2:E296,'Method Complexity'!$A161)</f>
        <v>0</v>
      </c>
      <c r="E161">
        <f>COUNTIF('Method Complexity aggregated'!C$172:C639,'Method Complexity'!$A161)</f>
        <v>0</v>
      </c>
      <c r="F161">
        <f>COUNTIF('Method Complexity aggregated'!D$172:D639,'Method Complexity'!$A161)</f>
        <v>0</v>
      </c>
      <c r="G161">
        <f>COUNTIF('Method Complexity aggregated'!E$172:E639,'Method Complexity'!$A161)</f>
        <v>0</v>
      </c>
      <c r="H161" s="8"/>
      <c r="I161" s="8"/>
      <c r="J161" s="8"/>
      <c r="K161" s="8"/>
      <c r="L161" s="8"/>
      <c r="M161" s="8"/>
    </row>
    <row r="162" spans="1:13">
      <c r="A162" s="6">
        <v>132</v>
      </c>
      <c r="B162">
        <f>COUNTIF('Method Complexity aggregated'!C$2:C297,'Method Complexity'!$A162)</f>
        <v>0</v>
      </c>
      <c r="C162">
        <f>COUNTIF('Method Complexity aggregated'!D$2:D297,'Method Complexity'!$A162)</f>
        <v>0</v>
      </c>
      <c r="D162">
        <f>COUNTIF('Method Complexity aggregated'!E$2:E297,'Method Complexity'!$A162)</f>
        <v>0</v>
      </c>
      <c r="E162">
        <f>COUNTIF('Method Complexity aggregated'!C$172:C640,'Method Complexity'!$A162)</f>
        <v>0</v>
      </c>
      <c r="F162">
        <f>COUNTIF('Method Complexity aggregated'!D$172:D640,'Method Complexity'!$A162)</f>
        <v>0</v>
      </c>
      <c r="G162">
        <f>COUNTIF('Method Complexity aggregated'!E$172:E640,'Method Complexity'!$A162)</f>
        <v>0</v>
      </c>
      <c r="H162" s="8"/>
      <c r="I162" s="8"/>
      <c r="J162" s="8"/>
      <c r="K162" s="8"/>
      <c r="L162" s="8"/>
      <c r="M162" s="8"/>
    </row>
    <row r="163" spans="1:13">
      <c r="A163" s="6">
        <v>133</v>
      </c>
      <c r="B163">
        <f>COUNTIF('Method Complexity aggregated'!C$2:C298,'Method Complexity'!$A163)</f>
        <v>0</v>
      </c>
      <c r="C163">
        <f>COUNTIF('Method Complexity aggregated'!D$2:D298,'Method Complexity'!$A163)</f>
        <v>0</v>
      </c>
      <c r="D163">
        <f>COUNTIF('Method Complexity aggregated'!E$2:E298,'Method Complexity'!$A163)</f>
        <v>0</v>
      </c>
      <c r="E163">
        <f>COUNTIF('Method Complexity aggregated'!C$172:C641,'Method Complexity'!$A163)</f>
        <v>0</v>
      </c>
      <c r="F163">
        <f>COUNTIF('Method Complexity aggregated'!D$172:D641,'Method Complexity'!$A163)</f>
        <v>0</v>
      </c>
      <c r="G163">
        <f>COUNTIF('Method Complexity aggregated'!E$172:E641,'Method Complexity'!$A163)</f>
        <v>0</v>
      </c>
      <c r="H163" s="8"/>
      <c r="I163" s="8"/>
      <c r="J163" s="8"/>
      <c r="K163" s="8"/>
      <c r="L163" s="8"/>
      <c r="M163" s="8"/>
    </row>
    <row r="164" spans="1:13">
      <c r="A164" s="6">
        <v>134</v>
      </c>
      <c r="B164">
        <f>COUNTIF('Method Complexity aggregated'!C$2:C299,'Method Complexity'!$A164)</f>
        <v>0</v>
      </c>
      <c r="C164">
        <f>COUNTIF('Method Complexity aggregated'!D$2:D299,'Method Complexity'!$A164)</f>
        <v>0</v>
      </c>
      <c r="D164">
        <f>COUNTIF('Method Complexity aggregated'!E$2:E299,'Method Complexity'!$A164)</f>
        <v>0</v>
      </c>
      <c r="E164">
        <f>COUNTIF('Method Complexity aggregated'!C$172:C642,'Method Complexity'!$A164)</f>
        <v>0</v>
      </c>
      <c r="F164">
        <f>COUNTIF('Method Complexity aggregated'!D$172:D642,'Method Complexity'!$A164)</f>
        <v>0</v>
      </c>
      <c r="G164">
        <f>COUNTIF('Method Complexity aggregated'!E$172:E642,'Method Complexity'!$A164)</f>
        <v>0</v>
      </c>
      <c r="H164" s="8"/>
      <c r="I164" s="8"/>
      <c r="J164" s="8"/>
      <c r="K164" s="8"/>
      <c r="L164" s="8"/>
      <c r="M164" s="8"/>
    </row>
    <row r="165" spans="1:13">
      <c r="A165" s="6">
        <v>135</v>
      </c>
      <c r="B165">
        <f>COUNTIF('Method Complexity aggregated'!C$2:C300,'Method Complexity'!$A165)</f>
        <v>0</v>
      </c>
      <c r="C165">
        <f>COUNTIF('Method Complexity aggregated'!D$2:D300,'Method Complexity'!$A165)</f>
        <v>0</v>
      </c>
      <c r="D165">
        <f>COUNTIF('Method Complexity aggregated'!E$2:E300,'Method Complexity'!$A165)</f>
        <v>0</v>
      </c>
      <c r="E165">
        <f>COUNTIF('Method Complexity aggregated'!C$172:C643,'Method Complexity'!$A165)</f>
        <v>0</v>
      </c>
      <c r="F165">
        <f>COUNTIF('Method Complexity aggregated'!D$172:D643,'Method Complexity'!$A165)</f>
        <v>0</v>
      </c>
      <c r="G165">
        <f>COUNTIF('Method Complexity aggregated'!E$172:E643,'Method Complexity'!$A165)</f>
        <v>0</v>
      </c>
      <c r="H165" s="8"/>
      <c r="I165" s="8"/>
      <c r="J165" s="8"/>
      <c r="K165" s="8"/>
      <c r="L165" s="8"/>
      <c r="M165" s="8"/>
    </row>
    <row r="166" spans="1:13">
      <c r="A166" s="6">
        <v>136</v>
      </c>
      <c r="B166">
        <f>COUNTIF('Method Complexity aggregated'!C$2:C301,'Method Complexity'!$A166)</f>
        <v>0</v>
      </c>
      <c r="C166">
        <f>COUNTIF('Method Complexity aggregated'!D$2:D301,'Method Complexity'!$A166)</f>
        <v>0</v>
      </c>
      <c r="D166">
        <f>COUNTIF('Method Complexity aggregated'!E$2:E301,'Method Complexity'!$A166)</f>
        <v>0</v>
      </c>
      <c r="E166">
        <f>COUNTIF('Method Complexity aggregated'!C$172:C644,'Method Complexity'!$A166)</f>
        <v>0</v>
      </c>
      <c r="F166">
        <f>COUNTIF('Method Complexity aggregated'!D$172:D644,'Method Complexity'!$A166)</f>
        <v>0</v>
      </c>
      <c r="G166">
        <f>COUNTIF('Method Complexity aggregated'!E$172:E644,'Method Complexity'!$A166)</f>
        <v>0</v>
      </c>
      <c r="H166" s="8"/>
      <c r="I166" s="8"/>
      <c r="J166" s="8"/>
      <c r="K166" s="8"/>
      <c r="L166" s="8"/>
      <c r="M166" s="8"/>
    </row>
    <row r="167" spans="1:13">
      <c r="A167" s="6">
        <v>137</v>
      </c>
      <c r="B167">
        <f>COUNTIF('Method Complexity aggregated'!C$2:C302,'Method Complexity'!$A167)</f>
        <v>0</v>
      </c>
      <c r="C167">
        <f>COUNTIF('Method Complexity aggregated'!D$2:D302,'Method Complexity'!$A167)</f>
        <v>0</v>
      </c>
      <c r="D167">
        <f>COUNTIF('Method Complexity aggregated'!E$2:E302,'Method Complexity'!$A167)</f>
        <v>0</v>
      </c>
      <c r="E167">
        <f>COUNTIF('Method Complexity aggregated'!C$172:C645,'Method Complexity'!$A167)</f>
        <v>0</v>
      </c>
      <c r="F167">
        <f>COUNTIF('Method Complexity aggregated'!D$172:D645,'Method Complexity'!$A167)</f>
        <v>0</v>
      </c>
      <c r="G167">
        <f>COUNTIF('Method Complexity aggregated'!E$172:E645,'Method Complexity'!$A167)</f>
        <v>0</v>
      </c>
      <c r="H167" s="8"/>
      <c r="I167" s="8"/>
      <c r="J167" s="8"/>
      <c r="K167" s="8"/>
      <c r="L167" s="8"/>
      <c r="M167" s="8"/>
    </row>
    <row r="168" spans="1:13">
      <c r="A168" s="6">
        <v>138</v>
      </c>
      <c r="B168">
        <f>COUNTIF('Method Complexity aggregated'!C$2:C303,'Method Complexity'!$A168)</f>
        <v>0</v>
      </c>
      <c r="C168">
        <f>COUNTIF('Method Complexity aggregated'!D$2:D303,'Method Complexity'!$A168)</f>
        <v>0</v>
      </c>
      <c r="D168">
        <f>COUNTIF('Method Complexity aggregated'!E$2:E303,'Method Complexity'!$A168)</f>
        <v>0</v>
      </c>
      <c r="E168">
        <f>COUNTIF('Method Complexity aggregated'!C$172:C646,'Method Complexity'!$A168)</f>
        <v>0</v>
      </c>
      <c r="F168">
        <f>COUNTIF('Method Complexity aggregated'!D$172:D646,'Method Complexity'!$A168)</f>
        <v>0</v>
      </c>
      <c r="G168">
        <f>COUNTIF('Method Complexity aggregated'!E$172:E646,'Method Complexity'!$A168)</f>
        <v>0</v>
      </c>
      <c r="H168" s="8"/>
      <c r="I168" s="8"/>
      <c r="J168" s="8"/>
      <c r="K168" s="8"/>
      <c r="L168" s="8"/>
      <c r="M168" s="8"/>
    </row>
    <row r="169" spans="1:13">
      <c r="A169" s="6">
        <v>139</v>
      </c>
      <c r="B169">
        <f>COUNTIF('Method Complexity aggregated'!C$2:C304,'Method Complexity'!$A169)</f>
        <v>0</v>
      </c>
      <c r="C169">
        <f>COUNTIF('Method Complexity aggregated'!D$2:D304,'Method Complexity'!$A169)</f>
        <v>0</v>
      </c>
      <c r="D169">
        <f>COUNTIF('Method Complexity aggregated'!E$2:E304,'Method Complexity'!$A169)</f>
        <v>0</v>
      </c>
      <c r="E169">
        <f>COUNTIF('Method Complexity aggregated'!C$172:C647,'Method Complexity'!$A169)</f>
        <v>0</v>
      </c>
      <c r="F169">
        <f>COUNTIF('Method Complexity aggregated'!D$172:D647,'Method Complexity'!$A169)</f>
        <v>0</v>
      </c>
      <c r="G169">
        <f>COUNTIF('Method Complexity aggregated'!E$172:E647,'Method Complexity'!$A169)</f>
        <v>0</v>
      </c>
      <c r="H169" s="8"/>
      <c r="I169" s="8"/>
      <c r="J169" s="8"/>
      <c r="K169" s="8"/>
      <c r="L169" s="8"/>
      <c r="M169" s="8"/>
    </row>
    <row r="170" spans="1:13">
      <c r="A170" s="6">
        <v>140</v>
      </c>
      <c r="B170">
        <f>COUNTIF('Method Complexity aggregated'!C$2:C305,'Method Complexity'!$A170)</f>
        <v>0</v>
      </c>
      <c r="C170">
        <f>COUNTIF('Method Complexity aggregated'!D$2:D305,'Method Complexity'!$A170)</f>
        <v>0</v>
      </c>
      <c r="D170">
        <f>COUNTIF('Method Complexity aggregated'!E$2:E305,'Method Complexity'!$A170)</f>
        <v>0</v>
      </c>
      <c r="E170">
        <f>COUNTIF('Method Complexity aggregated'!C$172:C648,'Method Complexity'!$A170)</f>
        <v>0</v>
      </c>
      <c r="F170">
        <f>COUNTIF('Method Complexity aggregated'!D$172:D648,'Method Complexity'!$A170)</f>
        <v>0</v>
      </c>
      <c r="G170">
        <f>COUNTIF('Method Complexity aggregated'!E$172:E648,'Method Complexity'!$A170)</f>
        <v>0</v>
      </c>
      <c r="H170" s="8"/>
      <c r="I170" s="8"/>
      <c r="J170" s="8"/>
      <c r="K170" s="8"/>
      <c r="L170" s="8"/>
      <c r="M170" s="8"/>
    </row>
    <row r="171" spans="1:13">
      <c r="A171" s="6">
        <v>141</v>
      </c>
      <c r="B171">
        <f>COUNTIF('Method Complexity aggregated'!C$2:C306,'Method Complexity'!$A171)</f>
        <v>0</v>
      </c>
      <c r="C171">
        <f>COUNTIF('Method Complexity aggregated'!D$2:D306,'Method Complexity'!$A171)</f>
        <v>0</v>
      </c>
      <c r="D171">
        <f>COUNTIF('Method Complexity aggregated'!E$2:E306,'Method Complexity'!$A171)</f>
        <v>0</v>
      </c>
      <c r="E171">
        <f>COUNTIF('Method Complexity aggregated'!C$172:C649,'Method Complexity'!$A171)</f>
        <v>0</v>
      </c>
      <c r="F171">
        <f>COUNTIF('Method Complexity aggregated'!D$172:D649,'Method Complexity'!$A171)</f>
        <v>0</v>
      </c>
      <c r="G171">
        <f>COUNTIF('Method Complexity aggregated'!E$172:E649,'Method Complexity'!$A171)</f>
        <v>0</v>
      </c>
      <c r="H171" s="8"/>
      <c r="I171" s="8"/>
      <c r="J171" s="8"/>
      <c r="K171" s="8"/>
      <c r="L171" s="8"/>
      <c r="M171" s="8"/>
    </row>
    <row r="172" spans="1:13">
      <c r="A172" s="6">
        <v>142</v>
      </c>
      <c r="B172">
        <f>COUNTIF('Method Complexity aggregated'!C$2:C307,'Method Complexity'!$A172)</f>
        <v>0</v>
      </c>
      <c r="C172">
        <f>COUNTIF('Method Complexity aggregated'!D$2:D307,'Method Complexity'!$A172)</f>
        <v>0</v>
      </c>
      <c r="D172">
        <f>COUNTIF('Method Complexity aggregated'!E$2:E307,'Method Complexity'!$A172)</f>
        <v>0</v>
      </c>
      <c r="E172">
        <f>COUNTIF('Method Complexity aggregated'!C$172:C650,'Method Complexity'!$A172)</f>
        <v>0</v>
      </c>
      <c r="F172">
        <f>COUNTIF('Method Complexity aggregated'!D$172:D650,'Method Complexity'!$A172)</f>
        <v>0</v>
      </c>
      <c r="G172">
        <f>COUNTIF('Method Complexity aggregated'!E$172:E650,'Method Complexity'!$A172)</f>
        <v>0</v>
      </c>
      <c r="H172" s="8"/>
      <c r="I172" s="8"/>
      <c r="J172" s="8"/>
      <c r="K172" s="8"/>
      <c r="L172" s="8"/>
      <c r="M172" s="8"/>
    </row>
    <row r="173" spans="1:13">
      <c r="A173" s="6">
        <v>143</v>
      </c>
      <c r="B173">
        <f>COUNTIF('Method Complexity aggregated'!C$2:C308,'Method Complexity'!$A173)</f>
        <v>0</v>
      </c>
      <c r="C173">
        <f>COUNTIF('Method Complexity aggregated'!D$2:D308,'Method Complexity'!$A173)</f>
        <v>0</v>
      </c>
      <c r="D173">
        <f>COUNTIF('Method Complexity aggregated'!E$2:E308,'Method Complexity'!$A173)</f>
        <v>0</v>
      </c>
      <c r="E173">
        <f>COUNTIF('Method Complexity aggregated'!C$172:C651,'Method Complexity'!$A173)</f>
        <v>0</v>
      </c>
      <c r="F173">
        <f>COUNTIF('Method Complexity aggregated'!D$172:D651,'Method Complexity'!$A173)</f>
        <v>0</v>
      </c>
      <c r="G173">
        <f>COUNTIF('Method Complexity aggregated'!E$172:E651,'Method Complexity'!$A173)</f>
        <v>0</v>
      </c>
      <c r="H173" s="8"/>
      <c r="I173" s="8"/>
      <c r="J173" s="8"/>
      <c r="K173" s="8"/>
      <c r="L173" s="8"/>
      <c r="M173" s="8"/>
    </row>
    <row r="174" spans="1:13">
      <c r="A174" s="6">
        <v>144</v>
      </c>
      <c r="B174">
        <f>COUNTIF('Method Complexity aggregated'!C$2:C309,'Method Complexity'!$A174)</f>
        <v>0</v>
      </c>
      <c r="C174">
        <f>COUNTIF('Method Complexity aggregated'!D$2:D309,'Method Complexity'!$A174)</f>
        <v>0</v>
      </c>
      <c r="D174">
        <f>COUNTIF('Method Complexity aggregated'!E$2:E309,'Method Complexity'!$A174)</f>
        <v>0</v>
      </c>
      <c r="E174">
        <f>COUNTIF('Method Complexity aggregated'!C$172:C652,'Method Complexity'!$A174)</f>
        <v>0</v>
      </c>
      <c r="F174">
        <f>COUNTIF('Method Complexity aggregated'!D$172:D652,'Method Complexity'!$A174)</f>
        <v>0</v>
      </c>
      <c r="G174">
        <f>COUNTIF('Method Complexity aggregated'!E$172:E652,'Method Complexity'!$A174)</f>
        <v>0</v>
      </c>
      <c r="H174" s="8"/>
      <c r="I174" s="8"/>
      <c r="J174" s="8"/>
      <c r="K174" s="8"/>
      <c r="L174" s="8"/>
      <c r="M174" s="8"/>
    </row>
    <row r="175" spans="1:13">
      <c r="A175" s="6">
        <v>145</v>
      </c>
      <c r="B175">
        <f>COUNTIF('Method Complexity aggregated'!C$2:C310,'Method Complexity'!$A175)</f>
        <v>0</v>
      </c>
      <c r="C175">
        <f>COUNTIF('Method Complexity aggregated'!D$2:D310,'Method Complexity'!$A175)</f>
        <v>0</v>
      </c>
      <c r="D175">
        <f>COUNTIF('Method Complexity aggregated'!E$2:E310,'Method Complexity'!$A175)</f>
        <v>0</v>
      </c>
      <c r="E175">
        <f>COUNTIF('Method Complexity aggregated'!C$172:C653,'Method Complexity'!$A175)</f>
        <v>0</v>
      </c>
      <c r="F175">
        <f>COUNTIF('Method Complexity aggregated'!D$172:D653,'Method Complexity'!$A175)</f>
        <v>0</v>
      </c>
      <c r="G175">
        <f>COUNTIF('Method Complexity aggregated'!E$172:E653,'Method Complexity'!$A175)</f>
        <v>0</v>
      </c>
      <c r="H175" s="8"/>
      <c r="I175" s="8"/>
      <c r="J175" s="8"/>
      <c r="K175" s="8"/>
      <c r="L175" s="8"/>
      <c r="M175" s="8"/>
    </row>
    <row r="176" spans="1:13">
      <c r="A176" s="6">
        <v>146</v>
      </c>
      <c r="B176">
        <f>COUNTIF('Method Complexity aggregated'!C$2:C311,'Method Complexity'!$A176)</f>
        <v>0</v>
      </c>
      <c r="C176">
        <f>COUNTIF('Method Complexity aggregated'!D$2:D311,'Method Complexity'!$A176)</f>
        <v>0</v>
      </c>
      <c r="D176">
        <f>COUNTIF('Method Complexity aggregated'!E$2:E311,'Method Complexity'!$A176)</f>
        <v>0</v>
      </c>
      <c r="E176">
        <f>COUNTIF('Method Complexity aggregated'!C$172:C654,'Method Complexity'!$A176)</f>
        <v>0</v>
      </c>
      <c r="F176">
        <f>COUNTIF('Method Complexity aggregated'!D$172:D654,'Method Complexity'!$A176)</f>
        <v>0</v>
      </c>
      <c r="G176">
        <f>COUNTIF('Method Complexity aggregated'!E$172:E654,'Method Complexity'!$A176)</f>
        <v>0</v>
      </c>
      <c r="H176" s="8"/>
      <c r="I176" s="8"/>
      <c r="J176" s="8"/>
      <c r="K176" s="8"/>
      <c r="L176" s="8"/>
      <c r="M176" s="8"/>
    </row>
    <row r="177" spans="1:13">
      <c r="A177" s="6">
        <v>147</v>
      </c>
      <c r="B177">
        <f>COUNTIF('Method Complexity aggregated'!C$2:C312,'Method Complexity'!$A177)</f>
        <v>0</v>
      </c>
      <c r="C177">
        <f>COUNTIF('Method Complexity aggregated'!D$2:D312,'Method Complexity'!$A177)</f>
        <v>0</v>
      </c>
      <c r="D177">
        <f>COUNTIF('Method Complexity aggregated'!E$2:E312,'Method Complexity'!$A177)</f>
        <v>0</v>
      </c>
      <c r="E177">
        <f>COUNTIF('Method Complexity aggregated'!C$172:C655,'Method Complexity'!$A177)</f>
        <v>0</v>
      </c>
      <c r="F177">
        <f>COUNTIF('Method Complexity aggregated'!D$172:D655,'Method Complexity'!$A177)</f>
        <v>0</v>
      </c>
      <c r="G177">
        <f>COUNTIF('Method Complexity aggregated'!E$172:E655,'Method Complexity'!$A177)</f>
        <v>0</v>
      </c>
      <c r="H177" s="8"/>
      <c r="I177" s="8"/>
      <c r="J177" s="8"/>
      <c r="K177" s="8"/>
      <c r="L177" s="8"/>
      <c r="M177" s="8"/>
    </row>
    <row r="178" spans="1:13">
      <c r="A178" s="6">
        <v>148</v>
      </c>
      <c r="B178">
        <f>COUNTIF('Method Complexity aggregated'!C$2:C313,'Method Complexity'!$A178)</f>
        <v>0</v>
      </c>
      <c r="C178">
        <f>COUNTIF('Method Complexity aggregated'!D$2:D313,'Method Complexity'!$A178)</f>
        <v>0</v>
      </c>
      <c r="D178">
        <f>COUNTIF('Method Complexity aggregated'!E$2:E313,'Method Complexity'!$A178)</f>
        <v>0</v>
      </c>
      <c r="E178">
        <f>COUNTIF('Method Complexity aggregated'!C$172:C656,'Method Complexity'!$A178)</f>
        <v>0</v>
      </c>
      <c r="F178">
        <f>COUNTIF('Method Complexity aggregated'!D$172:D656,'Method Complexity'!$A178)</f>
        <v>0</v>
      </c>
      <c r="G178">
        <f>COUNTIF('Method Complexity aggregated'!E$172:E656,'Method Complexity'!$A178)</f>
        <v>0</v>
      </c>
      <c r="H178" s="8"/>
      <c r="I178" s="8"/>
      <c r="J178" s="8"/>
      <c r="K178" s="8"/>
      <c r="L178" s="8"/>
      <c r="M178" s="8"/>
    </row>
    <row r="179" spans="1:13">
      <c r="A179" s="6">
        <v>149</v>
      </c>
      <c r="B179">
        <f>COUNTIF('Method Complexity aggregated'!C$2:C314,'Method Complexity'!$A179)</f>
        <v>0</v>
      </c>
      <c r="C179">
        <f>COUNTIF('Method Complexity aggregated'!D$2:D314,'Method Complexity'!$A179)</f>
        <v>0</v>
      </c>
      <c r="D179">
        <f>COUNTIF('Method Complexity aggregated'!E$2:E314,'Method Complexity'!$A179)</f>
        <v>0</v>
      </c>
      <c r="E179">
        <f>COUNTIF('Method Complexity aggregated'!C$172:C657,'Method Complexity'!$A179)</f>
        <v>0</v>
      </c>
      <c r="F179">
        <f>COUNTIF('Method Complexity aggregated'!D$172:D657,'Method Complexity'!$A179)</f>
        <v>0</v>
      </c>
      <c r="G179">
        <f>COUNTIF('Method Complexity aggregated'!E$172:E657,'Method Complexity'!$A179)</f>
        <v>0</v>
      </c>
      <c r="H179" s="8"/>
      <c r="I179" s="8"/>
      <c r="J179" s="8"/>
      <c r="K179" s="8"/>
      <c r="L179" s="8"/>
      <c r="M179" s="8"/>
    </row>
    <row r="180" spans="1:13">
      <c r="A180" s="6">
        <v>150</v>
      </c>
      <c r="B180">
        <f>COUNTIF('Method Complexity aggregated'!C$2:C315,'Method Complexity'!$A180)</f>
        <v>0</v>
      </c>
      <c r="C180">
        <f>COUNTIF('Method Complexity aggregated'!D$2:D315,'Method Complexity'!$A180)</f>
        <v>0</v>
      </c>
      <c r="D180">
        <f>COUNTIF('Method Complexity aggregated'!E$2:E315,'Method Complexity'!$A180)</f>
        <v>0</v>
      </c>
      <c r="E180">
        <f>COUNTIF('Method Complexity aggregated'!C$172:C658,'Method Complexity'!$A180)</f>
        <v>0</v>
      </c>
      <c r="F180">
        <f>COUNTIF('Method Complexity aggregated'!D$172:D658,'Method Complexity'!$A180)</f>
        <v>0</v>
      </c>
      <c r="G180">
        <f>COUNTIF('Method Complexity aggregated'!E$172:E658,'Method Complexity'!$A180)</f>
        <v>0</v>
      </c>
      <c r="H180" s="8"/>
      <c r="I180" s="8"/>
      <c r="J180" s="8"/>
      <c r="K180" s="8"/>
      <c r="L180" s="8"/>
      <c r="M180" s="8"/>
    </row>
    <row r="181" spans="1:13">
      <c r="A181" s="6">
        <v>151</v>
      </c>
      <c r="B181">
        <f>COUNTIF('Method Complexity aggregated'!C$2:C316,'Method Complexity'!$A181)</f>
        <v>0</v>
      </c>
      <c r="C181">
        <f>COUNTIF('Method Complexity aggregated'!D$2:D316,'Method Complexity'!$A181)</f>
        <v>0</v>
      </c>
      <c r="D181">
        <f>COUNTIF('Method Complexity aggregated'!E$2:E316,'Method Complexity'!$A181)</f>
        <v>0</v>
      </c>
      <c r="E181">
        <f>COUNTIF('Method Complexity aggregated'!C$172:C659,'Method Complexity'!$A181)</f>
        <v>0</v>
      </c>
      <c r="F181">
        <f>COUNTIF('Method Complexity aggregated'!D$172:D659,'Method Complexity'!$A181)</f>
        <v>0</v>
      </c>
      <c r="G181">
        <f>COUNTIF('Method Complexity aggregated'!E$172:E659,'Method Complexity'!$A181)</f>
        <v>0</v>
      </c>
      <c r="H181" s="8"/>
      <c r="I181" s="8"/>
      <c r="J181" s="8"/>
      <c r="K181" s="8"/>
      <c r="L181" s="8"/>
      <c r="M181" s="8"/>
    </row>
    <row r="182" spans="1:13">
      <c r="A182" s="6">
        <v>152</v>
      </c>
      <c r="B182">
        <f>COUNTIF('Method Complexity aggregated'!C$2:C317,'Method Complexity'!$A182)</f>
        <v>0</v>
      </c>
      <c r="C182">
        <f>COUNTIF('Method Complexity aggregated'!D$2:D317,'Method Complexity'!$A182)</f>
        <v>0</v>
      </c>
      <c r="D182">
        <f>COUNTIF('Method Complexity aggregated'!E$2:E317,'Method Complexity'!$A182)</f>
        <v>0</v>
      </c>
      <c r="E182">
        <f>COUNTIF('Method Complexity aggregated'!C$172:C660,'Method Complexity'!$A182)</f>
        <v>0</v>
      </c>
      <c r="F182">
        <f>COUNTIF('Method Complexity aggregated'!D$172:D660,'Method Complexity'!$A182)</f>
        <v>0</v>
      </c>
      <c r="G182">
        <f>COUNTIF('Method Complexity aggregated'!E$172:E660,'Method Complexity'!$A182)</f>
        <v>0</v>
      </c>
      <c r="H182" s="8"/>
      <c r="I182" s="8"/>
      <c r="J182" s="8"/>
      <c r="K182" s="8"/>
      <c r="L182" s="8"/>
      <c r="M182" s="8"/>
    </row>
    <row r="183" spans="1:13">
      <c r="A183" s="6">
        <v>153</v>
      </c>
      <c r="B183">
        <f>COUNTIF('Method Complexity aggregated'!C$2:C318,'Method Complexity'!$A183)</f>
        <v>0</v>
      </c>
      <c r="C183">
        <f>COUNTIF('Method Complexity aggregated'!D$2:D318,'Method Complexity'!$A183)</f>
        <v>0</v>
      </c>
      <c r="D183">
        <f>COUNTIF('Method Complexity aggregated'!E$2:E318,'Method Complexity'!$A183)</f>
        <v>0</v>
      </c>
      <c r="E183">
        <f>COUNTIF('Method Complexity aggregated'!C$172:C661,'Method Complexity'!$A183)</f>
        <v>0</v>
      </c>
      <c r="F183">
        <f>COUNTIF('Method Complexity aggregated'!D$172:D661,'Method Complexity'!$A183)</f>
        <v>0</v>
      </c>
      <c r="G183">
        <f>COUNTIF('Method Complexity aggregated'!E$172:E661,'Method Complexity'!$A183)</f>
        <v>0</v>
      </c>
      <c r="H183" s="8"/>
      <c r="I183" s="8"/>
      <c r="J183" s="8"/>
      <c r="K183" s="8"/>
      <c r="L183" s="8"/>
      <c r="M183" s="8"/>
    </row>
    <row r="184" spans="1:13">
      <c r="A184" s="6">
        <v>154</v>
      </c>
      <c r="B184">
        <f>COUNTIF('Method Complexity aggregated'!C$2:C319,'Method Complexity'!$A184)</f>
        <v>0</v>
      </c>
      <c r="C184">
        <f>COUNTIF('Method Complexity aggregated'!D$2:D319,'Method Complexity'!$A184)</f>
        <v>0</v>
      </c>
      <c r="D184">
        <f>COUNTIF('Method Complexity aggregated'!E$2:E319,'Method Complexity'!$A184)</f>
        <v>0</v>
      </c>
      <c r="E184">
        <f>COUNTIF('Method Complexity aggregated'!C$172:C662,'Method Complexity'!$A184)</f>
        <v>0</v>
      </c>
      <c r="F184">
        <f>COUNTIF('Method Complexity aggregated'!D$172:D662,'Method Complexity'!$A184)</f>
        <v>0</v>
      </c>
      <c r="G184">
        <f>COUNTIF('Method Complexity aggregated'!E$172:E662,'Method Complexity'!$A184)</f>
        <v>0</v>
      </c>
      <c r="H184" s="8"/>
      <c r="I184" s="8"/>
      <c r="J184" s="8"/>
      <c r="K184" s="8"/>
      <c r="L184" s="8"/>
      <c r="M184" s="8"/>
    </row>
    <row r="185" spans="1:13">
      <c r="A185" s="6">
        <v>155</v>
      </c>
      <c r="B185">
        <f>COUNTIF('Method Complexity aggregated'!C$2:C320,'Method Complexity'!$A185)</f>
        <v>0</v>
      </c>
      <c r="C185">
        <f>COUNTIF('Method Complexity aggregated'!D$2:D320,'Method Complexity'!$A185)</f>
        <v>0</v>
      </c>
      <c r="D185">
        <f>COUNTIF('Method Complexity aggregated'!E$2:E320,'Method Complexity'!$A185)</f>
        <v>0</v>
      </c>
      <c r="E185">
        <f>COUNTIF('Method Complexity aggregated'!C$172:C663,'Method Complexity'!$A185)</f>
        <v>0</v>
      </c>
      <c r="F185">
        <f>COUNTIF('Method Complexity aggregated'!D$172:D663,'Method Complexity'!$A185)</f>
        <v>0</v>
      </c>
      <c r="G185">
        <f>COUNTIF('Method Complexity aggregated'!E$172:E663,'Method Complexity'!$A185)</f>
        <v>0</v>
      </c>
      <c r="H185" s="8"/>
      <c r="I185" s="8"/>
      <c r="J185" s="8"/>
      <c r="K185" s="8"/>
      <c r="L185" s="8"/>
      <c r="M185" s="8"/>
    </row>
    <row r="186" spans="1:13">
      <c r="A186" s="6">
        <v>156</v>
      </c>
      <c r="B186">
        <f>COUNTIF('Method Complexity aggregated'!C$2:C321,'Method Complexity'!$A186)</f>
        <v>0</v>
      </c>
      <c r="C186">
        <f>COUNTIF('Method Complexity aggregated'!D$2:D321,'Method Complexity'!$A186)</f>
        <v>0</v>
      </c>
      <c r="D186">
        <f>COUNTIF('Method Complexity aggregated'!E$2:E321,'Method Complexity'!$A186)</f>
        <v>0</v>
      </c>
      <c r="E186">
        <f>COUNTIF('Method Complexity aggregated'!C$172:C664,'Method Complexity'!$A186)</f>
        <v>0</v>
      </c>
      <c r="F186">
        <f>COUNTIF('Method Complexity aggregated'!D$172:D664,'Method Complexity'!$A186)</f>
        <v>0</v>
      </c>
      <c r="G186">
        <f>COUNTIF('Method Complexity aggregated'!E$172:E664,'Method Complexity'!$A186)</f>
        <v>0</v>
      </c>
      <c r="H186" s="8"/>
      <c r="I186" s="8"/>
      <c r="J186" s="8"/>
      <c r="K186" s="8"/>
      <c r="L186" s="8"/>
      <c r="M186" s="8"/>
    </row>
    <row r="187" spans="1:13">
      <c r="A187" s="6">
        <v>157</v>
      </c>
      <c r="B187">
        <f>COUNTIF('Method Complexity aggregated'!C$2:C322,'Method Complexity'!$A187)</f>
        <v>0</v>
      </c>
      <c r="C187">
        <f>COUNTIF('Method Complexity aggregated'!D$2:D322,'Method Complexity'!$A187)</f>
        <v>0</v>
      </c>
      <c r="D187">
        <f>COUNTIF('Method Complexity aggregated'!E$2:E322,'Method Complexity'!$A187)</f>
        <v>0</v>
      </c>
      <c r="E187">
        <f>COUNTIF('Method Complexity aggregated'!C$172:C665,'Method Complexity'!$A187)</f>
        <v>0</v>
      </c>
      <c r="F187">
        <f>COUNTIF('Method Complexity aggregated'!D$172:D665,'Method Complexity'!$A187)</f>
        <v>0</v>
      </c>
      <c r="G187">
        <f>COUNTIF('Method Complexity aggregated'!E$172:E665,'Method Complexity'!$A187)</f>
        <v>0</v>
      </c>
      <c r="H187" s="8"/>
      <c r="I187" s="8"/>
      <c r="J187" s="8"/>
      <c r="K187" s="8"/>
      <c r="L187" s="8"/>
      <c r="M187" s="8"/>
    </row>
    <row r="188" spans="1:13">
      <c r="A188" s="6">
        <v>158</v>
      </c>
      <c r="B188">
        <f>COUNTIF('Method Complexity aggregated'!C$2:C323,'Method Complexity'!$A188)</f>
        <v>0</v>
      </c>
      <c r="C188">
        <f>COUNTIF('Method Complexity aggregated'!D$2:D323,'Method Complexity'!$A188)</f>
        <v>0</v>
      </c>
      <c r="D188">
        <f>COUNTIF('Method Complexity aggregated'!E$2:E323,'Method Complexity'!$A188)</f>
        <v>0</v>
      </c>
      <c r="E188">
        <f>COUNTIF('Method Complexity aggregated'!C$172:C666,'Method Complexity'!$A188)</f>
        <v>0</v>
      </c>
      <c r="F188">
        <f>COUNTIF('Method Complexity aggregated'!D$172:D666,'Method Complexity'!$A188)</f>
        <v>0</v>
      </c>
      <c r="G188">
        <f>COUNTIF('Method Complexity aggregated'!E$172:E666,'Method Complexity'!$A188)</f>
        <v>0</v>
      </c>
      <c r="H188" s="8"/>
      <c r="I188" s="8"/>
      <c r="J188" s="8"/>
      <c r="K188" s="8"/>
      <c r="L188" s="8"/>
      <c r="M188" s="8"/>
    </row>
    <row r="189" spans="1:13">
      <c r="A189" s="6">
        <v>159</v>
      </c>
      <c r="B189">
        <f>COUNTIF('Method Complexity aggregated'!C$2:C324,'Method Complexity'!$A189)</f>
        <v>0</v>
      </c>
      <c r="C189">
        <f>COUNTIF('Method Complexity aggregated'!D$2:D324,'Method Complexity'!$A189)</f>
        <v>0</v>
      </c>
      <c r="D189">
        <f>COUNTIF('Method Complexity aggregated'!E$2:E324,'Method Complexity'!$A189)</f>
        <v>0</v>
      </c>
      <c r="E189">
        <f>COUNTIF('Method Complexity aggregated'!C$172:C667,'Method Complexity'!$A189)</f>
        <v>0</v>
      </c>
      <c r="F189">
        <f>COUNTIF('Method Complexity aggregated'!D$172:D667,'Method Complexity'!$A189)</f>
        <v>0</v>
      </c>
      <c r="G189">
        <f>COUNTIF('Method Complexity aggregated'!E$172:E667,'Method Complexity'!$A189)</f>
        <v>0</v>
      </c>
      <c r="H189" s="8"/>
      <c r="I189" s="8"/>
      <c r="J189" s="8"/>
      <c r="K189" s="8"/>
      <c r="L189" s="8"/>
      <c r="M189" s="8"/>
    </row>
    <row r="190" spans="1:13">
      <c r="A190" s="6">
        <v>160</v>
      </c>
      <c r="B190">
        <f>COUNTIF('Method Complexity aggregated'!C$2:C325,'Method Complexity'!$A190)</f>
        <v>0</v>
      </c>
      <c r="C190">
        <f>COUNTIF('Method Complexity aggregated'!D$2:D325,'Method Complexity'!$A190)</f>
        <v>0</v>
      </c>
      <c r="D190">
        <f>COUNTIF('Method Complexity aggregated'!E$2:E325,'Method Complexity'!$A190)</f>
        <v>0</v>
      </c>
      <c r="E190">
        <f>COUNTIF('Method Complexity aggregated'!C$172:C668,'Method Complexity'!$A190)</f>
        <v>0</v>
      </c>
      <c r="F190">
        <f>COUNTIF('Method Complexity aggregated'!D$172:D668,'Method Complexity'!$A190)</f>
        <v>0</v>
      </c>
      <c r="G190">
        <f>COUNTIF('Method Complexity aggregated'!E$172:E668,'Method Complexity'!$A190)</f>
        <v>0</v>
      </c>
      <c r="H190" s="8"/>
      <c r="I190" s="8"/>
      <c r="J190" s="8"/>
      <c r="K190" s="8"/>
      <c r="L190" s="8"/>
      <c r="M190" s="8"/>
    </row>
    <row r="191" spans="1:13">
      <c r="A191" s="6">
        <v>161</v>
      </c>
      <c r="B191">
        <f>COUNTIF('Method Complexity aggregated'!C$2:C326,'Method Complexity'!$A191)</f>
        <v>0</v>
      </c>
      <c r="C191">
        <f>COUNTIF('Method Complexity aggregated'!D$2:D326,'Method Complexity'!$A191)</f>
        <v>0</v>
      </c>
      <c r="D191">
        <f>COUNTIF('Method Complexity aggregated'!E$2:E326,'Method Complexity'!$A191)</f>
        <v>0</v>
      </c>
      <c r="E191">
        <f>COUNTIF('Method Complexity aggregated'!C$172:C669,'Method Complexity'!$A191)</f>
        <v>0</v>
      </c>
      <c r="F191">
        <f>COUNTIF('Method Complexity aggregated'!D$172:D669,'Method Complexity'!$A191)</f>
        <v>0</v>
      </c>
      <c r="G191">
        <f>COUNTIF('Method Complexity aggregated'!E$172:E669,'Method Complexity'!$A191)</f>
        <v>0</v>
      </c>
      <c r="H191" s="8"/>
      <c r="I191" s="8"/>
      <c r="J191" s="8"/>
      <c r="K191" s="8"/>
      <c r="L191" s="8"/>
      <c r="M191" s="8"/>
    </row>
    <row r="192" spans="1:13">
      <c r="A192" s="6">
        <v>162</v>
      </c>
      <c r="B192">
        <f>COUNTIF('Method Complexity aggregated'!C$2:C327,'Method Complexity'!$A192)</f>
        <v>0</v>
      </c>
      <c r="C192">
        <f>COUNTIF('Method Complexity aggregated'!D$2:D327,'Method Complexity'!$A192)</f>
        <v>0</v>
      </c>
      <c r="D192">
        <f>COUNTIF('Method Complexity aggregated'!E$2:E327,'Method Complexity'!$A192)</f>
        <v>0</v>
      </c>
      <c r="E192">
        <f>COUNTIF('Method Complexity aggregated'!C$172:C670,'Method Complexity'!$A192)</f>
        <v>0</v>
      </c>
      <c r="F192">
        <f>COUNTIF('Method Complexity aggregated'!D$172:D670,'Method Complexity'!$A192)</f>
        <v>0</v>
      </c>
      <c r="G192">
        <f>COUNTIF('Method Complexity aggregated'!E$172:E670,'Method Complexity'!$A192)</f>
        <v>0</v>
      </c>
      <c r="H192" s="8"/>
      <c r="I192" s="8"/>
      <c r="J192" s="8"/>
      <c r="K192" s="8"/>
      <c r="L192" s="8"/>
      <c r="M192" s="8"/>
    </row>
    <row r="193" spans="1:13">
      <c r="A193" s="6">
        <v>163</v>
      </c>
      <c r="B193">
        <f>COUNTIF('Method Complexity aggregated'!C$2:C328,'Method Complexity'!$A193)</f>
        <v>0</v>
      </c>
      <c r="C193">
        <f>COUNTIF('Method Complexity aggregated'!D$2:D328,'Method Complexity'!$A193)</f>
        <v>0</v>
      </c>
      <c r="D193">
        <f>COUNTIF('Method Complexity aggregated'!E$2:E328,'Method Complexity'!$A193)</f>
        <v>0</v>
      </c>
      <c r="E193">
        <f>COUNTIF('Method Complexity aggregated'!C$172:C671,'Method Complexity'!$A193)</f>
        <v>0</v>
      </c>
      <c r="F193">
        <f>COUNTIF('Method Complexity aggregated'!D$172:D671,'Method Complexity'!$A193)</f>
        <v>0</v>
      </c>
      <c r="G193">
        <f>COUNTIF('Method Complexity aggregated'!E$172:E671,'Method Complexity'!$A193)</f>
        <v>0</v>
      </c>
      <c r="H193" s="8"/>
      <c r="I193" s="8"/>
      <c r="J193" s="8"/>
      <c r="K193" s="8"/>
      <c r="L193" s="8"/>
      <c r="M193" s="8"/>
    </row>
    <row r="194" spans="1:13">
      <c r="A194" s="6">
        <v>164</v>
      </c>
      <c r="B194">
        <f>COUNTIF('Method Complexity aggregated'!C$2:C329,'Method Complexity'!$A194)</f>
        <v>0</v>
      </c>
      <c r="C194">
        <f>COUNTIF('Method Complexity aggregated'!D$2:D329,'Method Complexity'!$A194)</f>
        <v>0</v>
      </c>
      <c r="D194">
        <f>COUNTIF('Method Complexity aggregated'!E$2:E329,'Method Complexity'!$A194)</f>
        <v>0</v>
      </c>
      <c r="E194">
        <f>COUNTIF('Method Complexity aggregated'!C$172:C672,'Method Complexity'!$A194)</f>
        <v>0</v>
      </c>
      <c r="F194">
        <f>COUNTIF('Method Complexity aggregated'!D$172:D672,'Method Complexity'!$A194)</f>
        <v>0</v>
      </c>
      <c r="G194">
        <f>COUNTIF('Method Complexity aggregated'!E$172:E672,'Method Complexity'!$A194)</f>
        <v>0</v>
      </c>
      <c r="H194" s="8"/>
      <c r="I194" s="8"/>
      <c r="J194" s="8"/>
      <c r="K194" s="8"/>
      <c r="L194" s="8"/>
      <c r="M194" s="8"/>
    </row>
    <row r="195" spans="1:13">
      <c r="A195" s="6">
        <v>165</v>
      </c>
      <c r="B195">
        <f>COUNTIF('Method Complexity aggregated'!C$2:C330,'Method Complexity'!$A195)</f>
        <v>0</v>
      </c>
      <c r="C195">
        <f>COUNTIF('Method Complexity aggregated'!D$2:D330,'Method Complexity'!$A195)</f>
        <v>0</v>
      </c>
      <c r="D195">
        <f>COUNTIF('Method Complexity aggregated'!E$2:E330,'Method Complexity'!$A195)</f>
        <v>0</v>
      </c>
      <c r="E195">
        <f>COUNTIF('Method Complexity aggregated'!C$172:C673,'Method Complexity'!$A195)</f>
        <v>0</v>
      </c>
      <c r="F195">
        <f>COUNTIF('Method Complexity aggregated'!D$172:D673,'Method Complexity'!$A195)</f>
        <v>0</v>
      </c>
      <c r="G195">
        <f>COUNTIF('Method Complexity aggregated'!E$172:E673,'Method Complexity'!$A195)</f>
        <v>0</v>
      </c>
      <c r="H195" s="8"/>
      <c r="I195" s="8"/>
      <c r="J195" s="8"/>
      <c r="K195" s="8"/>
      <c r="L195" s="8"/>
      <c r="M195" s="8"/>
    </row>
    <row r="196" spans="1:13">
      <c r="A196" s="6">
        <v>166</v>
      </c>
      <c r="B196">
        <f>COUNTIF('Method Complexity aggregated'!C$2:C331,'Method Complexity'!$A196)</f>
        <v>0</v>
      </c>
      <c r="C196">
        <f>COUNTIF('Method Complexity aggregated'!D$2:D331,'Method Complexity'!$A196)</f>
        <v>0</v>
      </c>
      <c r="D196">
        <f>COUNTIF('Method Complexity aggregated'!E$2:E331,'Method Complexity'!$A196)</f>
        <v>0</v>
      </c>
      <c r="E196">
        <f>COUNTIF('Method Complexity aggregated'!C$172:C674,'Method Complexity'!$A196)</f>
        <v>0</v>
      </c>
      <c r="F196">
        <f>COUNTIF('Method Complexity aggregated'!D$172:D674,'Method Complexity'!$A196)</f>
        <v>0</v>
      </c>
      <c r="G196">
        <f>COUNTIF('Method Complexity aggregated'!E$172:E674,'Method Complexity'!$A196)</f>
        <v>0</v>
      </c>
      <c r="H196" s="8"/>
      <c r="I196" s="8"/>
      <c r="J196" s="8"/>
      <c r="K196" s="8"/>
      <c r="L196" s="8"/>
      <c r="M196" s="8"/>
    </row>
    <row r="197" spans="1:13">
      <c r="A197" s="6">
        <v>167</v>
      </c>
      <c r="B197">
        <f>COUNTIF('Method Complexity aggregated'!C$2:C332,'Method Complexity'!$A197)</f>
        <v>0</v>
      </c>
      <c r="C197">
        <f>COUNTIF('Method Complexity aggregated'!D$2:D332,'Method Complexity'!$A197)</f>
        <v>0</v>
      </c>
      <c r="D197">
        <f>COUNTIF('Method Complexity aggregated'!E$2:E332,'Method Complexity'!$A197)</f>
        <v>0</v>
      </c>
      <c r="E197">
        <f>COUNTIF('Method Complexity aggregated'!C$172:C675,'Method Complexity'!$A197)</f>
        <v>0</v>
      </c>
      <c r="F197">
        <f>COUNTIF('Method Complexity aggregated'!D$172:D675,'Method Complexity'!$A197)</f>
        <v>0</v>
      </c>
      <c r="G197">
        <f>COUNTIF('Method Complexity aggregated'!E$172:E675,'Method Complexity'!$A197)</f>
        <v>0</v>
      </c>
      <c r="H197" s="8"/>
      <c r="I197" s="8"/>
      <c r="J197" s="8"/>
      <c r="K197" s="8"/>
      <c r="L197" s="8"/>
      <c r="M197" s="8"/>
    </row>
    <row r="198" spans="1:13">
      <c r="A198" s="6">
        <v>168</v>
      </c>
      <c r="B198">
        <f>COUNTIF('Method Complexity aggregated'!C$2:C333,'Method Complexity'!$A198)</f>
        <v>0</v>
      </c>
      <c r="C198">
        <f>COUNTIF('Method Complexity aggregated'!D$2:D333,'Method Complexity'!$A198)</f>
        <v>0</v>
      </c>
      <c r="D198">
        <f>COUNTIF('Method Complexity aggregated'!E$2:E333,'Method Complexity'!$A198)</f>
        <v>0</v>
      </c>
      <c r="E198">
        <f>COUNTIF('Method Complexity aggregated'!C$172:C676,'Method Complexity'!$A198)</f>
        <v>0</v>
      </c>
      <c r="F198">
        <f>COUNTIF('Method Complexity aggregated'!D$172:D676,'Method Complexity'!$A198)</f>
        <v>0</v>
      </c>
      <c r="G198">
        <f>COUNTIF('Method Complexity aggregated'!E$172:E676,'Method Complexity'!$A198)</f>
        <v>0</v>
      </c>
      <c r="H198" s="8"/>
      <c r="I198" s="8"/>
      <c r="J198" s="8"/>
      <c r="K198" s="8"/>
      <c r="L198" s="8"/>
      <c r="M198" s="8"/>
    </row>
    <row r="199" spans="1:13">
      <c r="A199" s="6">
        <v>169</v>
      </c>
      <c r="B199">
        <f>COUNTIF('Method Complexity aggregated'!C$2:C334,'Method Complexity'!$A199)</f>
        <v>0</v>
      </c>
      <c r="C199">
        <f>COUNTIF('Method Complexity aggregated'!D$2:D334,'Method Complexity'!$A199)</f>
        <v>0</v>
      </c>
      <c r="D199">
        <f>COUNTIF('Method Complexity aggregated'!E$2:E334,'Method Complexity'!$A199)</f>
        <v>0</v>
      </c>
      <c r="E199">
        <f>COUNTIF('Method Complexity aggregated'!C$172:C677,'Method Complexity'!$A199)</f>
        <v>0</v>
      </c>
      <c r="F199">
        <f>COUNTIF('Method Complexity aggregated'!D$172:D677,'Method Complexity'!$A199)</f>
        <v>0</v>
      </c>
      <c r="G199">
        <f>COUNTIF('Method Complexity aggregated'!E$172:E677,'Method Complexity'!$A199)</f>
        <v>0</v>
      </c>
      <c r="H199" s="8"/>
      <c r="I199" s="8"/>
      <c r="J199" s="8"/>
      <c r="K199" s="8"/>
      <c r="L199" s="8"/>
      <c r="M199" s="8"/>
    </row>
    <row r="200" spans="1:13">
      <c r="A200" s="6">
        <v>170</v>
      </c>
      <c r="B200">
        <f>COUNTIF('Method Complexity aggregated'!C$2:C335,'Method Complexity'!$A200)</f>
        <v>0</v>
      </c>
      <c r="C200">
        <f>COUNTIF('Method Complexity aggregated'!D$2:D335,'Method Complexity'!$A200)</f>
        <v>0</v>
      </c>
      <c r="D200">
        <f>COUNTIF('Method Complexity aggregated'!E$2:E335,'Method Complexity'!$A200)</f>
        <v>0</v>
      </c>
      <c r="E200">
        <f>COUNTIF('Method Complexity aggregated'!C$172:C678,'Method Complexity'!$A200)</f>
        <v>0</v>
      </c>
      <c r="F200">
        <f>COUNTIF('Method Complexity aggregated'!D$172:D678,'Method Complexity'!$A200)</f>
        <v>0</v>
      </c>
      <c r="G200">
        <f>COUNTIF('Method Complexity aggregated'!E$172:E678,'Method Complexity'!$A200)</f>
        <v>0</v>
      </c>
      <c r="H200" s="8"/>
      <c r="I200" s="8"/>
      <c r="J200" s="8"/>
      <c r="K200" s="8"/>
      <c r="L200" s="8"/>
      <c r="M200" s="8"/>
    </row>
    <row r="201" spans="1:13">
      <c r="A201" s="6">
        <v>171</v>
      </c>
      <c r="B201">
        <f>COUNTIF('Method Complexity aggregated'!C$2:C336,'Method Complexity'!$A201)</f>
        <v>0</v>
      </c>
      <c r="C201">
        <f>COUNTIF('Method Complexity aggregated'!D$2:D336,'Method Complexity'!$A201)</f>
        <v>0</v>
      </c>
      <c r="D201">
        <f>COUNTIF('Method Complexity aggregated'!E$2:E336,'Method Complexity'!$A201)</f>
        <v>0</v>
      </c>
      <c r="E201">
        <f>COUNTIF('Method Complexity aggregated'!C$172:C679,'Method Complexity'!$A201)</f>
        <v>0</v>
      </c>
      <c r="F201">
        <f>COUNTIF('Method Complexity aggregated'!D$172:D679,'Method Complexity'!$A201)</f>
        <v>0</v>
      </c>
      <c r="G201">
        <f>COUNTIF('Method Complexity aggregated'!E$172:E679,'Method Complexity'!$A201)</f>
        <v>0</v>
      </c>
      <c r="H201" s="8"/>
      <c r="I201" s="8"/>
      <c r="J201" s="8"/>
      <c r="K201" s="8"/>
      <c r="L201" s="8"/>
      <c r="M201" s="8"/>
    </row>
    <row r="202" spans="1:13">
      <c r="A202" s="6">
        <v>172</v>
      </c>
      <c r="B202">
        <f>COUNTIF('Method Complexity aggregated'!C$2:C337,'Method Complexity'!$A202)</f>
        <v>0</v>
      </c>
      <c r="C202">
        <f>COUNTIF('Method Complexity aggregated'!D$2:D337,'Method Complexity'!$A202)</f>
        <v>0</v>
      </c>
      <c r="D202">
        <f>COUNTIF('Method Complexity aggregated'!E$2:E337,'Method Complexity'!$A202)</f>
        <v>0</v>
      </c>
      <c r="E202">
        <f>COUNTIF('Method Complexity aggregated'!C$172:C680,'Method Complexity'!$A202)</f>
        <v>0</v>
      </c>
      <c r="F202">
        <f>COUNTIF('Method Complexity aggregated'!D$172:D680,'Method Complexity'!$A202)</f>
        <v>0</v>
      </c>
      <c r="G202">
        <f>COUNTIF('Method Complexity aggregated'!E$172:E680,'Method Complexity'!$A202)</f>
        <v>0</v>
      </c>
      <c r="H202" s="8"/>
      <c r="I202" s="8"/>
      <c r="J202" s="8"/>
      <c r="K202" s="8"/>
      <c r="L202" s="8"/>
      <c r="M202" s="8"/>
    </row>
    <row r="203" spans="1:13">
      <c r="A203" s="6">
        <v>173</v>
      </c>
      <c r="B203">
        <f>COUNTIF('Method Complexity aggregated'!C$2:C338,'Method Complexity'!$A203)</f>
        <v>0</v>
      </c>
      <c r="C203">
        <f>COUNTIF('Method Complexity aggregated'!D$2:D338,'Method Complexity'!$A203)</f>
        <v>0</v>
      </c>
      <c r="D203">
        <f>COUNTIF('Method Complexity aggregated'!E$2:E338,'Method Complexity'!$A203)</f>
        <v>0</v>
      </c>
      <c r="E203">
        <f>COUNTIF('Method Complexity aggregated'!C$172:C681,'Method Complexity'!$A203)</f>
        <v>0</v>
      </c>
      <c r="F203">
        <f>COUNTIF('Method Complexity aggregated'!D$172:D681,'Method Complexity'!$A203)</f>
        <v>0</v>
      </c>
      <c r="G203">
        <f>COUNTIF('Method Complexity aggregated'!E$172:E681,'Method Complexity'!$A203)</f>
        <v>0</v>
      </c>
      <c r="H203" s="8"/>
      <c r="I203" s="8"/>
      <c r="J203" s="8"/>
      <c r="K203" s="8"/>
      <c r="L203" s="8"/>
      <c r="M203" s="8"/>
    </row>
    <row r="204" spans="1:13">
      <c r="A204" s="6">
        <v>174</v>
      </c>
      <c r="B204">
        <f>COUNTIF('Method Complexity aggregated'!C$2:C339,'Method Complexity'!$A204)</f>
        <v>0</v>
      </c>
      <c r="C204">
        <f>COUNTIF('Method Complexity aggregated'!D$2:D339,'Method Complexity'!$A204)</f>
        <v>0</v>
      </c>
      <c r="D204">
        <f>COUNTIF('Method Complexity aggregated'!E$2:E339,'Method Complexity'!$A204)</f>
        <v>0</v>
      </c>
      <c r="E204">
        <f>COUNTIF('Method Complexity aggregated'!C$172:C682,'Method Complexity'!$A204)</f>
        <v>0</v>
      </c>
      <c r="F204">
        <f>COUNTIF('Method Complexity aggregated'!D$172:D682,'Method Complexity'!$A204)</f>
        <v>0</v>
      </c>
      <c r="G204">
        <f>COUNTIF('Method Complexity aggregated'!E$172:E682,'Method Complexity'!$A204)</f>
        <v>0</v>
      </c>
      <c r="H204" s="8"/>
      <c r="I204" s="8"/>
      <c r="J204" s="8"/>
      <c r="K204" s="8"/>
      <c r="L204" s="8"/>
      <c r="M204" s="8"/>
    </row>
    <row r="205" spans="1:13">
      <c r="A205" s="6">
        <v>175</v>
      </c>
      <c r="B205">
        <f>COUNTIF('Method Complexity aggregated'!C$2:C340,'Method Complexity'!$A205)</f>
        <v>0</v>
      </c>
      <c r="C205">
        <f>COUNTIF('Method Complexity aggregated'!D$2:D340,'Method Complexity'!$A205)</f>
        <v>0</v>
      </c>
      <c r="D205">
        <f>COUNTIF('Method Complexity aggregated'!E$2:E340,'Method Complexity'!$A205)</f>
        <v>0</v>
      </c>
      <c r="E205">
        <f>COUNTIF('Method Complexity aggregated'!C$172:C683,'Method Complexity'!$A205)</f>
        <v>0</v>
      </c>
      <c r="F205">
        <f>COUNTIF('Method Complexity aggregated'!D$172:D683,'Method Complexity'!$A205)</f>
        <v>0</v>
      </c>
      <c r="G205">
        <f>COUNTIF('Method Complexity aggregated'!E$172:E683,'Method Complexity'!$A205)</f>
        <v>0</v>
      </c>
      <c r="H205" s="8"/>
      <c r="I205" s="8"/>
      <c r="J205" s="8"/>
      <c r="K205" s="8"/>
      <c r="L205" s="8"/>
      <c r="M205" s="8"/>
    </row>
    <row r="206" spans="1:13">
      <c r="A206" s="6">
        <v>176</v>
      </c>
      <c r="B206">
        <f>COUNTIF('Method Complexity aggregated'!C$2:C341,'Method Complexity'!$A206)</f>
        <v>0</v>
      </c>
      <c r="C206">
        <f>COUNTIF('Method Complexity aggregated'!D$2:D341,'Method Complexity'!$A206)</f>
        <v>0</v>
      </c>
      <c r="D206">
        <f>COUNTIF('Method Complexity aggregated'!E$2:E341,'Method Complexity'!$A206)</f>
        <v>0</v>
      </c>
      <c r="E206">
        <f>COUNTIF('Method Complexity aggregated'!C$172:C684,'Method Complexity'!$A206)</f>
        <v>0</v>
      </c>
      <c r="F206">
        <f>COUNTIF('Method Complexity aggregated'!D$172:D684,'Method Complexity'!$A206)</f>
        <v>0</v>
      </c>
      <c r="G206">
        <f>COUNTIF('Method Complexity aggregated'!E$172:E684,'Method Complexity'!$A206)</f>
        <v>0</v>
      </c>
      <c r="H206" s="8"/>
      <c r="I206" s="8"/>
      <c r="J206" s="8"/>
      <c r="K206" s="8"/>
      <c r="L206" s="8"/>
      <c r="M206" s="8"/>
    </row>
    <row r="207" spans="1:13">
      <c r="A207" s="6">
        <v>177</v>
      </c>
      <c r="B207">
        <f>COUNTIF('Method Complexity aggregated'!C$2:C342,'Method Complexity'!$A207)</f>
        <v>0</v>
      </c>
      <c r="C207">
        <f>COUNTIF('Method Complexity aggregated'!D$2:D342,'Method Complexity'!$A207)</f>
        <v>0</v>
      </c>
      <c r="D207">
        <f>COUNTIF('Method Complexity aggregated'!E$2:E342,'Method Complexity'!$A207)</f>
        <v>0</v>
      </c>
      <c r="E207">
        <f>COUNTIF('Method Complexity aggregated'!C$172:C685,'Method Complexity'!$A207)</f>
        <v>0</v>
      </c>
      <c r="F207">
        <f>COUNTIF('Method Complexity aggregated'!D$172:D685,'Method Complexity'!$A207)</f>
        <v>0</v>
      </c>
      <c r="G207">
        <f>COUNTIF('Method Complexity aggregated'!E$172:E685,'Method Complexity'!$A207)</f>
        <v>0</v>
      </c>
      <c r="H207" s="8"/>
      <c r="I207" s="8"/>
      <c r="J207" s="8"/>
      <c r="K207" s="8"/>
      <c r="L207" s="8"/>
      <c r="M207" s="8"/>
    </row>
    <row r="208" spans="1:13">
      <c r="A208" s="6">
        <v>178</v>
      </c>
      <c r="B208">
        <f>COUNTIF('Method Complexity aggregated'!C$2:C343,'Method Complexity'!$A208)</f>
        <v>0</v>
      </c>
      <c r="C208">
        <f>COUNTIF('Method Complexity aggregated'!D$2:D343,'Method Complexity'!$A208)</f>
        <v>0</v>
      </c>
      <c r="D208">
        <f>COUNTIF('Method Complexity aggregated'!E$2:E343,'Method Complexity'!$A208)</f>
        <v>0</v>
      </c>
      <c r="E208">
        <f>COUNTIF('Method Complexity aggregated'!C$172:C686,'Method Complexity'!$A208)</f>
        <v>0</v>
      </c>
      <c r="F208">
        <f>COUNTIF('Method Complexity aggregated'!D$172:D686,'Method Complexity'!$A208)</f>
        <v>0</v>
      </c>
      <c r="G208">
        <f>COUNTIF('Method Complexity aggregated'!E$172:E686,'Method Complexity'!$A208)</f>
        <v>0</v>
      </c>
      <c r="H208" s="8"/>
      <c r="I208" s="8"/>
      <c r="J208" s="8"/>
      <c r="K208" s="8"/>
      <c r="L208" s="8"/>
      <c r="M208" s="8"/>
    </row>
    <row r="209" spans="1:13">
      <c r="A209" s="6">
        <v>179</v>
      </c>
      <c r="B209">
        <f>COUNTIF('Method Complexity aggregated'!C$2:C344,'Method Complexity'!$A209)</f>
        <v>0</v>
      </c>
      <c r="C209">
        <f>COUNTIF('Method Complexity aggregated'!D$2:D344,'Method Complexity'!$A209)</f>
        <v>0</v>
      </c>
      <c r="D209">
        <f>COUNTIF('Method Complexity aggregated'!E$2:E344,'Method Complexity'!$A209)</f>
        <v>0</v>
      </c>
      <c r="E209">
        <f>COUNTIF('Method Complexity aggregated'!C$172:C687,'Method Complexity'!$A209)</f>
        <v>0</v>
      </c>
      <c r="F209">
        <f>COUNTIF('Method Complexity aggregated'!D$172:D687,'Method Complexity'!$A209)</f>
        <v>0</v>
      </c>
      <c r="G209">
        <f>COUNTIF('Method Complexity aggregated'!E$172:E687,'Method Complexity'!$A209)</f>
        <v>0</v>
      </c>
      <c r="H209" s="8"/>
      <c r="I209" s="8"/>
      <c r="J209" s="8"/>
      <c r="K209" s="8"/>
      <c r="L209" s="8"/>
      <c r="M209" s="8"/>
    </row>
    <row r="210" spans="1:13">
      <c r="A210" s="6">
        <v>180</v>
      </c>
      <c r="B210">
        <f>COUNTIF('Method Complexity aggregated'!C$2:C345,'Method Complexity'!$A210)</f>
        <v>0</v>
      </c>
      <c r="C210">
        <f>COUNTIF('Method Complexity aggregated'!D$2:D345,'Method Complexity'!$A210)</f>
        <v>0</v>
      </c>
      <c r="D210">
        <f>COUNTIF('Method Complexity aggregated'!E$2:E345,'Method Complexity'!$A210)</f>
        <v>0</v>
      </c>
      <c r="E210">
        <f>COUNTIF('Method Complexity aggregated'!C$172:C688,'Method Complexity'!$A210)</f>
        <v>0</v>
      </c>
      <c r="F210">
        <f>COUNTIF('Method Complexity aggregated'!D$172:D688,'Method Complexity'!$A210)</f>
        <v>0</v>
      </c>
      <c r="G210">
        <f>COUNTIF('Method Complexity aggregated'!E$172:E688,'Method Complexity'!$A210)</f>
        <v>0</v>
      </c>
      <c r="H210" s="8"/>
      <c r="I210" s="8"/>
      <c r="J210" s="8"/>
      <c r="K210" s="8"/>
      <c r="L210" s="8"/>
      <c r="M210" s="8"/>
    </row>
    <row r="211" spans="1:13">
      <c r="A211" s="6">
        <v>181</v>
      </c>
      <c r="B211">
        <f>COUNTIF('Method Complexity aggregated'!C$2:C346,'Method Complexity'!$A211)</f>
        <v>0</v>
      </c>
      <c r="C211">
        <f>COUNTIF('Method Complexity aggregated'!D$2:D346,'Method Complexity'!$A211)</f>
        <v>0</v>
      </c>
      <c r="D211">
        <f>COUNTIF('Method Complexity aggregated'!E$2:E346,'Method Complexity'!$A211)</f>
        <v>0</v>
      </c>
      <c r="E211">
        <f>COUNTIF('Method Complexity aggregated'!C$172:C689,'Method Complexity'!$A211)</f>
        <v>0</v>
      </c>
      <c r="F211">
        <f>COUNTIF('Method Complexity aggregated'!D$172:D689,'Method Complexity'!$A211)</f>
        <v>0</v>
      </c>
      <c r="G211">
        <f>COUNTIF('Method Complexity aggregated'!E$172:E689,'Method Complexity'!$A211)</f>
        <v>0</v>
      </c>
      <c r="H211" s="8"/>
      <c r="I211" s="8"/>
      <c r="J211" s="8"/>
      <c r="K211" s="8"/>
      <c r="L211" s="8"/>
      <c r="M211" s="8"/>
    </row>
    <row r="212" spans="1:13">
      <c r="A212" s="6">
        <v>182</v>
      </c>
      <c r="B212">
        <f>COUNTIF('Method Complexity aggregated'!C$2:C347,'Method Complexity'!$A212)</f>
        <v>0</v>
      </c>
      <c r="C212">
        <f>COUNTIF('Method Complexity aggregated'!D$2:D347,'Method Complexity'!$A212)</f>
        <v>0</v>
      </c>
      <c r="D212">
        <f>COUNTIF('Method Complexity aggregated'!E$2:E347,'Method Complexity'!$A212)</f>
        <v>0</v>
      </c>
      <c r="E212">
        <f>COUNTIF('Method Complexity aggregated'!C$172:C690,'Method Complexity'!$A212)</f>
        <v>0</v>
      </c>
      <c r="F212">
        <f>COUNTIF('Method Complexity aggregated'!D$172:D690,'Method Complexity'!$A212)</f>
        <v>0</v>
      </c>
      <c r="G212">
        <f>COUNTIF('Method Complexity aggregated'!E$172:E690,'Method Complexity'!$A212)</f>
        <v>0</v>
      </c>
      <c r="H212" s="8"/>
      <c r="I212" s="8"/>
      <c r="J212" s="8"/>
      <c r="K212" s="8"/>
      <c r="L212" s="8"/>
      <c r="M212" s="8"/>
    </row>
    <row r="213" spans="1:13">
      <c r="A213" s="6">
        <v>183</v>
      </c>
      <c r="B213">
        <f>COUNTIF('Method Complexity aggregated'!C$2:C348,'Method Complexity'!$A213)</f>
        <v>0</v>
      </c>
      <c r="C213">
        <f>COUNTIF('Method Complexity aggregated'!D$2:D348,'Method Complexity'!$A213)</f>
        <v>0</v>
      </c>
      <c r="D213">
        <f>COUNTIF('Method Complexity aggregated'!E$2:E348,'Method Complexity'!$A213)</f>
        <v>0</v>
      </c>
      <c r="E213">
        <f>COUNTIF('Method Complexity aggregated'!C$172:C691,'Method Complexity'!$A213)</f>
        <v>0</v>
      </c>
      <c r="F213">
        <f>COUNTIF('Method Complexity aggregated'!D$172:D691,'Method Complexity'!$A213)</f>
        <v>0</v>
      </c>
      <c r="G213">
        <f>COUNTIF('Method Complexity aggregated'!E$172:E691,'Method Complexity'!$A213)</f>
        <v>0</v>
      </c>
      <c r="H213" s="8"/>
      <c r="I213" s="8"/>
      <c r="J213" s="8"/>
      <c r="K213" s="8"/>
      <c r="L213" s="8"/>
      <c r="M213" s="8"/>
    </row>
    <row r="214" spans="1:13">
      <c r="A214" s="6">
        <v>184</v>
      </c>
      <c r="B214">
        <f>COUNTIF('Method Complexity aggregated'!C$2:C349,'Method Complexity'!$A214)</f>
        <v>0</v>
      </c>
      <c r="C214">
        <f>COUNTIF('Method Complexity aggregated'!D$2:D349,'Method Complexity'!$A214)</f>
        <v>0</v>
      </c>
      <c r="D214">
        <f>COUNTIF('Method Complexity aggregated'!E$2:E349,'Method Complexity'!$A214)</f>
        <v>0</v>
      </c>
      <c r="E214">
        <f>COUNTIF('Method Complexity aggregated'!C$172:C692,'Method Complexity'!$A214)</f>
        <v>0</v>
      </c>
      <c r="F214">
        <f>COUNTIF('Method Complexity aggregated'!D$172:D692,'Method Complexity'!$A214)</f>
        <v>0</v>
      </c>
      <c r="G214">
        <f>COUNTIF('Method Complexity aggregated'!E$172:E692,'Method Complexity'!$A214)</f>
        <v>0</v>
      </c>
      <c r="H214" s="8"/>
      <c r="I214" s="8"/>
      <c r="J214" s="8"/>
      <c r="K214" s="8"/>
      <c r="L214" s="8"/>
      <c r="M214" s="8"/>
    </row>
    <row r="215" spans="1:13">
      <c r="A215" s="6">
        <v>185</v>
      </c>
      <c r="B215">
        <f>COUNTIF('Method Complexity aggregated'!C$2:C350,'Method Complexity'!$A215)</f>
        <v>0</v>
      </c>
      <c r="C215">
        <f>COUNTIF('Method Complexity aggregated'!D$2:D350,'Method Complexity'!$A215)</f>
        <v>0</v>
      </c>
      <c r="D215">
        <f>COUNTIF('Method Complexity aggregated'!E$2:E350,'Method Complexity'!$A215)</f>
        <v>0</v>
      </c>
      <c r="E215">
        <f>COUNTIF('Method Complexity aggregated'!C$172:C693,'Method Complexity'!$A215)</f>
        <v>0</v>
      </c>
      <c r="F215">
        <f>COUNTIF('Method Complexity aggregated'!D$172:D693,'Method Complexity'!$A215)</f>
        <v>0</v>
      </c>
      <c r="G215">
        <f>COUNTIF('Method Complexity aggregated'!E$172:E693,'Method Complexity'!$A215)</f>
        <v>0</v>
      </c>
      <c r="H215" s="8"/>
      <c r="I215" s="8"/>
      <c r="J215" s="8"/>
      <c r="K215" s="8"/>
      <c r="L215" s="8"/>
      <c r="M215" s="8"/>
    </row>
    <row r="216" spans="1:13">
      <c r="A216" s="6">
        <v>186</v>
      </c>
      <c r="B216">
        <f>COUNTIF('Method Complexity aggregated'!C$2:C351,'Method Complexity'!$A216)</f>
        <v>0</v>
      </c>
      <c r="C216">
        <f>COUNTIF('Method Complexity aggregated'!D$2:D351,'Method Complexity'!$A216)</f>
        <v>0</v>
      </c>
      <c r="D216">
        <f>COUNTIF('Method Complexity aggregated'!E$2:E351,'Method Complexity'!$A216)</f>
        <v>0</v>
      </c>
      <c r="E216">
        <f>COUNTIF('Method Complexity aggregated'!C$172:C694,'Method Complexity'!$A216)</f>
        <v>0</v>
      </c>
      <c r="F216">
        <f>COUNTIF('Method Complexity aggregated'!D$172:D694,'Method Complexity'!$A216)</f>
        <v>0</v>
      </c>
      <c r="G216">
        <f>COUNTIF('Method Complexity aggregated'!E$172:E694,'Method Complexity'!$A216)</f>
        <v>0</v>
      </c>
      <c r="H216" s="8"/>
      <c r="I216" s="8"/>
      <c r="J216" s="8"/>
      <c r="K216" s="8"/>
      <c r="L216" s="8"/>
      <c r="M216" s="8"/>
    </row>
    <row r="217" spans="1:13">
      <c r="A217" s="6">
        <v>187</v>
      </c>
      <c r="B217">
        <f>COUNTIF('Method Complexity aggregated'!C$2:C352,'Method Complexity'!$A217)</f>
        <v>0</v>
      </c>
      <c r="C217">
        <f>COUNTIF('Method Complexity aggregated'!D$2:D352,'Method Complexity'!$A217)</f>
        <v>0</v>
      </c>
      <c r="D217">
        <f>COUNTIF('Method Complexity aggregated'!E$2:E352,'Method Complexity'!$A217)</f>
        <v>0</v>
      </c>
      <c r="E217">
        <f>COUNTIF('Method Complexity aggregated'!C$172:C695,'Method Complexity'!$A217)</f>
        <v>0</v>
      </c>
      <c r="F217">
        <f>COUNTIF('Method Complexity aggregated'!D$172:D695,'Method Complexity'!$A217)</f>
        <v>0</v>
      </c>
      <c r="G217">
        <f>COUNTIF('Method Complexity aggregated'!E$172:E695,'Method Complexity'!$A217)</f>
        <v>0</v>
      </c>
      <c r="H217" s="8"/>
      <c r="I217" s="8"/>
      <c r="J217" s="8"/>
      <c r="K217" s="8"/>
      <c r="L217" s="8"/>
      <c r="M217" s="8"/>
    </row>
    <row r="218" spans="1:13">
      <c r="A218" s="6">
        <v>188</v>
      </c>
      <c r="B218">
        <f>COUNTIF('Method Complexity aggregated'!C$2:C353,'Method Complexity'!$A218)</f>
        <v>0</v>
      </c>
      <c r="C218">
        <f>COUNTIF('Method Complexity aggregated'!D$2:D353,'Method Complexity'!$A218)</f>
        <v>0</v>
      </c>
      <c r="D218">
        <f>COUNTIF('Method Complexity aggregated'!E$2:E353,'Method Complexity'!$A218)</f>
        <v>0</v>
      </c>
      <c r="E218">
        <f>COUNTIF('Method Complexity aggregated'!C$172:C696,'Method Complexity'!$A218)</f>
        <v>0</v>
      </c>
      <c r="F218">
        <f>COUNTIF('Method Complexity aggregated'!D$172:D696,'Method Complexity'!$A218)</f>
        <v>0</v>
      </c>
      <c r="G218">
        <f>COUNTIF('Method Complexity aggregated'!E$172:E696,'Method Complexity'!$A218)</f>
        <v>0</v>
      </c>
      <c r="H218" s="8"/>
      <c r="I218" s="8"/>
      <c r="J218" s="8"/>
      <c r="K218" s="8"/>
      <c r="L218" s="8"/>
      <c r="M218" s="8"/>
    </row>
    <row r="219" spans="1:13">
      <c r="A219" s="6">
        <v>189</v>
      </c>
      <c r="B219">
        <f>COUNTIF('Method Complexity aggregated'!C$2:C354,'Method Complexity'!$A219)</f>
        <v>0</v>
      </c>
      <c r="C219">
        <f>COUNTIF('Method Complexity aggregated'!D$2:D354,'Method Complexity'!$A219)</f>
        <v>0</v>
      </c>
      <c r="D219">
        <f>COUNTIF('Method Complexity aggregated'!E$2:E354,'Method Complexity'!$A219)</f>
        <v>0</v>
      </c>
      <c r="E219">
        <f>COUNTIF('Method Complexity aggregated'!C$172:C697,'Method Complexity'!$A219)</f>
        <v>0</v>
      </c>
      <c r="F219">
        <f>COUNTIF('Method Complexity aggregated'!D$172:D697,'Method Complexity'!$A219)</f>
        <v>0</v>
      </c>
      <c r="G219">
        <f>COUNTIF('Method Complexity aggregated'!E$172:E697,'Method Complexity'!$A219)</f>
        <v>0</v>
      </c>
      <c r="H219" s="8"/>
      <c r="I219" s="8"/>
      <c r="J219" s="8"/>
      <c r="K219" s="8"/>
      <c r="L219" s="8"/>
      <c r="M219" s="8"/>
    </row>
    <row r="220" spans="1:13">
      <c r="A220" s="6">
        <v>190</v>
      </c>
      <c r="B220">
        <f>COUNTIF('Method Complexity aggregated'!C$2:C355,'Method Complexity'!$A220)</f>
        <v>0</v>
      </c>
      <c r="C220">
        <f>COUNTIF('Method Complexity aggregated'!D$2:D355,'Method Complexity'!$A220)</f>
        <v>0</v>
      </c>
      <c r="D220">
        <f>COUNTIF('Method Complexity aggregated'!E$2:E355,'Method Complexity'!$A220)</f>
        <v>0</v>
      </c>
      <c r="E220">
        <f>COUNTIF('Method Complexity aggregated'!C$172:C698,'Method Complexity'!$A220)</f>
        <v>0</v>
      </c>
      <c r="F220">
        <f>COUNTIF('Method Complexity aggregated'!D$172:D698,'Method Complexity'!$A220)</f>
        <v>0</v>
      </c>
      <c r="G220">
        <f>COUNTIF('Method Complexity aggregated'!E$172:E698,'Method Complexity'!$A220)</f>
        <v>0</v>
      </c>
      <c r="H220" s="8"/>
      <c r="I220" s="8"/>
      <c r="J220" s="8"/>
      <c r="K220" s="8"/>
      <c r="L220" s="8"/>
      <c r="M220" s="8"/>
    </row>
    <row r="221" spans="1:13">
      <c r="A221" s="6">
        <v>191</v>
      </c>
      <c r="B221">
        <f>COUNTIF('Method Complexity aggregated'!C$2:C356,'Method Complexity'!$A221)</f>
        <v>1</v>
      </c>
      <c r="C221">
        <f>COUNTIF('Method Complexity aggregated'!D$2:D356,'Method Complexity'!$A221)</f>
        <v>0</v>
      </c>
      <c r="D221">
        <f>COUNTIF('Method Complexity aggregated'!E$2:E356,'Method Complexity'!$A221)</f>
        <v>0</v>
      </c>
      <c r="E221">
        <f>COUNTIF('Method Complexity aggregated'!C$172:C699,'Method Complexity'!$A221)</f>
        <v>1</v>
      </c>
      <c r="F221">
        <f>COUNTIF('Method Complexity aggregated'!D$172:D699,'Method Complexity'!$A221)</f>
        <v>0</v>
      </c>
      <c r="G221">
        <f>COUNTIF('Method Complexity aggregated'!E$172:E699,'Method Complexity'!$A221)</f>
        <v>0</v>
      </c>
      <c r="H221" s="8"/>
      <c r="I221" s="8"/>
      <c r="J221" s="8"/>
      <c r="K221" s="8"/>
      <c r="L221" s="8"/>
      <c r="M221" s="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2"/>
  <sheetViews>
    <sheetView workbookViewId="0">
      <pane xSplit="1" ySplit="1" topLeftCell="J13" activePane="bottomRight" state="frozenSplit"/>
      <selection pane="bottomLeft" activeCell="A3" sqref="A3"/>
      <selection pane="topRight"/>
      <selection pane="bottomRight" activeCell="Q157" sqref="Q157"/>
    </sheetView>
  </sheetViews>
  <sheetFormatPr baseColWidth="10" defaultRowHeight="15" x14ac:dyDescent="0"/>
  <cols>
    <col min="1" max="1" width="46.1640625" customWidth="1"/>
    <col min="2" max="2" width="8" customWidth="1"/>
    <col min="3" max="3" width="11.5" customWidth="1"/>
    <col min="4" max="4" width="10.5" customWidth="1"/>
    <col min="5" max="5" width="21.33203125" customWidth="1"/>
    <col min="6" max="6" width="19.5" customWidth="1"/>
    <col min="7" max="7" width="25.83203125" customWidth="1"/>
    <col min="8" max="8" width="16" customWidth="1"/>
    <col min="9" max="9" width="14.83203125" customWidth="1"/>
    <col min="10" max="10" width="13.5" customWidth="1"/>
    <col min="11" max="11" width="18.33203125" customWidth="1"/>
    <col min="12" max="14" width="16.5" customWidth="1"/>
    <col min="15" max="15" width="10.6640625" bestFit="1" customWidth="1"/>
    <col min="16" max="16" width="14.33203125" customWidth="1"/>
    <col min="17" max="17" width="13.33203125" bestFit="1" customWidth="1"/>
    <col min="18" max="18" width="24.33203125" bestFit="1" customWidth="1"/>
    <col min="19" max="19" width="22.6640625" bestFit="1" customWidth="1"/>
    <col min="20" max="20" width="29.1640625" style="8" bestFit="1" customWidth="1"/>
    <col min="21" max="21" width="19" bestFit="1" customWidth="1"/>
    <col min="22" max="22" width="17.83203125" bestFit="1" customWidth="1"/>
    <col min="23" max="23" width="16.33203125" bestFit="1" customWidth="1"/>
  </cols>
  <sheetData>
    <row r="1" spans="1:23" s="6" customFormat="1">
      <c r="A1" s="6" t="s">
        <v>69</v>
      </c>
      <c r="B1" s="6" t="s">
        <v>70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75</v>
      </c>
      <c r="H1" s="6" t="s">
        <v>76</v>
      </c>
      <c r="I1" s="6" t="s">
        <v>77</v>
      </c>
      <c r="J1" s="6" t="s">
        <v>78</v>
      </c>
      <c r="K1" s="6" t="s">
        <v>79</v>
      </c>
      <c r="L1" s="6" t="s">
        <v>80</v>
      </c>
      <c r="M1" s="6" t="s">
        <v>69</v>
      </c>
      <c r="N1" s="6" t="s">
        <v>69</v>
      </c>
      <c r="O1" s="6" t="str">
        <f>B1</f>
        <v>Line No.</v>
      </c>
      <c r="P1" s="6" t="str">
        <f t="shared" ref="P1:W1" si="0">C1</f>
        <v>Physical LOC</v>
      </c>
      <c r="Q1" s="6" t="str">
        <f t="shared" si="0"/>
        <v>Logical LOC</v>
      </c>
      <c r="R1" s="6" t="str">
        <f t="shared" si="0"/>
        <v>(Mean) Parameter count</v>
      </c>
      <c r="S1" s="6" t="str">
        <f t="shared" si="0"/>
        <v>Cyclomatic complexity</v>
      </c>
      <c r="T1" s="9" t="str">
        <f t="shared" si="0"/>
        <v>Cyclomatic complexity density</v>
      </c>
      <c r="U1" s="6" t="str">
        <f t="shared" si="0"/>
        <v>Halstead difficulty</v>
      </c>
      <c r="V1" s="6" t="str">
        <f t="shared" si="0"/>
        <v>Halstead volume</v>
      </c>
      <c r="W1" s="6" t="str">
        <f t="shared" si="0"/>
        <v>Halstead effort</v>
      </c>
    </row>
    <row r="2" spans="1:23">
      <c r="A2" t="s">
        <v>81</v>
      </c>
      <c r="C2">
        <v>3478</v>
      </c>
      <c r="D2">
        <v>2551</v>
      </c>
      <c r="E2">
        <v>1.3384615384615299</v>
      </c>
      <c r="F2">
        <v>317</v>
      </c>
      <c r="G2">
        <v>12.4264994119952</v>
      </c>
      <c r="K2">
        <v>122.351852430916</v>
      </c>
      <c r="L2">
        <v>0</v>
      </c>
      <c r="M2" t="str">
        <f>IF($A2="&lt;anonymous&gt;",M1,A2)</f>
        <v>Main.js</v>
      </c>
      <c r="N2" t="str">
        <f>IF(M2=M3,"",M2)</f>
        <v/>
      </c>
    </row>
    <row r="3" spans="1:23">
      <c r="A3" t="s">
        <v>82</v>
      </c>
      <c r="B3">
        <v>2</v>
      </c>
      <c r="C3">
        <v>3</v>
      </c>
      <c r="D3">
        <v>1</v>
      </c>
      <c r="E3">
        <v>1</v>
      </c>
      <c r="F3">
        <v>2</v>
      </c>
      <c r="G3">
        <v>200</v>
      </c>
      <c r="H3">
        <v>2.8</v>
      </c>
      <c r="I3">
        <v>41.209025018749998</v>
      </c>
      <c r="J3">
        <v>115.3852700525</v>
      </c>
      <c r="M3" t="str">
        <f t="shared" ref="M3:M66" si="1">IF($A3="&lt;anonymous&gt;",M2,A3)</f>
        <v>Main.js</v>
      </c>
      <c r="N3" t="str">
        <f t="shared" ref="N3:N66" si="2">IF(M3=M4,"",M3)</f>
        <v/>
      </c>
      <c r="O3">
        <f t="shared" ref="O3" si="3">IF($A3="&lt;anonymous&gt;",O2,B3)</f>
        <v>0</v>
      </c>
      <c r="P3">
        <f t="shared" ref="P3" si="4">IF($A3="&lt;anonymous&gt;",C3+P2,C3)</f>
        <v>3</v>
      </c>
      <c r="Q3">
        <f t="shared" ref="Q3" si="5">IF($A3="&lt;anonymous&gt;",D3+Q2,D3)</f>
        <v>1</v>
      </c>
      <c r="R3">
        <f t="shared" ref="R3:R9" si="6">IF($A3="&lt;anonymous&gt;",R2,E3)</f>
        <v>0</v>
      </c>
      <c r="S3">
        <f t="shared" ref="S3" si="7">IF($A3="&lt;anonymous&gt;",F3+S2,F3)</f>
        <v>2</v>
      </c>
      <c r="T3" s="8">
        <f>S3/Q3</f>
        <v>2</v>
      </c>
      <c r="U3">
        <f t="shared" ref="U3" si="8">IF($A3="&lt;anonymous&gt;",H3+U2,H3)</f>
        <v>2.8</v>
      </c>
      <c r="V3">
        <f t="shared" ref="V3" si="9">IF($A3="&lt;anonymous&gt;",I3+V2,I3)</f>
        <v>41.209025018749998</v>
      </c>
      <c r="W3">
        <f t="shared" ref="W3" si="10">IF($A3="&lt;anonymous&gt;",J3+W2,J3)</f>
        <v>115.3852700525</v>
      </c>
    </row>
    <row r="4" spans="1:23">
      <c r="A4" t="s">
        <v>82</v>
      </c>
      <c r="B4">
        <v>8</v>
      </c>
      <c r="C4">
        <v>26</v>
      </c>
      <c r="D4">
        <v>3</v>
      </c>
      <c r="E4">
        <v>1</v>
      </c>
      <c r="F4">
        <v>2</v>
      </c>
      <c r="G4">
        <v>66.6666666666666</v>
      </c>
      <c r="H4">
        <v>10.5</v>
      </c>
      <c r="I4">
        <v>59.794705707972497</v>
      </c>
      <c r="J4">
        <v>627.84440993371095</v>
      </c>
      <c r="M4" t="str">
        <f t="shared" si="1"/>
        <v>Main.js</v>
      </c>
      <c r="N4" t="str">
        <f t="shared" si="2"/>
        <v/>
      </c>
      <c r="O4">
        <f t="shared" ref="O4:O67" si="11">IF($A4="&lt;anonymous&gt;",O3,B4)</f>
        <v>0</v>
      </c>
      <c r="P4">
        <f t="shared" ref="P4:P67" si="12">IF($A4="&lt;anonymous&gt;",C4+P3,C4)</f>
        <v>29</v>
      </c>
      <c r="Q4">
        <f t="shared" ref="Q4:Q67" si="13">IF($A4="&lt;anonymous&gt;",D4+Q3,D4)</f>
        <v>4</v>
      </c>
      <c r="R4">
        <f t="shared" si="6"/>
        <v>0</v>
      </c>
      <c r="S4">
        <f t="shared" ref="S4:S67" si="14">IF($A4="&lt;anonymous&gt;",F4+S3,F4)</f>
        <v>4</v>
      </c>
      <c r="T4" s="8">
        <f t="shared" ref="T4:T67" si="15">S4/Q4</f>
        <v>1</v>
      </c>
      <c r="U4">
        <f t="shared" ref="U4:U67" si="16">IF($A4="&lt;anonymous&gt;",H4+U3,H4)</f>
        <v>13.3</v>
      </c>
      <c r="V4">
        <f t="shared" ref="V4:V67" si="17">IF($A4="&lt;anonymous&gt;",I4+V3,I4)</f>
        <v>101.00373072672249</v>
      </c>
      <c r="W4">
        <f t="shared" ref="W4:W67" si="18">IF($A4="&lt;anonymous&gt;",J4+W3,J4)</f>
        <v>743.22967998621095</v>
      </c>
    </row>
    <row r="5" spans="1:23">
      <c r="A5" t="s">
        <v>82</v>
      </c>
      <c r="B5">
        <v>10</v>
      </c>
      <c r="C5">
        <v>23</v>
      </c>
      <c r="D5">
        <v>3</v>
      </c>
      <c r="E5">
        <v>1</v>
      </c>
      <c r="F5">
        <v>2</v>
      </c>
      <c r="G5">
        <v>66.6666666666666</v>
      </c>
      <c r="H5">
        <v>10.5</v>
      </c>
      <c r="I5">
        <v>59.794705707972497</v>
      </c>
      <c r="J5">
        <v>627.84440993371095</v>
      </c>
      <c r="M5" t="str">
        <f t="shared" si="1"/>
        <v>Main.js</v>
      </c>
      <c r="N5" t="str">
        <f t="shared" si="2"/>
        <v/>
      </c>
      <c r="O5">
        <f t="shared" si="11"/>
        <v>0</v>
      </c>
      <c r="P5">
        <f t="shared" si="12"/>
        <v>52</v>
      </c>
      <c r="Q5">
        <f t="shared" si="13"/>
        <v>7</v>
      </c>
      <c r="R5">
        <f t="shared" si="6"/>
        <v>0</v>
      </c>
      <c r="S5">
        <f t="shared" si="14"/>
        <v>6</v>
      </c>
      <c r="T5" s="8">
        <f t="shared" si="15"/>
        <v>0.8571428571428571</v>
      </c>
      <c r="U5">
        <f t="shared" si="16"/>
        <v>23.8</v>
      </c>
      <c r="V5">
        <f t="shared" si="17"/>
        <v>160.79843643469499</v>
      </c>
      <c r="W5">
        <f t="shared" si="18"/>
        <v>1371.0740899199218</v>
      </c>
    </row>
    <row r="6" spans="1:23">
      <c r="A6" t="s">
        <v>82</v>
      </c>
      <c r="B6">
        <v>12</v>
      </c>
      <c r="C6">
        <v>20</v>
      </c>
      <c r="D6">
        <v>3</v>
      </c>
      <c r="E6">
        <v>1</v>
      </c>
      <c r="F6">
        <v>2</v>
      </c>
      <c r="G6">
        <v>66.6666666666666</v>
      </c>
      <c r="H6">
        <v>10.5</v>
      </c>
      <c r="I6">
        <v>59.794705707972497</v>
      </c>
      <c r="J6">
        <v>627.84440993371095</v>
      </c>
      <c r="M6" t="str">
        <f t="shared" si="1"/>
        <v>Main.js</v>
      </c>
      <c r="N6" t="str">
        <f t="shared" si="2"/>
        <v/>
      </c>
      <c r="O6">
        <f t="shared" si="11"/>
        <v>0</v>
      </c>
      <c r="P6">
        <f t="shared" si="12"/>
        <v>72</v>
      </c>
      <c r="Q6">
        <f t="shared" si="13"/>
        <v>10</v>
      </c>
      <c r="R6">
        <f t="shared" si="6"/>
        <v>0</v>
      </c>
      <c r="S6">
        <f t="shared" si="14"/>
        <v>8</v>
      </c>
      <c r="T6" s="8">
        <f t="shared" si="15"/>
        <v>0.8</v>
      </c>
      <c r="U6">
        <f t="shared" si="16"/>
        <v>34.299999999999997</v>
      </c>
      <c r="V6">
        <f t="shared" si="17"/>
        <v>220.59314214266749</v>
      </c>
      <c r="W6">
        <f t="shared" si="18"/>
        <v>1998.9184998536327</v>
      </c>
    </row>
    <row r="7" spans="1:23">
      <c r="A7" t="s">
        <v>82</v>
      </c>
      <c r="B7">
        <v>14</v>
      </c>
      <c r="C7">
        <v>17</v>
      </c>
      <c r="D7">
        <v>4</v>
      </c>
      <c r="E7">
        <v>1</v>
      </c>
      <c r="F7">
        <v>1</v>
      </c>
      <c r="G7">
        <v>25</v>
      </c>
      <c r="H7">
        <v>4.375</v>
      </c>
      <c r="I7">
        <v>41.209025018749998</v>
      </c>
      <c r="J7">
        <v>180.28948445703099</v>
      </c>
      <c r="M7" t="str">
        <f t="shared" si="1"/>
        <v>Main.js</v>
      </c>
      <c r="N7" t="str">
        <f t="shared" si="2"/>
        <v/>
      </c>
      <c r="O7">
        <f t="shared" si="11"/>
        <v>0</v>
      </c>
      <c r="P7">
        <f t="shared" si="12"/>
        <v>89</v>
      </c>
      <c r="Q7">
        <f t="shared" si="13"/>
        <v>14</v>
      </c>
      <c r="R7">
        <f t="shared" si="6"/>
        <v>0</v>
      </c>
      <c r="S7">
        <f t="shared" si="14"/>
        <v>9</v>
      </c>
      <c r="T7" s="8">
        <f t="shared" si="15"/>
        <v>0.6428571428571429</v>
      </c>
      <c r="U7">
        <f t="shared" si="16"/>
        <v>38.674999999999997</v>
      </c>
      <c r="V7">
        <f t="shared" si="17"/>
        <v>261.80216716141751</v>
      </c>
      <c r="W7">
        <f t="shared" si="18"/>
        <v>2179.207984310664</v>
      </c>
    </row>
    <row r="8" spans="1:23">
      <c r="A8" t="s">
        <v>82</v>
      </c>
      <c r="B8">
        <v>16</v>
      </c>
      <c r="C8">
        <v>13</v>
      </c>
      <c r="D8">
        <v>12</v>
      </c>
      <c r="E8">
        <v>0</v>
      </c>
      <c r="F8">
        <v>1</v>
      </c>
      <c r="G8">
        <v>8.3333333333333304</v>
      </c>
      <c r="H8">
        <v>6.5</v>
      </c>
      <c r="I8">
        <v>202.04660144782201</v>
      </c>
      <c r="J8">
        <v>1313.3029094108399</v>
      </c>
      <c r="M8" t="str">
        <f t="shared" si="1"/>
        <v>Main.js</v>
      </c>
      <c r="N8" t="str">
        <f t="shared" si="2"/>
        <v>Main.js</v>
      </c>
      <c r="O8">
        <f t="shared" si="11"/>
        <v>0</v>
      </c>
      <c r="P8">
        <f t="shared" si="12"/>
        <v>102</v>
      </c>
      <c r="Q8">
        <f t="shared" si="13"/>
        <v>26</v>
      </c>
      <c r="R8">
        <f t="shared" si="6"/>
        <v>0</v>
      </c>
      <c r="S8">
        <f t="shared" si="14"/>
        <v>10</v>
      </c>
      <c r="T8" s="8">
        <f t="shared" si="15"/>
        <v>0.38461538461538464</v>
      </c>
      <c r="U8">
        <f t="shared" si="16"/>
        <v>45.174999999999997</v>
      </c>
      <c r="V8">
        <f t="shared" si="17"/>
        <v>463.84876860923953</v>
      </c>
      <c r="W8">
        <f t="shared" si="18"/>
        <v>3492.5108937215036</v>
      </c>
    </row>
    <row r="9" spans="1:23">
      <c r="A9" t="s">
        <v>83</v>
      </c>
      <c r="B9">
        <v>17</v>
      </c>
      <c r="C9">
        <v>3</v>
      </c>
      <c r="D9">
        <v>1</v>
      </c>
      <c r="E9">
        <v>1</v>
      </c>
      <c r="F9">
        <v>1</v>
      </c>
      <c r="G9">
        <v>100</v>
      </c>
      <c r="H9">
        <v>2</v>
      </c>
      <c r="I9">
        <v>12</v>
      </c>
      <c r="J9">
        <v>24</v>
      </c>
      <c r="M9" t="str">
        <f t="shared" si="1"/>
        <v>User</v>
      </c>
      <c r="N9" t="str">
        <f t="shared" si="2"/>
        <v>User</v>
      </c>
      <c r="O9">
        <f t="shared" si="11"/>
        <v>17</v>
      </c>
      <c r="P9">
        <f t="shared" si="12"/>
        <v>3</v>
      </c>
      <c r="Q9">
        <f t="shared" si="13"/>
        <v>1</v>
      </c>
      <c r="R9">
        <f t="shared" si="6"/>
        <v>1</v>
      </c>
      <c r="S9">
        <f t="shared" si="14"/>
        <v>1</v>
      </c>
      <c r="T9" s="8">
        <f t="shared" si="15"/>
        <v>1</v>
      </c>
      <c r="U9">
        <f t="shared" si="16"/>
        <v>2</v>
      </c>
      <c r="V9">
        <f t="shared" si="17"/>
        <v>12</v>
      </c>
      <c r="W9">
        <f t="shared" si="18"/>
        <v>24</v>
      </c>
    </row>
    <row r="10" spans="1:23">
      <c r="A10" t="s">
        <v>84</v>
      </c>
      <c r="B10">
        <v>20</v>
      </c>
      <c r="C10">
        <v>3</v>
      </c>
      <c r="D10">
        <v>1</v>
      </c>
      <c r="E10">
        <v>1</v>
      </c>
      <c r="F10">
        <v>1</v>
      </c>
      <c r="G10">
        <v>100</v>
      </c>
      <c r="H10">
        <v>3.5</v>
      </c>
      <c r="I10">
        <v>49.828921423310398</v>
      </c>
      <c r="J10">
        <v>174.40122498158601</v>
      </c>
      <c r="M10" t="str">
        <f t="shared" si="1"/>
        <v>User.isCompatibleObject</v>
      </c>
      <c r="N10" t="str">
        <f t="shared" si="2"/>
        <v/>
      </c>
      <c r="O10">
        <f t="shared" si="11"/>
        <v>20</v>
      </c>
      <c r="P10">
        <f t="shared" si="12"/>
        <v>3</v>
      </c>
      <c r="Q10">
        <f t="shared" si="13"/>
        <v>1</v>
      </c>
      <c r="R10">
        <f>IF($A10="&lt;anonymous&gt;",R9,E10)</f>
        <v>1</v>
      </c>
      <c r="S10">
        <f t="shared" si="14"/>
        <v>1</v>
      </c>
      <c r="T10" s="8">
        <f t="shared" si="15"/>
        <v>1</v>
      </c>
      <c r="U10">
        <f t="shared" si="16"/>
        <v>3.5</v>
      </c>
      <c r="V10">
        <f t="shared" si="17"/>
        <v>49.828921423310398</v>
      </c>
      <c r="W10">
        <f t="shared" si="18"/>
        <v>174.40122498158601</v>
      </c>
    </row>
    <row r="11" spans="1:23">
      <c r="A11" t="s">
        <v>82</v>
      </c>
      <c r="B11">
        <v>37</v>
      </c>
      <c r="C11">
        <v>28</v>
      </c>
      <c r="D11">
        <v>3</v>
      </c>
      <c r="E11">
        <v>1</v>
      </c>
      <c r="F11">
        <v>2</v>
      </c>
      <c r="G11">
        <v>66.6666666666666</v>
      </c>
      <c r="H11">
        <v>10.5</v>
      </c>
      <c r="I11">
        <v>59.794705707972497</v>
      </c>
      <c r="J11">
        <v>627.84440993371095</v>
      </c>
      <c r="M11" t="str">
        <f t="shared" si="1"/>
        <v>User.isCompatibleObject</v>
      </c>
      <c r="N11" t="str">
        <f t="shared" si="2"/>
        <v/>
      </c>
      <c r="O11">
        <f t="shared" si="11"/>
        <v>20</v>
      </c>
      <c r="P11">
        <f t="shared" si="12"/>
        <v>31</v>
      </c>
      <c r="Q11">
        <f t="shared" si="13"/>
        <v>4</v>
      </c>
      <c r="R11">
        <f t="shared" ref="R11:R74" si="19">IF($A11="&lt;anonymous&gt;",R10,E11)</f>
        <v>1</v>
      </c>
      <c r="S11">
        <f t="shared" si="14"/>
        <v>3</v>
      </c>
      <c r="T11" s="8">
        <f t="shared" si="15"/>
        <v>0.75</v>
      </c>
      <c r="U11">
        <f t="shared" si="16"/>
        <v>14</v>
      </c>
      <c r="V11">
        <f t="shared" si="17"/>
        <v>109.62362713128289</v>
      </c>
      <c r="W11">
        <f t="shared" si="18"/>
        <v>802.24563491529693</v>
      </c>
    </row>
    <row r="12" spans="1:23">
      <c r="A12" t="s">
        <v>82</v>
      </c>
      <c r="B12">
        <v>39</v>
      </c>
      <c r="C12">
        <v>25</v>
      </c>
      <c r="D12">
        <v>3</v>
      </c>
      <c r="E12">
        <v>1</v>
      </c>
      <c r="F12">
        <v>2</v>
      </c>
      <c r="G12">
        <v>66.6666666666666</v>
      </c>
      <c r="H12">
        <v>10.5</v>
      </c>
      <c r="I12">
        <v>59.794705707972497</v>
      </c>
      <c r="J12">
        <v>627.84440993371095</v>
      </c>
      <c r="M12" t="str">
        <f t="shared" si="1"/>
        <v>User.isCompatibleObject</v>
      </c>
      <c r="N12" t="str">
        <f t="shared" si="2"/>
        <v/>
      </c>
      <c r="O12">
        <f t="shared" si="11"/>
        <v>20</v>
      </c>
      <c r="P12">
        <f t="shared" si="12"/>
        <v>56</v>
      </c>
      <c r="Q12">
        <f t="shared" si="13"/>
        <v>7</v>
      </c>
      <c r="R12">
        <f t="shared" si="19"/>
        <v>1</v>
      </c>
      <c r="S12">
        <f t="shared" si="14"/>
        <v>5</v>
      </c>
      <c r="T12" s="8">
        <f t="shared" si="15"/>
        <v>0.7142857142857143</v>
      </c>
      <c r="U12">
        <f t="shared" si="16"/>
        <v>24.5</v>
      </c>
      <c r="V12">
        <f t="shared" si="17"/>
        <v>169.41833283925538</v>
      </c>
      <c r="W12">
        <f t="shared" si="18"/>
        <v>1430.0900448490079</v>
      </c>
    </row>
    <row r="13" spans="1:23">
      <c r="A13" t="s">
        <v>82</v>
      </c>
      <c r="B13">
        <v>41</v>
      </c>
      <c r="C13">
        <v>22</v>
      </c>
      <c r="D13">
        <v>3</v>
      </c>
      <c r="E13">
        <v>1</v>
      </c>
      <c r="F13">
        <v>2</v>
      </c>
      <c r="G13">
        <v>66.6666666666666</v>
      </c>
      <c r="H13">
        <v>10.5</v>
      </c>
      <c r="I13">
        <v>59.794705707972497</v>
      </c>
      <c r="J13">
        <v>627.84440993371095</v>
      </c>
      <c r="M13" t="str">
        <f t="shared" si="1"/>
        <v>User.isCompatibleObject</v>
      </c>
      <c r="N13" t="str">
        <f t="shared" si="2"/>
        <v/>
      </c>
      <c r="O13">
        <f t="shared" si="11"/>
        <v>20</v>
      </c>
      <c r="P13">
        <f t="shared" si="12"/>
        <v>78</v>
      </c>
      <c r="Q13">
        <f t="shared" si="13"/>
        <v>10</v>
      </c>
      <c r="R13">
        <f t="shared" si="19"/>
        <v>1</v>
      </c>
      <c r="S13">
        <f t="shared" si="14"/>
        <v>7</v>
      </c>
      <c r="T13" s="8">
        <f t="shared" si="15"/>
        <v>0.7</v>
      </c>
      <c r="U13">
        <f t="shared" si="16"/>
        <v>35</v>
      </c>
      <c r="V13">
        <f t="shared" si="17"/>
        <v>229.21303854722788</v>
      </c>
      <c r="W13">
        <f t="shared" si="18"/>
        <v>2057.9344547827186</v>
      </c>
    </row>
    <row r="14" spans="1:23">
      <c r="A14" t="s">
        <v>82</v>
      </c>
      <c r="B14">
        <v>43</v>
      </c>
      <c r="C14">
        <v>19</v>
      </c>
      <c r="D14">
        <v>4</v>
      </c>
      <c r="E14">
        <v>1</v>
      </c>
      <c r="F14">
        <v>1</v>
      </c>
      <c r="G14">
        <v>25</v>
      </c>
      <c r="H14">
        <v>4.375</v>
      </c>
      <c r="I14">
        <v>41.209025018749998</v>
      </c>
      <c r="J14">
        <v>180.28948445703099</v>
      </c>
      <c r="M14" t="str">
        <f t="shared" si="1"/>
        <v>User.isCompatibleObject</v>
      </c>
      <c r="N14" t="str">
        <f t="shared" si="2"/>
        <v/>
      </c>
      <c r="O14">
        <f t="shared" si="11"/>
        <v>20</v>
      </c>
      <c r="P14">
        <f t="shared" si="12"/>
        <v>97</v>
      </c>
      <c r="Q14">
        <f t="shared" si="13"/>
        <v>14</v>
      </c>
      <c r="R14">
        <f t="shared" si="19"/>
        <v>1</v>
      </c>
      <c r="S14">
        <f t="shared" si="14"/>
        <v>8</v>
      </c>
      <c r="T14" s="8">
        <f t="shared" si="15"/>
        <v>0.5714285714285714</v>
      </c>
      <c r="U14">
        <f t="shared" si="16"/>
        <v>39.375</v>
      </c>
      <c r="V14">
        <f t="shared" si="17"/>
        <v>270.42206356597785</v>
      </c>
      <c r="W14">
        <f t="shared" si="18"/>
        <v>2238.2239392397496</v>
      </c>
    </row>
    <row r="15" spans="1:23">
      <c r="A15" t="s">
        <v>82</v>
      </c>
      <c r="B15">
        <v>45</v>
      </c>
      <c r="C15">
        <v>15</v>
      </c>
      <c r="D15">
        <v>11</v>
      </c>
      <c r="E15">
        <v>0</v>
      </c>
      <c r="F15">
        <v>1</v>
      </c>
      <c r="G15">
        <v>9.0909090909090899</v>
      </c>
      <c r="H15">
        <v>6.1923076923076898</v>
      </c>
      <c r="I15">
        <v>172.87712379549399</v>
      </c>
      <c r="J15">
        <v>1070.50834350286</v>
      </c>
      <c r="M15" t="str">
        <f t="shared" si="1"/>
        <v>User.isCompatibleObject</v>
      </c>
      <c r="N15" t="str">
        <f t="shared" si="2"/>
        <v>User.isCompatibleObject</v>
      </c>
      <c r="O15">
        <f t="shared" si="11"/>
        <v>20</v>
      </c>
      <c r="P15">
        <f t="shared" si="12"/>
        <v>112</v>
      </c>
      <c r="Q15">
        <f t="shared" si="13"/>
        <v>25</v>
      </c>
      <c r="R15">
        <f t="shared" si="19"/>
        <v>1</v>
      </c>
      <c r="S15">
        <f t="shared" si="14"/>
        <v>9</v>
      </c>
      <c r="T15" s="8">
        <f t="shared" si="15"/>
        <v>0.36</v>
      </c>
      <c r="U15">
        <f t="shared" si="16"/>
        <v>45.567307692307693</v>
      </c>
      <c r="V15">
        <f t="shared" si="17"/>
        <v>443.29918736147181</v>
      </c>
      <c r="W15">
        <f t="shared" si="18"/>
        <v>3308.7322827426096</v>
      </c>
    </row>
    <row r="16" spans="1:23">
      <c r="A16" t="s">
        <v>85</v>
      </c>
      <c r="B16">
        <v>46</v>
      </c>
      <c r="C16">
        <v>4</v>
      </c>
      <c r="D16">
        <v>2</v>
      </c>
      <c r="E16">
        <v>1</v>
      </c>
      <c r="F16">
        <v>1</v>
      </c>
      <c r="G16">
        <v>50</v>
      </c>
      <c r="H16">
        <v>3.1428571428571401</v>
      </c>
      <c r="I16">
        <v>69.1886323727459</v>
      </c>
      <c r="J16">
        <v>217.44998745720099</v>
      </c>
      <c r="M16" t="str">
        <f t="shared" si="1"/>
        <v>ProjectPlanningTool</v>
      </c>
      <c r="N16" t="str">
        <f t="shared" si="2"/>
        <v/>
      </c>
      <c r="O16">
        <f t="shared" si="11"/>
        <v>46</v>
      </c>
      <c r="P16">
        <f t="shared" si="12"/>
        <v>4</v>
      </c>
      <c r="Q16">
        <f t="shared" si="13"/>
        <v>2</v>
      </c>
      <c r="R16">
        <f t="shared" si="19"/>
        <v>1</v>
      </c>
      <c r="S16">
        <f t="shared" si="14"/>
        <v>1</v>
      </c>
      <c r="T16" s="8">
        <f t="shared" si="15"/>
        <v>0.5</v>
      </c>
      <c r="U16">
        <f t="shared" si="16"/>
        <v>3.1428571428571401</v>
      </c>
      <c r="V16">
        <f t="shared" si="17"/>
        <v>69.1886323727459</v>
      </c>
      <c r="W16">
        <f t="shared" si="18"/>
        <v>217.44998745720099</v>
      </c>
    </row>
    <row r="17" spans="1:23">
      <c r="A17" t="s">
        <v>82</v>
      </c>
      <c r="B17">
        <v>70</v>
      </c>
      <c r="C17">
        <v>35</v>
      </c>
      <c r="D17">
        <v>3</v>
      </c>
      <c r="E17">
        <v>1</v>
      </c>
      <c r="F17">
        <v>2</v>
      </c>
      <c r="G17">
        <v>66.6666666666666</v>
      </c>
      <c r="H17">
        <v>10.5</v>
      </c>
      <c r="I17">
        <v>59.794705707972497</v>
      </c>
      <c r="J17">
        <v>627.84440993371095</v>
      </c>
      <c r="M17" t="str">
        <f t="shared" si="1"/>
        <v>ProjectPlanningTool</v>
      </c>
      <c r="N17" t="str">
        <f t="shared" si="2"/>
        <v/>
      </c>
      <c r="O17">
        <f t="shared" si="11"/>
        <v>46</v>
      </c>
      <c r="P17">
        <f t="shared" si="12"/>
        <v>39</v>
      </c>
      <c r="Q17">
        <f t="shared" si="13"/>
        <v>5</v>
      </c>
      <c r="R17">
        <f t="shared" si="19"/>
        <v>1</v>
      </c>
      <c r="S17">
        <f t="shared" si="14"/>
        <v>3</v>
      </c>
      <c r="T17" s="8">
        <f t="shared" si="15"/>
        <v>0.6</v>
      </c>
      <c r="U17">
        <f t="shared" si="16"/>
        <v>13.642857142857141</v>
      </c>
      <c r="V17">
        <f t="shared" si="17"/>
        <v>128.9833380807184</v>
      </c>
      <c r="W17">
        <f t="shared" si="18"/>
        <v>845.29439739091197</v>
      </c>
    </row>
    <row r="18" spans="1:23">
      <c r="A18" t="s">
        <v>82</v>
      </c>
      <c r="B18">
        <v>72</v>
      </c>
      <c r="C18">
        <v>32</v>
      </c>
      <c r="D18">
        <v>3</v>
      </c>
      <c r="E18">
        <v>1</v>
      </c>
      <c r="F18">
        <v>2</v>
      </c>
      <c r="G18">
        <v>66.6666666666666</v>
      </c>
      <c r="H18">
        <v>10.5</v>
      </c>
      <c r="I18">
        <v>59.794705707972497</v>
      </c>
      <c r="J18">
        <v>627.84440993371095</v>
      </c>
      <c r="M18" t="str">
        <f t="shared" si="1"/>
        <v>ProjectPlanningTool</v>
      </c>
      <c r="N18" t="str">
        <f t="shared" si="2"/>
        <v/>
      </c>
      <c r="O18">
        <f t="shared" si="11"/>
        <v>46</v>
      </c>
      <c r="P18">
        <f t="shared" si="12"/>
        <v>71</v>
      </c>
      <c r="Q18">
        <f t="shared" si="13"/>
        <v>8</v>
      </c>
      <c r="R18">
        <f t="shared" si="19"/>
        <v>1</v>
      </c>
      <c r="S18">
        <f t="shared" si="14"/>
        <v>5</v>
      </c>
      <c r="T18" s="8">
        <f t="shared" si="15"/>
        <v>0.625</v>
      </c>
      <c r="U18">
        <f t="shared" si="16"/>
        <v>24.142857142857139</v>
      </c>
      <c r="V18">
        <f t="shared" si="17"/>
        <v>188.77804378869089</v>
      </c>
      <c r="W18">
        <f t="shared" si="18"/>
        <v>1473.138807324623</v>
      </c>
    </row>
    <row r="19" spans="1:23">
      <c r="A19" t="s">
        <v>82</v>
      </c>
      <c r="B19">
        <v>74</v>
      </c>
      <c r="C19">
        <v>29</v>
      </c>
      <c r="D19">
        <v>3</v>
      </c>
      <c r="E19">
        <v>1</v>
      </c>
      <c r="F19">
        <v>2</v>
      </c>
      <c r="G19">
        <v>66.6666666666666</v>
      </c>
      <c r="H19">
        <v>10.5</v>
      </c>
      <c r="I19">
        <v>59.794705707972497</v>
      </c>
      <c r="J19">
        <v>627.84440993371095</v>
      </c>
      <c r="M19" t="str">
        <f t="shared" si="1"/>
        <v>ProjectPlanningTool</v>
      </c>
      <c r="N19" t="str">
        <f t="shared" si="2"/>
        <v/>
      </c>
      <c r="O19">
        <f t="shared" si="11"/>
        <v>46</v>
      </c>
      <c r="P19">
        <f t="shared" si="12"/>
        <v>100</v>
      </c>
      <c r="Q19">
        <f t="shared" si="13"/>
        <v>11</v>
      </c>
      <c r="R19">
        <f t="shared" si="19"/>
        <v>1</v>
      </c>
      <c r="S19">
        <f t="shared" si="14"/>
        <v>7</v>
      </c>
      <c r="T19" s="8">
        <f t="shared" si="15"/>
        <v>0.63636363636363635</v>
      </c>
      <c r="U19">
        <f t="shared" si="16"/>
        <v>34.642857142857139</v>
      </c>
      <c r="V19">
        <f t="shared" si="17"/>
        <v>248.57274949666339</v>
      </c>
      <c r="W19">
        <f t="shared" si="18"/>
        <v>2100.9832172583338</v>
      </c>
    </row>
    <row r="20" spans="1:23">
      <c r="A20" t="s">
        <v>82</v>
      </c>
      <c r="B20">
        <v>76</v>
      </c>
      <c r="C20">
        <v>26</v>
      </c>
      <c r="D20">
        <v>4</v>
      </c>
      <c r="E20">
        <v>1</v>
      </c>
      <c r="F20">
        <v>1</v>
      </c>
      <c r="G20">
        <v>25</v>
      </c>
      <c r="H20">
        <v>4.375</v>
      </c>
      <c r="I20">
        <v>41.209025018749998</v>
      </c>
      <c r="J20">
        <v>180.28948445703099</v>
      </c>
      <c r="M20" t="str">
        <f t="shared" si="1"/>
        <v>ProjectPlanningTool</v>
      </c>
      <c r="N20" t="str">
        <f t="shared" si="2"/>
        <v/>
      </c>
      <c r="O20">
        <f t="shared" si="11"/>
        <v>46</v>
      </c>
      <c r="P20">
        <f t="shared" si="12"/>
        <v>126</v>
      </c>
      <c r="Q20">
        <f t="shared" si="13"/>
        <v>15</v>
      </c>
      <c r="R20">
        <f t="shared" si="19"/>
        <v>1</v>
      </c>
      <c r="S20">
        <f t="shared" si="14"/>
        <v>8</v>
      </c>
      <c r="T20" s="8">
        <f t="shared" si="15"/>
        <v>0.53333333333333333</v>
      </c>
      <c r="U20">
        <f t="shared" si="16"/>
        <v>39.017857142857139</v>
      </c>
      <c r="V20">
        <f t="shared" si="17"/>
        <v>289.78177451541342</v>
      </c>
      <c r="W20">
        <f t="shared" si="18"/>
        <v>2281.2727017153647</v>
      </c>
    </row>
    <row r="21" spans="1:23">
      <c r="A21" t="s">
        <v>82</v>
      </c>
      <c r="B21">
        <v>78</v>
      </c>
      <c r="C21">
        <v>22</v>
      </c>
      <c r="D21">
        <v>20</v>
      </c>
      <c r="E21">
        <v>0</v>
      </c>
      <c r="F21">
        <v>1</v>
      </c>
      <c r="G21">
        <v>5</v>
      </c>
      <c r="H21">
        <v>7.9130434782608603</v>
      </c>
      <c r="I21">
        <v>436.71326300915803</v>
      </c>
      <c r="J21">
        <v>3455.7310377246399</v>
      </c>
      <c r="M21" t="str">
        <f t="shared" si="1"/>
        <v>ProjectPlanningTool</v>
      </c>
      <c r="N21" t="str">
        <f t="shared" si="2"/>
        <v>ProjectPlanningTool</v>
      </c>
      <c r="O21">
        <f t="shared" si="11"/>
        <v>46</v>
      </c>
      <c r="P21">
        <f t="shared" si="12"/>
        <v>148</v>
      </c>
      <c r="Q21">
        <f t="shared" si="13"/>
        <v>35</v>
      </c>
      <c r="R21">
        <f t="shared" si="19"/>
        <v>1</v>
      </c>
      <c r="S21">
        <f t="shared" si="14"/>
        <v>9</v>
      </c>
      <c r="T21" s="8">
        <f t="shared" si="15"/>
        <v>0.25714285714285712</v>
      </c>
      <c r="U21">
        <f t="shared" si="16"/>
        <v>46.930900621117999</v>
      </c>
      <c r="V21">
        <f t="shared" si="17"/>
        <v>726.49503752457144</v>
      </c>
      <c r="W21">
        <f t="shared" si="18"/>
        <v>5737.0037394400042</v>
      </c>
    </row>
    <row r="22" spans="1:23">
      <c r="A22" t="s">
        <v>86</v>
      </c>
      <c r="B22">
        <v>79</v>
      </c>
      <c r="C22">
        <v>8</v>
      </c>
      <c r="D22">
        <v>6</v>
      </c>
      <c r="E22">
        <v>4</v>
      </c>
      <c r="F22">
        <v>1</v>
      </c>
      <c r="G22">
        <v>16.6666666666666</v>
      </c>
      <c r="H22">
        <v>4</v>
      </c>
      <c r="I22">
        <v>175.76090217376401</v>
      </c>
      <c r="J22">
        <v>703.04360869505797</v>
      </c>
      <c r="M22" t="str">
        <f t="shared" si="1"/>
        <v>PPTAccount</v>
      </c>
      <c r="N22" t="str">
        <f t="shared" si="2"/>
        <v/>
      </c>
      <c r="O22">
        <f t="shared" si="11"/>
        <v>79</v>
      </c>
      <c r="P22">
        <f t="shared" si="12"/>
        <v>8</v>
      </c>
      <c r="Q22">
        <f t="shared" si="13"/>
        <v>6</v>
      </c>
      <c r="R22">
        <f t="shared" si="19"/>
        <v>4</v>
      </c>
      <c r="S22">
        <f t="shared" si="14"/>
        <v>1</v>
      </c>
      <c r="T22" s="8">
        <f t="shared" si="15"/>
        <v>0.16666666666666666</v>
      </c>
      <c r="U22">
        <f t="shared" si="16"/>
        <v>4</v>
      </c>
      <c r="V22">
        <f t="shared" si="17"/>
        <v>175.76090217376401</v>
      </c>
      <c r="W22">
        <f t="shared" si="18"/>
        <v>703.04360869505797</v>
      </c>
    </row>
    <row r="23" spans="1:23">
      <c r="A23" t="s">
        <v>82</v>
      </c>
      <c r="B23">
        <v>106</v>
      </c>
      <c r="C23">
        <v>3</v>
      </c>
      <c r="D23">
        <v>1</v>
      </c>
      <c r="E23">
        <v>1</v>
      </c>
      <c r="F23">
        <v>2</v>
      </c>
      <c r="G23">
        <v>200</v>
      </c>
      <c r="H23">
        <v>2.8</v>
      </c>
      <c r="I23">
        <v>41.209025018749998</v>
      </c>
      <c r="J23">
        <v>115.3852700525</v>
      </c>
      <c r="M23" t="str">
        <f t="shared" si="1"/>
        <v>PPTAccount</v>
      </c>
      <c r="N23" t="str">
        <f t="shared" si="2"/>
        <v/>
      </c>
      <c r="O23">
        <f t="shared" si="11"/>
        <v>79</v>
      </c>
      <c r="P23">
        <f t="shared" si="12"/>
        <v>11</v>
      </c>
      <c r="Q23">
        <f t="shared" si="13"/>
        <v>7</v>
      </c>
      <c r="R23">
        <f t="shared" si="19"/>
        <v>4</v>
      </c>
      <c r="S23">
        <f t="shared" si="14"/>
        <v>3</v>
      </c>
      <c r="T23" s="8">
        <f t="shared" si="15"/>
        <v>0.42857142857142855</v>
      </c>
      <c r="U23">
        <f t="shared" si="16"/>
        <v>6.8</v>
      </c>
      <c r="V23">
        <f t="shared" si="17"/>
        <v>216.96992719251401</v>
      </c>
      <c r="W23">
        <f t="shared" si="18"/>
        <v>818.42887874755797</v>
      </c>
    </row>
    <row r="24" spans="1:23">
      <c r="A24" t="s">
        <v>82</v>
      </c>
      <c r="B24">
        <v>110</v>
      </c>
      <c r="C24">
        <v>105</v>
      </c>
      <c r="D24">
        <v>3</v>
      </c>
      <c r="E24">
        <v>1</v>
      </c>
      <c r="F24">
        <v>2</v>
      </c>
      <c r="G24">
        <v>66.6666666666666</v>
      </c>
      <c r="H24">
        <v>10.5</v>
      </c>
      <c r="I24">
        <v>59.794705707972497</v>
      </c>
      <c r="J24">
        <v>627.84440993371095</v>
      </c>
      <c r="M24" t="str">
        <f t="shared" si="1"/>
        <v>PPTAccount</v>
      </c>
      <c r="N24" t="str">
        <f t="shared" si="2"/>
        <v/>
      </c>
      <c r="O24">
        <f t="shared" si="11"/>
        <v>79</v>
      </c>
      <c r="P24">
        <f t="shared" si="12"/>
        <v>116</v>
      </c>
      <c r="Q24">
        <f t="shared" si="13"/>
        <v>10</v>
      </c>
      <c r="R24">
        <f t="shared" si="19"/>
        <v>4</v>
      </c>
      <c r="S24">
        <f t="shared" si="14"/>
        <v>5</v>
      </c>
      <c r="T24" s="8">
        <f t="shared" si="15"/>
        <v>0.5</v>
      </c>
      <c r="U24">
        <f t="shared" si="16"/>
        <v>17.3</v>
      </c>
      <c r="V24">
        <f t="shared" si="17"/>
        <v>276.7646329004865</v>
      </c>
      <c r="W24">
        <f t="shared" si="18"/>
        <v>1446.2732886812689</v>
      </c>
    </row>
    <row r="25" spans="1:23">
      <c r="A25" t="s">
        <v>82</v>
      </c>
      <c r="B25">
        <v>112</v>
      </c>
      <c r="C25">
        <v>102</v>
      </c>
      <c r="D25">
        <v>3</v>
      </c>
      <c r="E25">
        <v>1</v>
      </c>
      <c r="F25">
        <v>2</v>
      </c>
      <c r="G25">
        <v>66.6666666666666</v>
      </c>
      <c r="H25">
        <v>10.5</v>
      </c>
      <c r="I25">
        <v>59.794705707972497</v>
      </c>
      <c r="J25">
        <v>627.84440993371095</v>
      </c>
      <c r="M25" t="str">
        <f t="shared" si="1"/>
        <v>PPTAccount</v>
      </c>
      <c r="N25" t="str">
        <f t="shared" si="2"/>
        <v/>
      </c>
      <c r="O25">
        <f t="shared" si="11"/>
        <v>79</v>
      </c>
      <c r="P25">
        <f t="shared" si="12"/>
        <v>218</v>
      </c>
      <c r="Q25">
        <f t="shared" si="13"/>
        <v>13</v>
      </c>
      <c r="R25">
        <f t="shared" si="19"/>
        <v>4</v>
      </c>
      <c r="S25">
        <f t="shared" si="14"/>
        <v>7</v>
      </c>
      <c r="T25" s="8">
        <f t="shared" si="15"/>
        <v>0.53846153846153844</v>
      </c>
      <c r="U25">
        <f t="shared" si="16"/>
        <v>27.8</v>
      </c>
      <c r="V25">
        <f t="shared" si="17"/>
        <v>336.55933860845903</v>
      </c>
      <c r="W25">
        <f t="shared" si="18"/>
        <v>2074.1176986149799</v>
      </c>
    </row>
    <row r="26" spans="1:23">
      <c r="A26" t="s">
        <v>82</v>
      </c>
      <c r="B26">
        <v>114</v>
      </c>
      <c r="C26">
        <v>99</v>
      </c>
      <c r="D26">
        <v>6</v>
      </c>
      <c r="E26">
        <v>1</v>
      </c>
      <c r="F26">
        <v>1</v>
      </c>
      <c r="G26">
        <v>16.6666666666666</v>
      </c>
      <c r="H26">
        <v>6.875</v>
      </c>
      <c r="I26">
        <v>72.908275033173098</v>
      </c>
      <c r="J26">
        <v>501.244390853065</v>
      </c>
      <c r="M26" t="str">
        <f t="shared" si="1"/>
        <v>PPTAccount</v>
      </c>
      <c r="N26" t="str">
        <f t="shared" si="2"/>
        <v/>
      </c>
      <c r="O26">
        <f t="shared" si="11"/>
        <v>79</v>
      </c>
      <c r="P26">
        <f t="shared" si="12"/>
        <v>317</v>
      </c>
      <c r="Q26">
        <f t="shared" si="13"/>
        <v>19</v>
      </c>
      <c r="R26">
        <f t="shared" si="19"/>
        <v>4</v>
      </c>
      <c r="S26">
        <f t="shared" si="14"/>
        <v>8</v>
      </c>
      <c r="T26" s="8">
        <f t="shared" si="15"/>
        <v>0.42105263157894735</v>
      </c>
      <c r="U26">
        <f t="shared" si="16"/>
        <v>34.674999999999997</v>
      </c>
      <c r="V26">
        <f t="shared" si="17"/>
        <v>409.46761364163211</v>
      </c>
      <c r="W26">
        <f t="shared" si="18"/>
        <v>2575.3620894680448</v>
      </c>
    </row>
    <row r="27" spans="1:23">
      <c r="A27" t="s">
        <v>82</v>
      </c>
      <c r="B27">
        <v>115</v>
      </c>
      <c r="C27">
        <v>5</v>
      </c>
      <c r="D27">
        <v>2</v>
      </c>
      <c r="E27">
        <v>0</v>
      </c>
      <c r="F27">
        <v>1</v>
      </c>
      <c r="G27">
        <v>50</v>
      </c>
      <c r="H27">
        <v>2</v>
      </c>
      <c r="I27">
        <v>6.3398500028846199</v>
      </c>
      <c r="J27">
        <v>12.679700005769201</v>
      </c>
      <c r="M27" t="str">
        <f t="shared" si="1"/>
        <v>PPTAccount</v>
      </c>
      <c r="N27" t="str">
        <f t="shared" si="2"/>
        <v>PPTAccount</v>
      </c>
      <c r="O27">
        <f t="shared" si="11"/>
        <v>79</v>
      </c>
      <c r="P27">
        <f t="shared" si="12"/>
        <v>322</v>
      </c>
      <c r="Q27">
        <f t="shared" si="13"/>
        <v>21</v>
      </c>
      <c r="R27">
        <f t="shared" si="19"/>
        <v>4</v>
      </c>
      <c r="S27">
        <f t="shared" si="14"/>
        <v>9</v>
      </c>
      <c r="T27" s="8">
        <f t="shared" si="15"/>
        <v>0.42857142857142855</v>
      </c>
      <c r="U27">
        <f t="shared" si="16"/>
        <v>36.674999999999997</v>
      </c>
      <c r="V27">
        <f t="shared" si="17"/>
        <v>415.80746364451676</v>
      </c>
      <c r="W27">
        <f t="shared" si="18"/>
        <v>2588.0417894738139</v>
      </c>
    </row>
    <row r="28" spans="1:23">
      <c r="A28" t="s">
        <v>87</v>
      </c>
      <c r="B28">
        <v>116</v>
      </c>
      <c r="C28">
        <v>2</v>
      </c>
      <c r="D28">
        <v>0</v>
      </c>
      <c r="E28">
        <v>0</v>
      </c>
      <c r="F28">
        <v>1</v>
      </c>
      <c r="G28" t="s">
        <v>88</v>
      </c>
      <c r="H28">
        <v>0</v>
      </c>
      <c r="I28">
        <v>0</v>
      </c>
      <c r="J28">
        <v>0</v>
      </c>
      <c r="M28" t="str">
        <f t="shared" si="1"/>
        <v>Empty</v>
      </c>
      <c r="N28" t="str">
        <f t="shared" si="2"/>
        <v/>
      </c>
      <c r="O28">
        <f t="shared" si="11"/>
        <v>116</v>
      </c>
      <c r="P28">
        <f t="shared" si="12"/>
        <v>2</v>
      </c>
      <c r="Q28">
        <f t="shared" si="13"/>
        <v>0</v>
      </c>
      <c r="R28">
        <f t="shared" si="19"/>
        <v>0</v>
      </c>
      <c r="S28">
        <f t="shared" si="14"/>
        <v>1</v>
      </c>
      <c r="T28" s="8" t="e">
        <f t="shared" si="15"/>
        <v>#DIV/0!</v>
      </c>
      <c r="U28">
        <f t="shared" si="16"/>
        <v>0</v>
      </c>
      <c r="V28">
        <f t="shared" si="17"/>
        <v>0</v>
      </c>
      <c r="W28">
        <f t="shared" si="18"/>
        <v>0</v>
      </c>
    </row>
    <row r="29" spans="1:23">
      <c r="A29" t="s">
        <v>82</v>
      </c>
      <c r="B29">
        <v>121</v>
      </c>
      <c r="C29">
        <v>90</v>
      </c>
      <c r="D29">
        <v>6</v>
      </c>
      <c r="E29">
        <v>0</v>
      </c>
      <c r="F29">
        <v>1</v>
      </c>
      <c r="G29">
        <v>16.6666666666666</v>
      </c>
      <c r="H29">
        <v>4.6666666666666599</v>
      </c>
      <c r="I29">
        <v>93.0139866568461</v>
      </c>
      <c r="J29">
        <v>434.06527106528199</v>
      </c>
      <c r="M29" t="str">
        <f t="shared" si="1"/>
        <v>Empty</v>
      </c>
      <c r="N29" t="str">
        <f t="shared" si="2"/>
        <v>Empty</v>
      </c>
      <c r="O29">
        <f t="shared" si="11"/>
        <v>116</v>
      </c>
      <c r="P29">
        <f t="shared" si="12"/>
        <v>92</v>
      </c>
      <c r="Q29">
        <f t="shared" si="13"/>
        <v>6</v>
      </c>
      <c r="R29">
        <f t="shared" si="19"/>
        <v>0</v>
      </c>
      <c r="S29">
        <f t="shared" si="14"/>
        <v>2</v>
      </c>
      <c r="T29" s="8">
        <f t="shared" si="15"/>
        <v>0.33333333333333331</v>
      </c>
      <c r="U29">
        <f t="shared" si="16"/>
        <v>4.6666666666666599</v>
      </c>
      <c r="V29">
        <f t="shared" si="17"/>
        <v>93.0139866568461</v>
      </c>
      <c r="W29">
        <f t="shared" si="18"/>
        <v>434.06527106528199</v>
      </c>
    </row>
    <row r="30" spans="1:23">
      <c r="A30" t="s">
        <v>89</v>
      </c>
      <c r="B30">
        <v>122</v>
      </c>
      <c r="C30">
        <v>2</v>
      </c>
      <c r="D30">
        <v>0</v>
      </c>
      <c r="E30">
        <v>0</v>
      </c>
      <c r="F30">
        <v>1</v>
      </c>
      <c r="G30" t="s">
        <v>88</v>
      </c>
      <c r="H30">
        <v>0</v>
      </c>
      <c r="I30">
        <v>0</v>
      </c>
      <c r="J30">
        <v>0</v>
      </c>
      <c r="M30" t="str">
        <f t="shared" si="1"/>
        <v>ObjectFactory</v>
      </c>
      <c r="N30" t="str">
        <f t="shared" si="2"/>
        <v>ObjectFactory</v>
      </c>
      <c r="O30">
        <f t="shared" si="11"/>
        <v>122</v>
      </c>
      <c r="P30">
        <f t="shared" si="12"/>
        <v>2</v>
      </c>
      <c r="Q30">
        <f t="shared" si="13"/>
        <v>0</v>
      </c>
      <c r="R30">
        <f t="shared" si="19"/>
        <v>0</v>
      </c>
      <c r="S30">
        <f t="shared" si="14"/>
        <v>1</v>
      </c>
      <c r="T30" s="8" t="e">
        <f t="shared" si="15"/>
        <v>#DIV/0!</v>
      </c>
      <c r="U30">
        <f t="shared" si="16"/>
        <v>0</v>
      </c>
      <c r="V30">
        <f t="shared" si="17"/>
        <v>0</v>
      </c>
      <c r="W30">
        <f t="shared" si="18"/>
        <v>0</v>
      </c>
    </row>
    <row r="31" spans="1:23">
      <c r="A31" t="s">
        <v>90</v>
      </c>
      <c r="B31">
        <v>132</v>
      </c>
      <c r="C31">
        <v>18</v>
      </c>
      <c r="D31">
        <v>8</v>
      </c>
      <c r="E31">
        <v>2</v>
      </c>
      <c r="F31">
        <v>2</v>
      </c>
      <c r="G31">
        <v>25</v>
      </c>
      <c r="H31">
        <v>11.5714285714285</v>
      </c>
      <c r="I31">
        <v>249.123305061477</v>
      </c>
      <c r="J31">
        <v>2882.7125299970999</v>
      </c>
      <c r="M31" t="str">
        <f t="shared" si="1"/>
        <v>ObjectFactory.createFromJson</v>
      </c>
      <c r="N31" t="str">
        <f t="shared" si="2"/>
        <v/>
      </c>
      <c r="O31">
        <f t="shared" si="11"/>
        <v>132</v>
      </c>
      <c r="P31">
        <f t="shared" si="12"/>
        <v>18</v>
      </c>
      <c r="Q31">
        <f t="shared" si="13"/>
        <v>8</v>
      </c>
      <c r="R31">
        <f t="shared" si="19"/>
        <v>2</v>
      </c>
      <c r="S31">
        <f t="shared" si="14"/>
        <v>2</v>
      </c>
      <c r="T31" s="8">
        <f t="shared" si="15"/>
        <v>0.25</v>
      </c>
      <c r="U31">
        <f t="shared" si="16"/>
        <v>11.5714285714285</v>
      </c>
      <c r="V31">
        <f t="shared" si="17"/>
        <v>249.123305061477</v>
      </c>
      <c r="W31">
        <f t="shared" si="18"/>
        <v>2882.7125299970999</v>
      </c>
    </row>
    <row r="32" spans="1:23">
      <c r="A32" t="s">
        <v>82</v>
      </c>
      <c r="B32">
        <v>135</v>
      </c>
      <c r="C32">
        <v>3</v>
      </c>
      <c r="D32">
        <v>1</v>
      </c>
      <c r="E32">
        <v>1</v>
      </c>
      <c r="F32">
        <v>1</v>
      </c>
      <c r="G32">
        <v>100</v>
      </c>
      <c r="H32">
        <v>1.28571428571428</v>
      </c>
      <c r="I32">
        <v>47.548875021634601</v>
      </c>
      <c r="J32">
        <v>61.134267884958803</v>
      </c>
      <c r="M32" t="str">
        <f t="shared" si="1"/>
        <v>ObjectFactory.createFromJson</v>
      </c>
      <c r="N32" t="str">
        <f t="shared" si="2"/>
        <v/>
      </c>
      <c r="O32">
        <f t="shared" si="11"/>
        <v>132</v>
      </c>
      <c r="P32">
        <f t="shared" si="12"/>
        <v>21</v>
      </c>
      <c r="Q32">
        <f t="shared" si="13"/>
        <v>9</v>
      </c>
      <c r="R32">
        <f t="shared" si="19"/>
        <v>2</v>
      </c>
      <c r="S32">
        <f t="shared" si="14"/>
        <v>3</v>
      </c>
      <c r="T32" s="8">
        <f t="shared" si="15"/>
        <v>0.33333333333333331</v>
      </c>
      <c r="U32">
        <f t="shared" si="16"/>
        <v>12.857142857142779</v>
      </c>
      <c r="V32">
        <f t="shared" si="17"/>
        <v>296.67218008311158</v>
      </c>
      <c r="W32">
        <f t="shared" si="18"/>
        <v>2943.8467978820586</v>
      </c>
    </row>
    <row r="33" spans="1:23">
      <c r="A33" t="s">
        <v>82</v>
      </c>
      <c r="B33">
        <v>139</v>
      </c>
      <c r="C33">
        <v>5</v>
      </c>
      <c r="D33">
        <v>2</v>
      </c>
      <c r="E33">
        <v>1</v>
      </c>
      <c r="F33">
        <v>2</v>
      </c>
      <c r="G33">
        <v>100</v>
      </c>
      <c r="H33">
        <v>4.3333333333333304</v>
      </c>
      <c r="I33">
        <v>76.404346182409299</v>
      </c>
      <c r="J33">
        <v>331.08550012377299</v>
      </c>
      <c r="M33" t="str">
        <f t="shared" si="1"/>
        <v>ObjectFactory.createFromJson</v>
      </c>
      <c r="N33" t="str">
        <f t="shared" si="2"/>
        <v>ObjectFactory.createFromJson</v>
      </c>
      <c r="O33">
        <f t="shared" si="11"/>
        <v>132</v>
      </c>
      <c r="P33">
        <f t="shared" si="12"/>
        <v>26</v>
      </c>
      <c r="Q33">
        <f t="shared" si="13"/>
        <v>11</v>
      </c>
      <c r="R33">
        <f t="shared" si="19"/>
        <v>2</v>
      </c>
      <c r="S33">
        <f t="shared" si="14"/>
        <v>5</v>
      </c>
      <c r="T33" s="8">
        <f t="shared" si="15"/>
        <v>0.45454545454545453</v>
      </c>
      <c r="U33">
        <f t="shared" si="16"/>
        <v>17.190476190476112</v>
      </c>
      <c r="V33">
        <f t="shared" si="17"/>
        <v>373.0765262655209</v>
      </c>
      <c r="W33">
        <f t="shared" si="18"/>
        <v>3274.9322980058314</v>
      </c>
    </row>
    <row r="34" spans="1:23">
      <c r="A34" t="s">
        <v>91</v>
      </c>
      <c r="B34">
        <v>159</v>
      </c>
      <c r="C34">
        <v>13</v>
      </c>
      <c r="D34">
        <v>5</v>
      </c>
      <c r="E34">
        <v>3</v>
      </c>
      <c r="F34">
        <v>2</v>
      </c>
      <c r="G34">
        <v>40</v>
      </c>
      <c r="H34">
        <v>6.5454545454545396</v>
      </c>
      <c r="I34">
        <v>129.65784284662001</v>
      </c>
      <c r="J34">
        <v>848.66951681424496</v>
      </c>
      <c r="M34" t="str">
        <f t="shared" si="1"/>
        <v>ObjectFactory.updateFromJson</v>
      </c>
      <c r="N34" t="str">
        <f t="shared" si="2"/>
        <v/>
      </c>
      <c r="O34">
        <f t="shared" si="11"/>
        <v>159</v>
      </c>
      <c r="P34">
        <f t="shared" si="12"/>
        <v>13</v>
      </c>
      <c r="Q34">
        <f t="shared" si="13"/>
        <v>5</v>
      </c>
      <c r="R34">
        <f t="shared" si="19"/>
        <v>3</v>
      </c>
      <c r="S34">
        <f t="shared" si="14"/>
        <v>2</v>
      </c>
      <c r="T34" s="8">
        <f t="shared" si="15"/>
        <v>0.4</v>
      </c>
      <c r="U34">
        <f t="shared" si="16"/>
        <v>6.5454545454545396</v>
      </c>
      <c r="V34">
        <f t="shared" si="17"/>
        <v>129.65784284662001</v>
      </c>
      <c r="W34">
        <f t="shared" si="18"/>
        <v>848.66951681424496</v>
      </c>
    </row>
    <row r="35" spans="1:23">
      <c r="A35" t="s">
        <v>82</v>
      </c>
      <c r="B35">
        <v>161</v>
      </c>
      <c r="C35">
        <v>5</v>
      </c>
      <c r="D35">
        <v>2</v>
      </c>
      <c r="E35">
        <v>1</v>
      </c>
      <c r="F35">
        <v>2</v>
      </c>
      <c r="G35">
        <v>100</v>
      </c>
      <c r="H35">
        <v>4.3333333333333304</v>
      </c>
      <c r="I35">
        <v>76.404346182409299</v>
      </c>
      <c r="J35">
        <v>331.08550012377299</v>
      </c>
      <c r="M35" t="str">
        <f t="shared" si="1"/>
        <v>ObjectFactory.updateFromJson</v>
      </c>
      <c r="N35" t="str">
        <f t="shared" si="2"/>
        <v>ObjectFactory.updateFromJson</v>
      </c>
      <c r="O35">
        <f t="shared" si="11"/>
        <v>159</v>
      </c>
      <c r="P35">
        <f t="shared" si="12"/>
        <v>18</v>
      </c>
      <c r="Q35">
        <f t="shared" si="13"/>
        <v>7</v>
      </c>
      <c r="R35">
        <f t="shared" si="19"/>
        <v>3</v>
      </c>
      <c r="S35">
        <f t="shared" si="14"/>
        <v>4</v>
      </c>
      <c r="T35" s="8">
        <f t="shared" si="15"/>
        <v>0.5714285714285714</v>
      </c>
      <c r="U35">
        <f t="shared" si="16"/>
        <v>10.87878787878787</v>
      </c>
      <c r="V35">
        <f t="shared" si="17"/>
        <v>206.0621890290293</v>
      </c>
      <c r="W35">
        <f t="shared" si="18"/>
        <v>1179.7550169380179</v>
      </c>
    </row>
    <row r="36" spans="1:23">
      <c r="A36" t="s">
        <v>92</v>
      </c>
      <c r="B36">
        <v>178</v>
      </c>
      <c r="C36">
        <v>20</v>
      </c>
      <c r="D36">
        <v>12</v>
      </c>
      <c r="E36">
        <v>2</v>
      </c>
      <c r="F36">
        <v>6</v>
      </c>
      <c r="G36">
        <v>50</v>
      </c>
      <c r="H36">
        <v>15.8666666666666</v>
      </c>
      <c r="I36">
        <v>340.05866965893</v>
      </c>
      <c r="J36">
        <v>5395.5975585883498</v>
      </c>
      <c r="M36" t="str">
        <f t="shared" si="1"/>
        <v>ObjectFactory.createProperty</v>
      </c>
      <c r="N36" t="str">
        <f t="shared" si="2"/>
        <v/>
      </c>
      <c r="O36">
        <f t="shared" si="11"/>
        <v>178</v>
      </c>
      <c r="P36">
        <f t="shared" si="12"/>
        <v>20</v>
      </c>
      <c r="Q36">
        <f t="shared" si="13"/>
        <v>12</v>
      </c>
      <c r="R36">
        <f t="shared" si="19"/>
        <v>2</v>
      </c>
      <c r="S36">
        <f t="shared" si="14"/>
        <v>6</v>
      </c>
      <c r="T36" s="8">
        <f t="shared" si="15"/>
        <v>0.5</v>
      </c>
      <c r="U36">
        <f t="shared" si="16"/>
        <v>15.8666666666666</v>
      </c>
      <c r="V36">
        <f t="shared" si="17"/>
        <v>340.05866965893</v>
      </c>
      <c r="W36">
        <f t="shared" si="18"/>
        <v>5395.5975585883498</v>
      </c>
    </row>
    <row r="37" spans="1:23">
      <c r="A37" t="s">
        <v>82</v>
      </c>
      <c r="B37">
        <v>185</v>
      </c>
      <c r="C37">
        <v>3</v>
      </c>
      <c r="D37">
        <v>4</v>
      </c>
      <c r="E37">
        <v>2</v>
      </c>
      <c r="F37">
        <v>1</v>
      </c>
      <c r="G37">
        <v>25</v>
      </c>
      <c r="H37">
        <v>2.3076923076922999</v>
      </c>
      <c r="I37">
        <v>98.099108190008096</v>
      </c>
      <c r="J37">
        <v>226.38255736155699</v>
      </c>
      <c r="M37" t="str">
        <f t="shared" si="1"/>
        <v>ObjectFactory.createProperty</v>
      </c>
      <c r="N37" t="str">
        <f t="shared" si="2"/>
        <v>ObjectFactory.createProperty</v>
      </c>
      <c r="O37">
        <f t="shared" si="11"/>
        <v>178</v>
      </c>
      <c r="P37">
        <f t="shared" si="12"/>
        <v>23</v>
      </c>
      <c r="Q37">
        <f t="shared" si="13"/>
        <v>16</v>
      </c>
      <c r="R37">
        <f t="shared" si="19"/>
        <v>2</v>
      </c>
      <c r="S37">
        <f t="shared" si="14"/>
        <v>7</v>
      </c>
      <c r="T37" s="8">
        <f t="shared" si="15"/>
        <v>0.4375</v>
      </c>
      <c r="U37">
        <f t="shared" si="16"/>
        <v>18.174358974358899</v>
      </c>
      <c r="V37">
        <f t="shared" si="17"/>
        <v>438.15777784893811</v>
      </c>
      <c r="W37">
        <f t="shared" si="18"/>
        <v>5621.9801159499066</v>
      </c>
    </row>
    <row r="38" spans="1:23">
      <c r="A38" t="s">
        <v>93</v>
      </c>
      <c r="B38">
        <v>203</v>
      </c>
      <c r="C38">
        <v>6</v>
      </c>
      <c r="D38">
        <v>4</v>
      </c>
      <c r="E38">
        <v>2</v>
      </c>
      <c r="F38">
        <v>1</v>
      </c>
      <c r="G38">
        <v>25</v>
      </c>
      <c r="H38">
        <v>6.5</v>
      </c>
      <c r="I38">
        <v>78.869175015865395</v>
      </c>
      <c r="J38">
        <v>512.64963760312503</v>
      </c>
      <c r="M38" t="str">
        <f t="shared" si="1"/>
        <v>ObjectFactory.createObject</v>
      </c>
      <c r="N38" t="str">
        <f t="shared" si="2"/>
        <v/>
      </c>
      <c r="O38">
        <f t="shared" si="11"/>
        <v>203</v>
      </c>
      <c r="P38">
        <f t="shared" si="12"/>
        <v>6</v>
      </c>
      <c r="Q38">
        <f t="shared" si="13"/>
        <v>4</v>
      </c>
      <c r="R38">
        <f t="shared" si="19"/>
        <v>2</v>
      </c>
      <c r="S38">
        <f t="shared" si="14"/>
        <v>1</v>
      </c>
      <c r="T38" s="8">
        <f t="shared" si="15"/>
        <v>0.25</v>
      </c>
      <c r="U38">
        <f t="shared" si="16"/>
        <v>6.5</v>
      </c>
      <c r="V38">
        <f t="shared" si="17"/>
        <v>78.869175015865395</v>
      </c>
      <c r="W38">
        <f t="shared" si="18"/>
        <v>512.64963760312503</v>
      </c>
    </row>
    <row r="39" spans="1:23">
      <c r="A39" t="s">
        <v>82</v>
      </c>
      <c r="B39">
        <v>218</v>
      </c>
      <c r="C39">
        <v>356</v>
      </c>
      <c r="D39">
        <v>3</v>
      </c>
      <c r="E39">
        <v>1</v>
      </c>
      <c r="F39">
        <v>2</v>
      </c>
      <c r="G39">
        <v>66.6666666666666</v>
      </c>
      <c r="H39">
        <v>10.5</v>
      </c>
      <c r="I39">
        <v>59.794705707972497</v>
      </c>
      <c r="J39">
        <v>627.84440993371095</v>
      </c>
      <c r="M39" t="str">
        <f t="shared" si="1"/>
        <v>ObjectFactory.createObject</v>
      </c>
      <c r="N39" t="str">
        <f t="shared" si="2"/>
        <v/>
      </c>
      <c r="O39">
        <f t="shared" si="11"/>
        <v>203</v>
      </c>
      <c r="P39">
        <f t="shared" si="12"/>
        <v>362</v>
      </c>
      <c r="Q39">
        <f t="shared" si="13"/>
        <v>7</v>
      </c>
      <c r="R39">
        <f t="shared" si="19"/>
        <v>2</v>
      </c>
      <c r="S39">
        <f t="shared" si="14"/>
        <v>3</v>
      </c>
      <c r="T39" s="8">
        <f t="shared" si="15"/>
        <v>0.42857142857142855</v>
      </c>
      <c r="U39">
        <f t="shared" si="16"/>
        <v>17</v>
      </c>
      <c r="V39">
        <f t="shared" si="17"/>
        <v>138.66388072383791</v>
      </c>
      <c r="W39">
        <f t="shared" si="18"/>
        <v>1140.494047536836</v>
      </c>
    </row>
    <row r="40" spans="1:23">
      <c r="A40" t="s">
        <v>82</v>
      </c>
      <c r="B40">
        <v>220</v>
      </c>
      <c r="C40">
        <v>353</v>
      </c>
      <c r="D40">
        <v>3</v>
      </c>
      <c r="E40">
        <v>1</v>
      </c>
      <c r="F40">
        <v>2</v>
      </c>
      <c r="G40">
        <v>66.6666666666666</v>
      </c>
      <c r="H40">
        <v>10.5</v>
      </c>
      <c r="I40">
        <v>59.794705707972497</v>
      </c>
      <c r="J40">
        <v>627.84440993371095</v>
      </c>
      <c r="M40" t="str">
        <f t="shared" si="1"/>
        <v>ObjectFactory.createObject</v>
      </c>
      <c r="N40" t="str">
        <f t="shared" si="2"/>
        <v/>
      </c>
      <c r="O40">
        <f t="shared" si="11"/>
        <v>203</v>
      </c>
      <c r="P40">
        <f t="shared" si="12"/>
        <v>715</v>
      </c>
      <c r="Q40">
        <f t="shared" si="13"/>
        <v>10</v>
      </c>
      <c r="R40">
        <f t="shared" si="19"/>
        <v>2</v>
      </c>
      <c r="S40">
        <f t="shared" si="14"/>
        <v>5</v>
      </c>
      <c r="T40" s="8">
        <f t="shared" si="15"/>
        <v>0.5</v>
      </c>
      <c r="U40">
        <f t="shared" si="16"/>
        <v>27.5</v>
      </c>
      <c r="V40">
        <f t="shared" si="17"/>
        <v>198.4585864318104</v>
      </c>
      <c r="W40">
        <f t="shared" si="18"/>
        <v>1768.3384574705469</v>
      </c>
    </row>
    <row r="41" spans="1:23">
      <c r="A41" t="s">
        <v>82</v>
      </c>
      <c r="B41">
        <v>222</v>
      </c>
      <c r="C41">
        <v>350</v>
      </c>
      <c r="D41">
        <v>3</v>
      </c>
      <c r="E41">
        <v>1</v>
      </c>
      <c r="F41">
        <v>2</v>
      </c>
      <c r="G41">
        <v>66.6666666666666</v>
      </c>
      <c r="H41">
        <v>10.5</v>
      </c>
      <c r="I41">
        <v>59.794705707972497</v>
      </c>
      <c r="J41">
        <v>627.84440993371095</v>
      </c>
      <c r="M41" t="str">
        <f t="shared" si="1"/>
        <v>ObjectFactory.createObject</v>
      </c>
      <c r="N41" t="str">
        <f t="shared" si="2"/>
        <v/>
      </c>
      <c r="O41">
        <f t="shared" si="11"/>
        <v>203</v>
      </c>
      <c r="P41">
        <f t="shared" si="12"/>
        <v>1065</v>
      </c>
      <c r="Q41">
        <f t="shared" si="13"/>
        <v>13</v>
      </c>
      <c r="R41">
        <f t="shared" si="19"/>
        <v>2</v>
      </c>
      <c r="S41">
        <f t="shared" si="14"/>
        <v>7</v>
      </c>
      <c r="T41" s="8">
        <f t="shared" si="15"/>
        <v>0.53846153846153844</v>
      </c>
      <c r="U41">
        <f t="shared" si="16"/>
        <v>38</v>
      </c>
      <c r="V41">
        <f t="shared" si="17"/>
        <v>258.2532921397829</v>
      </c>
      <c r="W41">
        <f t="shared" si="18"/>
        <v>2396.1828674042581</v>
      </c>
    </row>
    <row r="42" spans="1:23">
      <c r="A42" t="s">
        <v>82</v>
      </c>
      <c r="B42">
        <v>224</v>
      </c>
      <c r="C42">
        <v>347</v>
      </c>
      <c r="D42">
        <v>3</v>
      </c>
      <c r="E42">
        <v>1</v>
      </c>
      <c r="F42">
        <v>1</v>
      </c>
      <c r="G42">
        <v>33.3333333333333</v>
      </c>
      <c r="H42">
        <v>5</v>
      </c>
      <c r="I42">
        <v>36</v>
      </c>
      <c r="J42">
        <v>180</v>
      </c>
      <c r="M42" t="str">
        <f t="shared" si="1"/>
        <v>ObjectFactory.createObject</v>
      </c>
      <c r="N42" t="str">
        <f t="shared" si="2"/>
        <v/>
      </c>
      <c r="O42">
        <f t="shared" si="11"/>
        <v>203</v>
      </c>
      <c r="P42">
        <f t="shared" si="12"/>
        <v>1412</v>
      </c>
      <c r="Q42">
        <f t="shared" si="13"/>
        <v>16</v>
      </c>
      <c r="R42">
        <f t="shared" si="19"/>
        <v>2</v>
      </c>
      <c r="S42">
        <f t="shared" si="14"/>
        <v>8</v>
      </c>
      <c r="T42" s="8">
        <f t="shared" si="15"/>
        <v>0.5</v>
      </c>
      <c r="U42">
        <f t="shared" si="16"/>
        <v>43</v>
      </c>
      <c r="V42">
        <f t="shared" si="17"/>
        <v>294.2532921397829</v>
      </c>
      <c r="W42">
        <f t="shared" si="18"/>
        <v>2576.1828674042581</v>
      </c>
    </row>
    <row r="43" spans="1:23">
      <c r="A43" t="s">
        <v>82</v>
      </c>
      <c r="B43">
        <v>225</v>
      </c>
      <c r="C43">
        <v>344</v>
      </c>
      <c r="D43">
        <v>13</v>
      </c>
      <c r="E43">
        <v>0</v>
      </c>
      <c r="F43">
        <v>1</v>
      </c>
      <c r="G43">
        <v>7.6923076923076898</v>
      </c>
      <c r="H43">
        <v>6.5714285714285703</v>
      </c>
      <c r="I43">
        <v>383.63310013269199</v>
      </c>
      <c r="J43">
        <v>2521.01751515769</v>
      </c>
      <c r="M43" t="str">
        <f t="shared" si="1"/>
        <v>ObjectFactory.createObject</v>
      </c>
      <c r="N43" t="str">
        <f t="shared" si="2"/>
        <v>ObjectFactory.createObject</v>
      </c>
      <c r="O43">
        <f t="shared" si="11"/>
        <v>203</v>
      </c>
      <c r="P43">
        <f t="shared" si="12"/>
        <v>1756</v>
      </c>
      <c r="Q43">
        <f t="shared" si="13"/>
        <v>29</v>
      </c>
      <c r="R43">
        <f t="shared" si="19"/>
        <v>2</v>
      </c>
      <c r="S43">
        <f t="shared" si="14"/>
        <v>9</v>
      </c>
      <c r="T43" s="8">
        <f t="shared" si="15"/>
        <v>0.31034482758620691</v>
      </c>
      <c r="U43">
        <f t="shared" si="16"/>
        <v>49.571428571428569</v>
      </c>
      <c r="V43">
        <f t="shared" si="17"/>
        <v>677.88639227247495</v>
      </c>
      <c r="W43">
        <f t="shared" si="18"/>
        <v>5097.2003825619486</v>
      </c>
    </row>
    <row r="44" spans="1:23">
      <c r="A44" t="s">
        <v>94</v>
      </c>
      <c r="B44">
        <v>229</v>
      </c>
      <c r="C44">
        <v>55</v>
      </c>
      <c r="D44">
        <v>8</v>
      </c>
      <c r="E44">
        <v>1</v>
      </c>
      <c r="F44">
        <v>1</v>
      </c>
      <c r="G44">
        <v>12.5</v>
      </c>
      <c r="H44">
        <v>4.8076923076923004</v>
      </c>
      <c r="I44">
        <v>183.47670006346101</v>
      </c>
      <c r="J44">
        <v>882.09951953587301</v>
      </c>
      <c r="M44" t="str">
        <f t="shared" si="1"/>
        <v>Repository</v>
      </c>
      <c r="N44" t="str">
        <f t="shared" si="2"/>
        <v>Repository</v>
      </c>
      <c r="O44">
        <f t="shared" si="11"/>
        <v>229</v>
      </c>
      <c r="P44">
        <f t="shared" si="12"/>
        <v>55</v>
      </c>
      <c r="Q44">
        <f t="shared" si="13"/>
        <v>8</v>
      </c>
      <c r="R44">
        <f t="shared" si="19"/>
        <v>1</v>
      </c>
      <c r="S44">
        <f t="shared" si="14"/>
        <v>1</v>
      </c>
      <c r="T44" s="8">
        <f t="shared" si="15"/>
        <v>0.125</v>
      </c>
      <c r="U44">
        <f t="shared" si="16"/>
        <v>4.8076923076923004</v>
      </c>
      <c r="V44">
        <f t="shared" si="17"/>
        <v>183.47670006346101</v>
      </c>
      <c r="W44">
        <f t="shared" si="18"/>
        <v>882.09951953587301</v>
      </c>
    </row>
    <row r="45" spans="1:23">
      <c r="A45" t="s">
        <v>95</v>
      </c>
      <c r="B45">
        <v>265</v>
      </c>
      <c r="C45">
        <v>3</v>
      </c>
      <c r="D45">
        <v>1</v>
      </c>
      <c r="E45">
        <v>1</v>
      </c>
      <c r="F45">
        <v>1</v>
      </c>
      <c r="G45">
        <v>100</v>
      </c>
      <c r="H45">
        <v>0.5</v>
      </c>
      <c r="I45">
        <v>4.7548875021634602</v>
      </c>
      <c r="J45">
        <v>2.3774437510817301</v>
      </c>
      <c r="M45" t="str">
        <f t="shared" si="1"/>
        <v>&lt;anonymous&gt;.filter</v>
      </c>
      <c r="N45" t="str">
        <f t="shared" si="2"/>
        <v>&lt;anonymous&gt;.filter</v>
      </c>
      <c r="O45">
        <f t="shared" si="11"/>
        <v>265</v>
      </c>
      <c r="P45">
        <f t="shared" si="12"/>
        <v>3</v>
      </c>
      <c r="Q45">
        <f t="shared" si="13"/>
        <v>1</v>
      </c>
      <c r="R45">
        <f t="shared" si="19"/>
        <v>1</v>
      </c>
      <c r="S45">
        <f t="shared" si="14"/>
        <v>1</v>
      </c>
      <c r="T45" s="8">
        <f t="shared" si="15"/>
        <v>1</v>
      </c>
      <c r="U45">
        <f t="shared" si="16"/>
        <v>0.5</v>
      </c>
      <c r="V45">
        <f t="shared" si="17"/>
        <v>4.7548875021634602</v>
      </c>
      <c r="W45">
        <f t="shared" si="18"/>
        <v>2.3774437510817301</v>
      </c>
    </row>
    <row r="46" spans="1:23">
      <c r="A46" t="s">
        <v>96</v>
      </c>
      <c r="B46">
        <v>290</v>
      </c>
      <c r="C46">
        <v>8</v>
      </c>
      <c r="D46">
        <v>4</v>
      </c>
      <c r="E46">
        <v>1</v>
      </c>
      <c r="F46">
        <v>2</v>
      </c>
      <c r="G46">
        <v>50</v>
      </c>
      <c r="H46">
        <v>10.769230769230701</v>
      </c>
      <c r="I46">
        <v>253.319469539192</v>
      </c>
      <c r="J46">
        <v>2728.0558258066899</v>
      </c>
      <c r="M46" t="str">
        <f t="shared" si="1"/>
        <v>&lt;anonymous&gt;.getResourcePath</v>
      </c>
      <c r="N46" t="str">
        <f t="shared" si="2"/>
        <v>&lt;anonymous&gt;.getResourcePath</v>
      </c>
      <c r="O46">
        <f t="shared" si="11"/>
        <v>290</v>
      </c>
      <c r="P46">
        <f t="shared" si="12"/>
        <v>8</v>
      </c>
      <c r="Q46">
        <f t="shared" si="13"/>
        <v>4</v>
      </c>
      <c r="R46">
        <f t="shared" si="19"/>
        <v>1</v>
      </c>
      <c r="S46">
        <f t="shared" si="14"/>
        <v>2</v>
      </c>
      <c r="T46" s="8">
        <f t="shared" si="15"/>
        <v>0.5</v>
      </c>
      <c r="U46">
        <f t="shared" si="16"/>
        <v>10.769230769230701</v>
      </c>
      <c r="V46">
        <f t="shared" si="17"/>
        <v>253.319469539192</v>
      </c>
      <c r="W46">
        <f t="shared" si="18"/>
        <v>2728.0558258066899</v>
      </c>
    </row>
    <row r="47" spans="1:23">
      <c r="A47" t="s">
        <v>97</v>
      </c>
      <c r="B47">
        <v>304</v>
      </c>
      <c r="C47">
        <v>36</v>
      </c>
      <c r="D47">
        <v>12</v>
      </c>
      <c r="E47">
        <v>2</v>
      </c>
      <c r="F47">
        <v>3</v>
      </c>
      <c r="G47">
        <v>25</v>
      </c>
      <c r="H47">
        <v>7.5</v>
      </c>
      <c r="I47">
        <v>398.50713542931697</v>
      </c>
      <c r="J47">
        <v>2988.8035157198801</v>
      </c>
      <c r="M47" t="str">
        <f t="shared" si="1"/>
        <v>&lt;anonymous&gt;.findAll</v>
      </c>
      <c r="N47" t="str">
        <f t="shared" si="2"/>
        <v/>
      </c>
      <c r="O47">
        <f t="shared" si="11"/>
        <v>304</v>
      </c>
      <c r="P47">
        <f t="shared" si="12"/>
        <v>36</v>
      </c>
      <c r="Q47">
        <f t="shared" si="13"/>
        <v>12</v>
      </c>
      <c r="R47">
        <f t="shared" si="19"/>
        <v>2</v>
      </c>
      <c r="S47">
        <f t="shared" si="14"/>
        <v>3</v>
      </c>
      <c r="T47" s="8">
        <f t="shared" si="15"/>
        <v>0.25</v>
      </c>
      <c r="U47">
        <f t="shared" si="16"/>
        <v>7.5</v>
      </c>
      <c r="V47">
        <f t="shared" si="17"/>
        <v>398.50713542931697</v>
      </c>
      <c r="W47">
        <f t="shared" si="18"/>
        <v>2988.8035157198801</v>
      </c>
    </row>
    <row r="48" spans="1:23">
      <c r="A48" t="s">
        <v>82</v>
      </c>
      <c r="B48">
        <v>335</v>
      </c>
      <c r="C48">
        <v>3</v>
      </c>
      <c r="D48">
        <v>1</v>
      </c>
      <c r="E48">
        <v>1</v>
      </c>
      <c r="F48">
        <v>1</v>
      </c>
      <c r="G48">
        <v>100</v>
      </c>
      <c r="H48">
        <v>1</v>
      </c>
      <c r="I48">
        <v>15.509775004326899</v>
      </c>
      <c r="J48">
        <v>15.509775004326899</v>
      </c>
      <c r="M48" t="str">
        <f t="shared" si="1"/>
        <v>&lt;anonymous&gt;.findAll</v>
      </c>
      <c r="N48" t="str">
        <f t="shared" si="2"/>
        <v/>
      </c>
      <c r="O48">
        <f t="shared" si="11"/>
        <v>304</v>
      </c>
      <c r="P48">
        <f t="shared" si="12"/>
        <v>39</v>
      </c>
      <c r="Q48">
        <f t="shared" si="13"/>
        <v>13</v>
      </c>
      <c r="R48">
        <f t="shared" si="19"/>
        <v>2</v>
      </c>
      <c r="S48">
        <f t="shared" si="14"/>
        <v>4</v>
      </c>
      <c r="T48" s="8">
        <f t="shared" si="15"/>
        <v>0.30769230769230771</v>
      </c>
      <c r="U48">
        <f t="shared" si="16"/>
        <v>8.5</v>
      </c>
      <c r="V48">
        <f t="shared" si="17"/>
        <v>414.01691043364389</v>
      </c>
      <c r="W48">
        <f t="shared" si="18"/>
        <v>3004.313290724207</v>
      </c>
    </row>
    <row r="49" spans="1:23">
      <c r="A49" t="s">
        <v>82</v>
      </c>
      <c r="B49">
        <v>316</v>
      </c>
      <c r="C49">
        <v>20</v>
      </c>
      <c r="D49">
        <v>9</v>
      </c>
      <c r="E49">
        <v>1</v>
      </c>
      <c r="F49">
        <v>3</v>
      </c>
      <c r="G49">
        <v>33.3333333333333</v>
      </c>
      <c r="H49">
        <v>10.8</v>
      </c>
      <c r="I49">
        <v>242.49926261033599</v>
      </c>
      <c r="J49">
        <v>2618.9920361916302</v>
      </c>
      <c r="M49" t="str">
        <f t="shared" si="1"/>
        <v>&lt;anonymous&gt;.findAll</v>
      </c>
      <c r="N49" t="str">
        <f t="shared" si="2"/>
        <v/>
      </c>
      <c r="O49">
        <f t="shared" si="11"/>
        <v>304</v>
      </c>
      <c r="P49">
        <f t="shared" si="12"/>
        <v>59</v>
      </c>
      <c r="Q49">
        <f t="shared" si="13"/>
        <v>22</v>
      </c>
      <c r="R49">
        <f t="shared" si="19"/>
        <v>2</v>
      </c>
      <c r="S49">
        <f t="shared" si="14"/>
        <v>7</v>
      </c>
      <c r="T49" s="8">
        <f t="shared" si="15"/>
        <v>0.31818181818181818</v>
      </c>
      <c r="U49">
        <f t="shared" si="16"/>
        <v>19.3</v>
      </c>
      <c r="V49">
        <f t="shared" si="17"/>
        <v>656.51617304397985</v>
      </c>
      <c r="W49">
        <f t="shared" si="18"/>
        <v>5623.3053269158372</v>
      </c>
    </row>
    <row r="50" spans="1:23">
      <c r="A50" t="s">
        <v>82</v>
      </c>
      <c r="B50">
        <v>319</v>
      </c>
      <c r="C50">
        <v>5</v>
      </c>
      <c r="D50">
        <v>2</v>
      </c>
      <c r="E50">
        <v>1</v>
      </c>
      <c r="F50">
        <v>2</v>
      </c>
      <c r="G50">
        <v>100</v>
      </c>
      <c r="H50">
        <v>1.7999999999999901</v>
      </c>
      <c r="I50">
        <v>77.709234080962901</v>
      </c>
      <c r="J50">
        <v>139.87662134573301</v>
      </c>
      <c r="M50" t="str">
        <f t="shared" si="1"/>
        <v>&lt;anonymous&gt;.findAll</v>
      </c>
      <c r="N50" t="str">
        <f t="shared" si="2"/>
        <v/>
      </c>
      <c r="O50">
        <f t="shared" si="11"/>
        <v>304</v>
      </c>
      <c r="P50">
        <f t="shared" si="12"/>
        <v>64</v>
      </c>
      <c r="Q50">
        <f t="shared" si="13"/>
        <v>24</v>
      </c>
      <c r="R50">
        <f t="shared" si="19"/>
        <v>2</v>
      </c>
      <c r="S50">
        <f t="shared" si="14"/>
        <v>9</v>
      </c>
      <c r="T50" s="8">
        <f t="shared" si="15"/>
        <v>0.375</v>
      </c>
      <c r="U50">
        <f t="shared" si="16"/>
        <v>21.099999999999991</v>
      </c>
      <c r="V50">
        <f t="shared" si="17"/>
        <v>734.22540712494276</v>
      </c>
      <c r="W50">
        <f t="shared" si="18"/>
        <v>5763.1819482615701</v>
      </c>
    </row>
    <row r="51" spans="1:23">
      <c r="A51" t="s">
        <v>82</v>
      </c>
      <c r="B51">
        <v>327</v>
      </c>
      <c r="C51">
        <v>3</v>
      </c>
      <c r="D51">
        <v>1</v>
      </c>
      <c r="E51">
        <v>1</v>
      </c>
      <c r="F51">
        <v>1</v>
      </c>
      <c r="G51">
        <v>100</v>
      </c>
      <c r="H51">
        <v>1.3333333333333299</v>
      </c>
      <c r="I51">
        <v>13.931568569324099</v>
      </c>
      <c r="J51">
        <v>18.575424759098802</v>
      </c>
      <c r="M51" t="str">
        <f t="shared" si="1"/>
        <v>&lt;anonymous&gt;.findAll</v>
      </c>
      <c r="N51" t="str">
        <f t="shared" si="2"/>
        <v>&lt;anonymous&gt;.findAll</v>
      </c>
      <c r="O51">
        <f t="shared" si="11"/>
        <v>304</v>
      </c>
      <c r="P51">
        <f t="shared" si="12"/>
        <v>67</v>
      </c>
      <c r="Q51">
        <f t="shared" si="13"/>
        <v>25</v>
      </c>
      <c r="R51">
        <f t="shared" si="19"/>
        <v>2</v>
      </c>
      <c r="S51">
        <f t="shared" si="14"/>
        <v>10</v>
      </c>
      <c r="T51" s="8">
        <f t="shared" si="15"/>
        <v>0.4</v>
      </c>
      <c r="U51">
        <f t="shared" si="16"/>
        <v>22.433333333333319</v>
      </c>
      <c r="V51">
        <f t="shared" si="17"/>
        <v>748.15697569426686</v>
      </c>
      <c r="W51">
        <f t="shared" si="18"/>
        <v>5781.7573730206686</v>
      </c>
    </row>
    <row r="52" spans="1:23">
      <c r="A52" t="s">
        <v>98</v>
      </c>
      <c r="B52">
        <v>346</v>
      </c>
      <c r="C52">
        <v>18</v>
      </c>
      <c r="D52">
        <v>8</v>
      </c>
      <c r="E52">
        <v>2</v>
      </c>
      <c r="F52">
        <v>2</v>
      </c>
      <c r="G52">
        <v>25</v>
      </c>
      <c r="H52">
        <v>9.0869565217391308</v>
      </c>
      <c r="I52">
        <v>391.73463877627597</v>
      </c>
      <c r="J52">
        <v>3559.6756306192001</v>
      </c>
      <c r="M52" t="str">
        <f t="shared" si="1"/>
        <v>&lt;anonymous&gt;.add</v>
      </c>
      <c r="N52" t="str">
        <f t="shared" si="2"/>
        <v/>
      </c>
      <c r="O52">
        <f t="shared" si="11"/>
        <v>346</v>
      </c>
      <c r="P52">
        <f t="shared" si="12"/>
        <v>18</v>
      </c>
      <c r="Q52">
        <f t="shared" si="13"/>
        <v>8</v>
      </c>
      <c r="R52">
        <f t="shared" si="19"/>
        <v>2</v>
      </c>
      <c r="S52">
        <f t="shared" si="14"/>
        <v>2</v>
      </c>
      <c r="T52" s="8">
        <f t="shared" si="15"/>
        <v>0.25</v>
      </c>
      <c r="U52">
        <f t="shared" si="16"/>
        <v>9.0869565217391308</v>
      </c>
      <c r="V52">
        <f t="shared" si="17"/>
        <v>391.73463877627597</v>
      </c>
      <c r="W52">
        <f t="shared" si="18"/>
        <v>3559.6756306192001</v>
      </c>
    </row>
    <row r="53" spans="1:23">
      <c r="A53" t="s">
        <v>82</v>
      </c>
      <c r="B53">
        <v>359</v>
      </c>
      <c r="C53">
        <v>3</v>
      </c>
      <c r="D53">
        <v>1</v>
      </c>
      <c r="E53">
        <v>4</v>
      </c>
      <c r="F53">
        <v>1</v>
      </c>
      <c r="G53">
        <v>100</v>
      </c>
      <c r="H53">
        <v>0.5</v>
      </c>
      <c r="I53">
        <v>24</v>
      </c>
      <c r="J53">
        <v>12</v>
      </c>
      <c r="M53" t="str">
        <f t="shared" si="1"/>
        <v>&lt;anonymous&gt;.add</v>
      </c>
      <c r="N53" t="str">
        <f t="shared" si="2"/>
        <v/>
      </c>
      <c r="O53">
        <f t="shared" si="11"/>
        <v>346</v>
      </c>
      <c r="P53">
        <f t="shared" si="12"/>
        <v>21</v>
      </c>
      <c r="Q53">
        <f t="shared" si="13"/>
        <v>9</v>
      </c>
      <c r="R53">
        <f t="shared" si="19"/>
        <v>2</v>
      </c>
      <c r="S53">
        <f t="shared" si="14"/>
        <v>3</v>
      </c>
      <c r="T53" s="8">
        <f t="shared" si="15"/>
        <v>0.33333333333333331</v>
      </c>
      <c r="U53">
        <f t="shared" si="16"/>
        <v>9.5869565217391308</v>
      </c>
      <c r="V53">
        <f t="shared" si="17"/>
        <v>415.73463877627597</v>
      </c>
      <c r="W53">
        <f t="shared" si="18"/>
        <v>3571.6756306192001</v>
      </c>
    </row>
    <row r="54" spans="1:23">
      <c r="A54" t="s">
        <v>82</v>
      </c>
      <c r="B54">
        <v>355</v>
      </c>
      <c r="C54">
        <v>5</v>
      </c>
      <c r="D54">
        <v>3</v>
      </c>
      <c r="E54">
        <v>4</v>
      </c>
      <c r="F54">
        <v>1</v>
      </c>
      <c r="G54">
        <v>33.3333333333333</v>
      </c>
      <c r="H54">
        <v>2.4</v>
      </c>
      <c r="I54">
        <v>118.94197037642</v>
      </c>
      <c r="J54">
        <v>285.46072890340798</v>
      </c>
      <c r="M54" t="str">
        <f t="shared" si="1"/>
        <v>&lt;anonymous&gt;.add</v>
      </c>
      <c r="N54" t="str">
        <f t="shared" si="2"/>
        <v>&lt;anonymous&gt;.add</v>
      </c>
      <c r="O54">
        <f t="shared" si="11"/>
        <v>346</v>
      </c>
      <c r="P54">
        <f t="shared" si="12"/>
        <v>26</v>
      </c>
      <c r="Q54">
        <f t="shared" si="13"/>
        <v>12</v>
      </c>
      <c r="R54">
        <f t="shared" si="19"/>
        <v>2</v>
      </c>
      <c r="S54">
        <f t="shared" si="14"/>
        <v>4</v>
      </c>
      <c r="T54" s="8">
        <f t="shared" si="15"/>
        <v>0.33333333333333331</v>
      </c>
      <c r="U54">
        <f t="shared" si="16"/>
        <v>11.986956521739131</v>
      </c>
      <c r="V54">
        <f t="shared" si="17"/>
        <v>534.67660915269596</v>
      </c>
      <c r="W54">
        <f t="shared" si="18"/>
        <v>3857.136359522608</v>
      </c>
    </row>
    <row r="55" spans="1:23">
      <c r="A55" t="s">
        <v>99</v>
      </c>
      <c r="B55">
        <v>371</v>
      </c>
      <c r="C55">
        <v>34</v>
      </c>
      <c r="D55">
        <v>13</v>
      </c>
      <c r="E55">
        <v>3</v>
      </c>
      <c r="F55">
        <v>4</v>
      </c>
      <c r="G55">
        <v>30.769230769230699</v>
      </c>
      <c r="H55">
        <v>11.1428571428571</v>
      </c>
      <c r="I55">
        <v>498.25233642948098</v>
      </c>
      <c r="J55">
        <v>5551.9546059285103</v>
      </c>
      <c r="M55" t="str">
        <f t="shared" si="1"/>
        <v>&lt;anonymous&gt;.findOneById</v>
      </c>
      <c r="N55" t="str">
        <f t="shared" si="2"/>
        <v/>
      </c>
      <c r="O55">
        <f t="shared" si="11"/>
        <v>371</v>
      </c>
      <c r="P55">
        <f t="shared" si="12"/>
        <v>34</v>
      </c>
      <c r="Q55">
        <f t="shared" si="13"/>
        <v>13</v>
      </c>
      <c r="R55">
        <f t="shared" si="19"/>
        <v>3</v>
      </c>
      <c r="S55">
        <f t="shared" si="14"/>
        <v>4</v>
      </c>
      <c r="T55" s="8">
        <f t="shared" si="15"/>
        <v>0.30769230769230771</v>
      </c>
      <c r="U55">
        <f t="shared" si="16"/>
        <v>11.1428571428571</v>
      </c>
      <c r="V55">
        <f t="shared" si="17"/>
        <v>498.25233642948098</v>
      </c>
      <c r="W55">
        <f t="shared" si="18"/>
        <v>5551.9546059285103</v>
      </c>
    </row>
    <row r="56" spans="1:23">
      <c r="A56" t="s">
        <v>82</v>
      </c>
      <c r="B56">
        <v>385</v>
      </c>
      <c r="C56">
        <v>17</v>
      </c>
      <c r="D56">
        <v>10</v>
      </c>
      <c r="E56">
        <v>1</v>
      </c>
      <c r="F56">
        <v>3</v>
      </c>
      <c r="G56">
        <v>30</v>
      </c>
      <c r="H56">
        <v>6.5263157894736796</v>
      </c>
      <c r="I56">
        <v>266.27370012115398</v>
      </c>
      <c r="J56">
        <v>1737.78625342227</v>
      </c>
      <c r="M56" t="str">
        <f t="shared" si="1"/>
        <v>&lt;anonymous&gt;.findOneById</v>
      </c>
      <c r="N56" t="str">
        <f t="shared" si="2"/>
        <v>&lt;anonymous&gt;.findOneById</v>
      </c>
      <c r="O56">
        <f t="shared" si="11"/>
        <v>371</v>
      </c>
      <c r="P56">
        <f t="shared" si="12"/>
        <v>51</v>
      </c>
      <c r="Q56">
        <f t="shared" si="13"/>
        <v>23</v>
      </c>
      <c r="R56">
        <f t="shared" si="19"/>
        <v>3</v>
      </c>
      <c r="S56">
        <f t="shared" si="14"/>
        <v>7</v>
      </c>
      <c r="T56" s="8">
        <f t="shared" si="15"/>
        <v>0.30434782608695654</v>
      </c>
      <c r="U56">
        <f t="shared" si="16"/>
        <v>17.669172932330781</v>
      </c>
      <c r="V56">
        <f t="shared" si="17"/>
        <v>764.5260365506349</v>
      </c>
      <c r="W56">
        <f t="shared" si="18"/>
        <v>7289.7408593507807</v>
      </c>
    </row>
    <row r="57" spans="1:23">
      <c r="A57" t="s">
        <v>100</v>
      </c>
      <c r="B57">
        <v>413</v>
      </c>
      <c r="C57">
        <v>12</v>
      </c>
      <c r="D57">
        <v>3</v>
      </c>
      <c r="E57">
        <v>4</v>
      </c>
      <c r="F57">
        <v>2</v>
      </c>
      <c r="G57">
        <v>66.6666666666666</v>
      </c>
      <c r="H57">
        <v>4.6666666666666599</v>
      </c>
      <c r="I57">
        <v>76</v>
      </c>
      <c r="J57">
        <v>354.666666666666</v>
      </c>
      <c r="M57" t="str">
        <f t="shared" si="1"/>
        <v>&lt;anonymous&gt;.findOneBy</v>
      </c>
      <c r="N57" t="str">
        <f t="shared" si="2"/>
        <v/>
      </c>
      <c r="O57">
        <f t="shared" si="11"/>
        <v>413</v>
      </c>
      <c r="P57">
        <f t="shared" si="12"/>
        <v>12</v>
      </c>
      <c r="Q57">
        <f t="shared" si="13"/>
        <v>3</v>
      </c>
      <c r="R57">
        <f t="shared" si="19"/>
        <v>4</v>
      </c>
      <c r="S57">
        <f t="shared" si="14"/>
        <v>2</v>
      </c>
      <c r="T57" s="8">
        <f t="shared" si="15"/>
        <v>0.66666666666666663</v>
      </c>
      <c r="U57">
        <f t="shared" si="16"/>
        <v>4.6666666666666599</v>
      </c>
      <c r="V57">
        <f t="shared" si="17"/>
        <v>76</v>
      </c>
      <c r="W57">
        <f t="shared" si="18"/>
        <v>354.666666666666</v>
      </c>
    </row>
    <row r="58" spans="1:23">
      <c r="A58" t="s">
        <v>82</v>
      </c>
      <c r="B58">
        <v>415</v>
      </c>
      <c r="C58">
        <v>9</v>
      </c>
      <c r="D58">
        <v>3</v>
      </c>
      <c r="E58">
        <v>2</v>
      </c>
      <c r="F58">
        <v>1</v>
      </c>
      <c r="G58">
        <v>33.3333333333333</v>
      </c>
      <c r="H58">
        <v>3.125</v>
      </c>
      <c r="I58">
        <v>59.207035490257397</v>
      </c>
      <c r="J58">
        <v>185.02198590705399</v>
      </c>
      <c r="M58" t="str">
        <f t="shared" si="1"/>
        <v>&lt;anonymous&gt;.findOneBy</v>
      </c>
      <c r="N58" t="str">
        <f t="shared" si="2"/>
        <v/>
      </c>
      <c r="O58">
        <f t="shared" si="11"/>
        <v>413</v>
      </c>
      <c r="P58">
        <f t="shared" si="12"/>
        <v>21</v>
      </c>
      <c r="Q58">
        <f t="shared" si="13"/>
        <v>6</v>
      </c>
      <c r="R58">
        <f t="shared" si="19"/>
        <v>4</v>
      </c>
      <c r="S58">
        <f t="shared" si="14"/>
        <v>3</v>
      </c>
      <c r="T58" s="8">
        <f t="shared" si="15"/>
        <v>0.5</v>
      </c>
      <c r="U58">
        <f t="shared" si="16"/>
        <v>7.7916666666666599</v>
      </c>
      <c r="V58">
        <f t="shared" si="17"/>
        <v>135.2070354902574</v>
      </c>
      <c r="W58">
        <f t="shared" si="18"/>
        <v>539.68865257371999</v>
      </c>
    </row>
    <row r="59" spans="1:23">
      <c r="A59" t="s">
        <v>82</v>
      </c>
      <c r="B59">
        <v>417</v>
      </c>
      <c r="C59">
        <v>5</v>
      </c>
      <c r="D59">
        <v>2</v>
      </c>
      <c r="E59">
        <v>1</v>
      </c>
      <c r="F59">
        <v>2</v>
      </c>
      <c r="G59">
        <v>100</v>
      </c>
      <c r="H59">
        <v>5</v>
      </c>
      <c r="I59">
        <v>44.378950020192299</v>
      </c>
      <c r="J59">
        <v>221.89475010096101</v>
      </c>
      <c r="M59" t="str">
        <f t="shared" si="1"/>
        <v>&lt;anonymous&gt;.findOneBy</v>
      </c>
      <c r="N59" t="str">
        <f t="shared" si="2"/>
        <v>&lt;anonymous&gt;.findOneBy</v>
      </c>
      <c r="O59">
        <f t="shared" si="11"/>
        <v>413</v>
      </c>
      <c r="P59">
        <f t="shared" si="12"/>
        <v>26</v>
      </c>
      <c r="Q59">
        <f t="shared" si="13"/>
        <v>8</v>
      </c>
      <c r="R59">
        <f t="shared" si="19"/>
        <v>4</v>
      </c>
      <c r="S59">
        <f t="shared" si="14"/>
        <v>5</v>
      </c>
      <c r="T59" s="8">
        <f t="shared" si="15"/>
        <v>0.625</v>
      </c>
      <c r="U59">
        <f t="shared" si="16"/>
        <v>12.791666666666661</v>
      </c>
      <c r="V59">
        <f t="shared" si="17"/>
        <v>179.58598551044969</v>
      </c>
      <c r="W59">
        <f t="shared" si="18"/>
        <v>761.583402674681</v>
      </c>
    </row>
    <row r="60" spans="1:23">
      <c r="A60" t="s">
        <v>101</v>
      </c>
      <c r="B60">
        <v>433</v>
      </c>
      <c r="C60">
        <v>12</v>
      </c>
      <c r="D60">
        <v>3</v>
      </c>
      <c r="E60">
        <v>4</v>
      </c>
      <c r="F60">
        <v>2</v>
      </c>
      <c r="G60">
        <v>66.6666666666666</v>
      </c>
      <c r="H60">
        <v>4.6666666666666599</v>
      </c>
      <c r="I60">
        <v>76</v>
      </c>
      <c r="J60">
        <v>354.666666666666</v>
      </c>
      <c r="M60" t="str">
        <f t="shared" si="1"/>
        <v>&lt;anonymous&gt;.findOneByPropertyId</v>
      </c>
      <c r="N60" t="str">
        <f t="shared" si="2"/>
        <v/>
      </c>
      <c r="O60">
        <f t="shared" si="11"/>
        <v>433</v>
      </c>
      <c r="P60">
        <f t="shared" si="12"/>
        <v>12</v>
      </c>
      <c r="Q60">
        <f t="shared" si="13"/>
        <v>3</v>
      </c>
      <c r="R60">
        <f t="shared" si="19"/>
        <v>4</v>
      </c>
      <c r="S60">
        <f t="shared" si="14"/>
        <v>2</v>
      </c>
      <c r="T60" s="8">
        <f t="shared" si="15"/>
        <v>0.66666666666666663</v>
      </c>
      <c r="U60">
        <f t="shared" si="16"/>
        <v>4.6666666666666599</v>
      </c>
      <c r="V60">
        <f t="shared" si="17"/>
        <v>76</v>
      </c>
      <c r="W60">
        <f t="shared" si="18"/>
        <v>354.666666666666</v>
      </c>
    </row>
    <row r="61" spans="1:23">
      <c r="A61" t="s">
        <v>82</v>
      </c>
      <c r="B61">
        <v>435</v>
      </c>
      <c r="C61">
        <v>9</v>
      </c>
      <c r="D61">
        <v>3</v>
      </c>
      <c r="E61">
        <v>2</v>
      </c>
      <c r="F61">
        <v>1</v>
      </c>
      <c r="G61">
        <v>33.3333333333333</v>
      </c>
      <c r="H61">
        <v>3.125</v>
      </c>
      <c r="I61">
        <v>59.207035490257397</v>
      </c>
      <c r="J61">
        <v>185.02198590705399</v>
      </c>
      <c r="M61" t="str">
        <f t="shared" si="1"/>
        <v>&lt;anonymous&gt;.findOneByPropertyId</v>
      </c>
      <c r="N61" t="str">
        <f t="shared" si="2"/>
        <v/>
      </c>
      <c r="O61">
        <f t="shared" si="11"/>
        <v>433</v>
      </c>
      <c r="P61">
        <f t="shared" si="12"/>
        <v>21</v>
      </c>
      <c r="Q61">
        <f t="shared" si="13"/>
        <v>6</v>
      </c>
      <c r="R61">
        <f t="shared" si="19"/>
        <v>4</v>
      </c>
      <c r="S61">
        <f t="shared" si="14"/>
        <v>3</v>
      </c>
      <c r="T61" s="8">
        <f t="shared" si="15"/>
        <v>0.5</v>
      </c>
      <c r="U61">
        <f t="shared" si="16"/>
        <v>7.7916666666666599</v>
      </c>
      <c r="V61">
        <f t="shared" si="17"/>
        <v>135.2070354902574</v>
      </c>
      <c r="W61">
        <f t="shared" si="18"/>
        <v>539.68865257371999</v>
      </c>
    </row>
    <row r="62" spans="1:23">
      <c r="A62" t="s">
        <v>82</v>
      </c>
      <c r="B62">
        <v>437</v>
      </c>
      <c r="C62">
        <v>5</v>
      </c>
      <c r="D62">
        <v>2</v>
      </c>
      <c r="E62">
        <v>1</v>
      </c>
      <c r="F62">
        <v>2</v>
      </c>
      <c r="G62">
        <v>100</v>
      </c>
      <c r="H62">
        <v>7.5</v>
      </c>
      <c r="I62">
        <v>93.0139866568461</v>
      </c>
      <c r="J62">
        <v>697.60489992634598</v>
      </c>
      <c r="M62" t="str">
        <f t="shared" si="1"/>
        <v>&lt;anonymous&gt;.findOneByPropertyId</v>
      </c>
      <c r="N62" t="str">
        <f t="shared" si="2"/>
        <v>&lt;anonymous&gt;.findOneByPropertyId</v>
      </c>
      <c r="O62">
        <f t="shared" si="11"/>
        <v>433</v>
      </c>
      <c r="P62">
        <f t="shared" si="12"/>
        <v>26</v>
      </c>
      <c r="Q62">
        <f t="shared" si="13"/>
        <v>8</v>
      </c>
      <c r="R62">
        <f t="shared" si="19"/>
        <v>4</v>
      </c>
      <c r="S62">
        <f t="shared" si="14"/>
        <v>5</v>
      </c>
      <c r="T62" s="8">
        <f t="shared" si="15"/>
        <v>0.625</v>
      </c>
      <c r="U62">
        <f t="shared" si="16"/>
        <v>15.291666666666661</v>
      </c>
      <c r="V62">
        <f t="shared" si="17"/>
        <v>228.2210221471035</v>
      </c>
      <c r="W62">
        <f t="shared" si="18"/>
        <v>1237.293552500066</v>
      </c>
    </row>
    <row r="63" spans="1:23">
      <c r="A63" t="s">
        <v>102</v>
      </c>
      <c r="B63">
        <v>453</v>
      </c>
      <c r="C63">
        <v>12</v>
      </c>
      <c r="D63">
        <v>3</v>
      </c>
      <c r="E63">
        <v>4</v>
      </c>
      <c r="F63">
        <v>2</v>
      </c>
      <c r="G63">
        <v>66.6666666666666</v>
      </c>
      <c r="H63">
        <v>4.6666666666666599</v>
      </c>
      <c r="I63">
        <v>76</v>
      </c>
      <c r="J63">
        <v>354.666666666666</v>
      </c>
      <c r="M63" t="str">
        <f t="shared" si="1"/>
        <v>&lt;anonymous&gt;.findByPropertyId</v>
      </c>
      <c r="N63" t="str">
        <f t="shared" si="2"/>
        <v/>
      </c>
      <c r="O63">
        <f t="shared" si="11"/>
        <v>453</v>
      </c>
      <c r="P63">
        <f t="shared" si="12"/>
        <v>12</v>
      </c>
      <c r="Q63">
        <f t="shared" si="13"/>
        <v>3</v>
      </c>
      <c r="R63">
        <f t="shared" si="19"/>
        <v>4</v>
      </c>
      <c r="S63">
        <f t="shared" si="14"/>
        <v>2</v>
      </c>
      <c r="T63" s="8">
        <f t="shared" si="15"/>
        <v>0.66666666666666663</v>
      </c>
      <c r="U63">
        <f t="shared" si="16"/>
        <v>4.6666666666666599</v>
      </c>
      <c r="V63">
        <f t="shared" si="17"/>
        <v>76</v>
      </c>
      <c r="W63">
        <f t="shared" si="18"/>
        <v>354.666666666666</v>
      </c>
    </row>
    <row r="64" spans="1:23">
      <c r="A64" t="s">
        <v>82</v>
      </c>
      <c r="B64">
        <v>455</v>
      </c>
      <c r="C64">
        <v>9</v>
      </c>
      <c r="D64">
        <v>3</v>
      </c>
      <c r="E64">
        <v>2</v>
      </c>
      <c r="F64">
        <v>1</v>
      </c>
      <c r="G64">
        <v>33.3333333333333</v>
      </c>
      <c r="H64">
        <v>4.2857142857142803</v>
      </c>
      <c r="I64">
        <v>62.907475208398502</v>
      </c>
      <c r="J64">
        <v>269.60346517885</v>
      </c>
      <c r="M64" t="str">
        <f t="shared" si="1"/>
        <v>&lt;anonymous&gt;.findByPropertyId</v>
      </c>
      <c r="N64" t="str">
        <f t="shared" si="2"/>
        <v/>
      </c>
      <c r="O64">
        <f t="shared" si="11"/>
        <v>453</v>
      </c>
      <c r="P64">
        <f t="shared" si="12"/>
        <v>21</v>
      </c>
      <c r="Q64">
        <f t="shared" si="13"/>
        <v>6</v>
      </c>
      <c r="R64">
        <f t="shared" si="19"/>
        <v>4</v>
      </c>
      <c r="S64">
        <f t="shared" si="14"/>
        <v>3</v>
      </c>
      <c r="T64" s="8">
        <f t="shared" si="15"/>
        <v>0.5</v>
      </c>
      <c r="U64">
        <f t="shared" si="16"/>
        <v>8.9523809523809401</v>
      </c>
      <c r="V64">
        <f t="shared" si="17"/>
        <v>138.90747520839849</v>
      </c>
      <c r="W64">
        <f t="shared" si="18"/>
        <v>624.27013184551606</v>
      </c>
    </row>
    <row r="65" spans="1:23">
      <c r="A65" t="s">
        <v>82</v>
      </c>
      <c r="B65">
        <v>457</v>
      </c>
      <c r="C65">
        <v>5</v>
      </c>
      <c r="D65">
        <v>2</v>
      </c>
      <c r="E65">
        <v>1</v>
      </c>
      <c r="F65">
        <v>2</v>
      </c>
      <c r="G65">
        <v>100</v>
      </c>
      <c r="H65">
        <v>6.6666666666666599</v>
      </c>
      <c r="I65">
        <v>103.782948559118</v>
      </c>
      <c r="J65">
        <v>691.88632372745894</v>
      </c>
      <c r="M65" t="str">
        <f t="shared" si="1"/>
        <v>&lt;anonymous&gt;.findByPropertyId</v>
      </c>
      <c r="N65" t="str">
        <f t="shared" si="2"/>
        <v>&lt;anonymous&gt;.findByPropertyId</v>
      </c>
      <c r="O65">
        <f t="shared" si="11"/>
        <v>453</v>
      </c>
      <c r="P65">
        <f t="shared" si="12"/>
        <v>26</v>
      </c>
      <c r="Q65">
        <f t="shared" si="13"/>
        <v>8</v>
      </c>
      <c r="R65">
        <f t="shared" si="19"/>
        <v>4</v>
      </c>
      <c r="S65">
        <f t="shared" si="14"/>
        <v>5</v>
      </c>
      <c r="T65" s="8">
        <f t="shared" si="15"/>
        <v>0.625</v>
      </c>
      <c r="U65">
        <f t="shared" si="16"/>
        <v>15.619047619047599</v>
      </c>
      <c r="V65">
        <f t="shared" si="17"/>
        <v>242.69042376751651</v>
      </c>
      <c r="W65">
        <f t="shared" si="18"/>
        <v>1316.1564555729751</v>
      </c>
    </row>
    <row r="66" spans="1:23">
      <c r="A66" t="s">
        <v>103</v>
      </c>
      <c r="B66">
        <v>471</v>
      </c>
      <c r="C66">
        <v>18</v>
      </c>
      <c r="D66">
        <v>7</v>
      </c>
      <c r="E66">
        <v>2</v>
      </c>
      <c r="F66">
        <v>2</v>
      </c>
      <c r="G66">
        <v>28.571428571428498</v>
      </c>
      <c r="H66">
        <v>9.02</v>
      </c>
      <c r="I66">
        <v>429.10377511971097</v>
      </c>
      <c r="J66">
        <v>3870.5160515798002</v>
      </c>
      <c r="M66" t="str">
        <f t="shared" si="1"/>
        <v>&lt;anonymous&gt;.remove</v>
      </c>
      <c r="N66" t="str">
        <f t="shared" si="2"/>
        <v/>
      </c>
      <c r="O66">
        <f t="shared" si="11"/>
        <v>471</v>
      </c>
      <c r="P66">
        <f t="shared" si="12"/>
        <v>18</v>
      </c>
      <c r="Q66">
        <f t="shared" si="13"/>
        <v>7</v>
      </c>
      <c r="R66">
        <f t="shared" si="19"/>
        <v>2</v>
      </c>
      <c r="S66">
        <f t="shared" si="14"/>
        <v>2</v>
      </c>
      <c r="T66" s="8">
        <f t="shared" si="15"/>
        <v>0.2857142857142857</v>
      </c>
      <c r="U66">
        <f t="shared" si="16"/>
        <v>9.02</v>
      </c>
      <c r="V66">
        <f t="shared" si="17"/>
        <v>429.10377511971097</v>
      </c>
      <c r="W66">
        <f t="shared" si="18"/>
        <v>3870.5160515798002</v>
      </c>
    </row>
    <row r="67" spans="1:23">
      <c r="A67" t="s">
        <v>82</v>
      </c>
      <c r="B67">
        <v>485</v>
      </c>
      <c r="C67">
        <v>3</v>
      </c>
      <c r="D67">
        <v>1</v>
      </c>
      <c r="E67">
        <v>4</v>
      </c>
      <c r="F67">
        <v>1</v>
      </c>
      <c r="G67">
        <v>100</v>
      </c>
      <c r="H67">
        <v>0.5</v>
      </c>
      <c r="I67">
        <v>19.651484454403199</v>
      </c>
      <c r="J67">
        <v>9.8257422272016104</v>
      </c>
      <c r="M67" t="str">
        <f t="shared" ref="M67:M130" si="20">IF($A67="&lt;anonymous&gt;",M66,A67)</f>
        <v>&lt;anonymous&gt;.remove</v>
      </c>
      <c r="N67" t="str">
        <f t="shared" ref="N67:N130" si="21">IF(M67=M68,"",M67)</f>
        <v/>
      </c>
      <c r="O67">
        <f t="shared" si="11"/>
        <v>471</v>
      </c>
      <c r="P67">
        <f t="shared" si="12"/>
        <v>21</v>
      </c>
      <c r="Q67">
        <f t="shared" si="13"/>
        <v>8</v>
      </c>
      <c r="R67">
        <f t="shared" si="19"/>
        <v>2</v>
      </c>
      <c r="S67">
        <f t="shared" si="14"/>
        <v>3</v>
      </c>
      <c r="T67" s="8">
        <f t="shared" si="15"/>
        <v>0.375</v>
      </c>
      <c r="U67">
        <f t="shared" si="16"/>
        <v>9.52</v>
      </c>
      <c r="V67">
        <f t="shared" si="17"/>
        <v>448.75525957411418</v>
      </c>
      <c r="W67">
        <f t="shared" si="18"/>
        <v>3880.341793807002</v>
      </c>
    </row>
    <row r="68" spans="1:23">
      <c r="A68" t="s">
        <v>82</v>
      </c>
      <c r="B68">
        <v>479</v>
      </c>
      <c r="C68">
        <v>7</v>
      </c>
      <c r="D68">
        <v>4</v>
      </c>
      <c r="E68">
        <v>4</v>
      </c>
      <c r="F68">
        <v>2</v>
      </c>
      <c r="G68">
        <v>50</v>
      </c>
      <c r="H68">
        <v>4.1538461538461497</v>
      </c>
      <c r="I68">
        <v>123.189897889863</v>
      </c>
      <c r="J68">
        <v>511.71188354251098</v>
      </c>
      <c r="M68" t="str">
        <f t="shared" si="20"/>
        <v>&lt;anonymous&gt;.remove</v>
      </c>
      <c r="N68" t="str">
        <f t="shared" si="21"/>
        <v>&lt;anonymous&gt;.remove</v>
      </c>
      <c r="O68">
        <f t="shared" ref="O68:O131" si="22">IF($A68="&lt;anonymous&gt;",O67,B68)</f>
        <v>471</v>
      </c>
      <c r="P68">
        <f t="shared" ref="P68:P131" si="23">IF($A68="&lt;anonymous&gt;",C68+P67,C68)</f>
        <v>28</v>
      </c>
      <c r="Q68">
        <f t="shared" ref="Q68:Q131" si="24">IF($A68="&lt;anonymous&gt;",D68+Q67,D68)</f>
        <v>12</v>
      </c>
      <c r="R68">
        <f t="shared" si="19"/>
        <v>2</v>
      </c>
      <c r="S68">
        <f t="shared" ref="S68:S131" si="25">IF($A68="&lt;anonymous&gt;",F68+S67,F68)</f>
        <v>5</v>
      </c>
      <c r="T68" s="8">
        <f t="shared" ref="T68:T131" si="26">S68/Q68</f>
        <v>0.41666666666666669</v>
      </c>
      <c r="U68">
        <f t="shared" ref="U68:U131" si="27">IF($A68="&lt;anonymous&gt;",H68+U67,H68)</f>
        <v>13.673846153846149</v>
      </c>
      <c r="V68">
        <f t="shared" ref="V68:V131" si="28">IF($A68="&lt;anonymous&gt;",I68+V67,I68)</f>
        <v>571.94515746397724</v>
      </c>
      <c r="W68">
        <f t="shared" ref="W68:W131" si="29">IF($A68="&lt;anonymous&gt;",J68+W67,J68)</f>
        <v>4392.0536773495132</v>
      </c>
    </row>
    <row r="69" spans="1:23">
      <c r="A69" t="s">
        <v>104</v>
      </c>
      <c r="B69">
        <v>495</v>
      </c>
      <c r="C69">
        <v>14</v>
      </c>
      <c r="D69">
        <v>6</v>
      </c>
      <c r="E69">
        <v>2</v>
      </c>
      <c r="F69">
        <v>2</v>
      </c>
      <c r="G69">
        <v>33.3333333333333</v>
      </c>
      <c r="H69">
        <v>8</v>
      </c>
      <c r="I69">
        <v>410.34264135559698</v>
      </c>
      <c r="J69">
        <v>3282.7411308447699</v>
      </c>
      <c r="M69" t="str">
        <f t="shared" si="20"/>
        <v>&lt;anonymous&gt;.update</v>
      </c>
      <c r="N69" t="str">
        <f t="shared" si="21"/>
        <v/>
      </c>
      <c r="O69">
        <f t="shared" si="22"/>
        <v>495</v>
      </c>
      <c r="P69">
        <f t="shared" si="23"/>
        <v>14</v>
      </c>
      <c r="Q69">
        <f t="shared" si="24"/>
        <v>6</v>
      </c>
      <c r="R69">
        <f t="shared" si="19"/>
        <v>2</v>
      </c>
      <c r="S69">
        <f t="shared" si="25"/>
        <v>2</v>
      </c>
      <c r="T69" s="8">
        <f t="shared" si="26"/>
        <v>0.33333333333333331</v>
      </c>
      <c r="U69">
        <f t="shared" si="27"/>
        <v>8</v>
      </c>
      <c r="V69">
        <f t="shared" si="28"/>
        <v>410.34264135559698</v>
      </c>
      <c r="W69">
        <f t="shared" si="29"/>
        <v>3282.7411308447699</v>
      </c>
    </row>
    <row r="70" spans="1:23">
      <c r="A70" t="s">
        <v>82</v>
      </c>
      <c r="B70">
        <v>505</v>
      </c>
      <c r="C70">
        <v>3</v>
      </c>
      <c r="D70">
        <v>1</v>
      </c>
      <c r="E70">
        <v>4</v>
      </c>
      <c r="F70">
        <v>1</v>
      </c>
      <c r="G70">
        <v>100</v>
      </c>
      <c r="H70">
        <v>0.5</v>
      </c>
      <c r="I70">
        <v>24</v>
      </c>
      <c r="J70">
        <v>12</v>
      </c>
      <c r="M70" t="str">
        <f t="shared" si="20"/>
        <v>&lt;anonymous&gt;.update</v>
      </c>
      <c r="N70" t="str">
        <f t="shared" si="21"/>
        <v/>
      </c>
      <c r="O70">
        <f t="shared" si="22"/>
        <v>495</v>
      </c>
      <c r="P70">
        <f t="shared" si="23"/>
        <v>17</v>
      </c>
      <c r="Q70">
        <f t="shared" si="24"/>
        <v>7</v>
      </c>
      <c r="R70">
        <f t="shared" si="19"/>
        <v>2</v>
      </c>
      <c r="S70">
        <f t="shared" si="25"/>
        <v>3</v>
      </c>
      <c r="T70" s="8">
        <f t="shared" si="26"/>
        <v>0.42857142857142855</v>
      </c>
      <c r="U70">
        <f t="shared" si="27"/>
        <v>8.5</v>
      </c>
      <c r="V70">
        <f t="shared" si="28"/>
        <v>434.34264135559698</v>
      </c>
      <c r="W70">
        <f t="shared" si="29"/>
        <v>3294.7411308447699</v>
      </c>
    </row>
    <row r="71" spans="1:23">
      <c r="A71" t="s">
        <v>82</v>
      </c>
      <c r="B71">
        <v>502</v>
      </c>
      <c r="C71">
        <v>4</v>
      </c>
      <c r="D71">
        <v>2</v>
      </c>
      <c r="E71">
        <v>4</v>
      </c>
      <c r="F71">
        <v>1</v>
      </c>
      <c r="G71">
        <v>50</v>
      </c>
      <c r="H71">
        <v>1.15384615384615</v>
      </c>
      <c r="I71">
        <v>82.044702507778894</v>
      </c>
      <c r="J71">
        <v>94.666964432052495</v>
      </c>
      <c r="M71" t="str">
        <f t="shared" si="20"/>
        <v>&lt;anonymous&gt;.update</v>
      </c>
      <c r="N71" t="str">
        <f t="shared" si="21"/>
        <v>&lt;anonymous&gt;.update</v>
      </c>
      <c r="O71">
        <f t="shared" si="22"/>
        <v>495</v>
      </c>
      <c r="P71">
        <f t="shared" si="23"/>
        <v>21</v>
      </c>
      <c r="Q71">
        <f t="shared" si="24"/>
        <v>9</v>
      </c>
      <c r="R71">
        <f t="shared" si="19"/>
        <v>2</v>
      </c>
      <c r="S71">
        <f t="shared" si="25"/>
        <v>4</v>
      </c>
      <c r="T71" s="8">
        <f t="shared" si="26"/>
        <v>0.44444444444444442</v>
      </c>
      <c r="U71">
        <f t="shared" si="27"/>
        <v>9.6538461538461497</v>
      </c>
      <c r="V71">
        <f t="shared" si="28"/>
        <v>516.38734386337592</v>
      </c>
      <c r="W71">
        <f t="shared" si="29"/>
        <v>3389.4080952768222</v>
      </c>
    </row>
    <row r="72" spans="1:23">
      <c r="A72" t="s">
        <v>105</v>
      </c>
      <c r="B72">
        <v>517</v>
      </c>
      <c r="C72">
        <v>12</v>
      </c>
      <c r="D72">
        <v>4</v>
      </c>
      <c r="E72">
        <v>4</v>
      </c>
      <c r="F72">
        <v>2</v>
      </c>
      <c r="G72">
        <v>50</v>
      </c>
      <c r="H72">
        <v>5.6</v>
      </c>
      <c r="I72">
        <v>95.908275033173098</v>
      </c>
      <c r="J72">
        <v>537.08634018576902</v>
      </c>
      <c r="M72" t="str">
        <f t="shared" si="20"/>
        <v>&lt;anonymous&gt;.findAllWithNodesAndSubNodes</v>
      </c>
      <c r="N72" t="str">
        <f t="shared" si="21"/>
        <v/>
      </c>
      <c r="O72">
        <f t="shared" si="22"/>
        <v>517</v>
      </c>
      <c r="P72">
        <f t="shared" si="23"/>
        <v>12</v>
      </c>
      <c r="Q72">
        <f t="shared" si="24"/>
        <v>4</v>
      </c>
      <c r="R72">
        <f t="shared" si="19"/>
        <v>4</v>
      </c>
      <c r="S72">
        <f t="shared" si="25"/>
        <v>2</v>
      </c>
      <c r="T72" s="8">
        <f t="shared" si="26"/>
        <v>0.5</v>
      </c>
      <c r="U72">
        <f t="shared" si="27"/>
        <v>5.6</v>
      </c>
      <c r="V72">
        <f t="shared" si="28"/>
        <v>95.908275033173098</v>
      </c>
      <c r="W72">
        <f t="shared" si="29"/>
        <v>537.08634018576902</v>
      </c>
    </row>
    <row r="73" spans="1:23">
      <c r="A73" t="s">
        <v>82</v>
      </c>
      <c r="B73">
        <v>520</v>
      </c>
      <c r="C73">
        <v>8</v>
      </c>
      <c r="D73">
        <v>4</v>
      </c>
      <c r="E73">
        <v>2</v>
      </c>
      <c r="F73">
        <v>2</v>
      </c>
      <c r="G73">
        <v>50</v>
      </c>
      <c r="H73">
        <v>3.3333333333333299</v>
      </c>
      <c r="I73">
        <v>68.5323885970368</v>
      </c>
      <c r="J73">
        <v>228.44129532345599</v>
      </c>
      <c r="M73" t="str">
        <f t="shared" si="20"/>
        <v>&lt;anonymous&gt;.findAllWithNodesAndSubNodes</v>
      </c>
      <c r="N73" t="str">
        <f t="shared" si="21"/>
        <v>&lt;anonymous&gt;.findAllWithNodesAndSubNodes</v>
      </c>
      <c r="O73">
        <f t="shared" si="22"/>
        <v>517</v>
      </c>
      <c r="P73">
        <f t="shared" si="23"/>
        <v>20</v>
      </c>
      <c r="Q73">
        <f t="shared" si="24"/>
        <v>8</v>
      </c>
      <c r="R73">
        <f t="shared" si="19"/>
        <v>4</v>
      </c>
      <c r="S73">
        <f t="shared" si="25"/>
        <v>4</v>
      </c>
      <c r="T73" s="8">
        <f t="shared" si="26"/>
        <v>0.5</v>
      </c>
      <c r="U73">
        <f t="shared" si="27"/>
        <v>8.93333333333333</v>
      </c>
      <c r="V73">
        <f t="shared" si="28"/>
        <v>164.44066363020988</v>
      </c>
      <c r="W73">
        <f t="shared" si="29"/>
        <v>765.52763550922498</v>
      </c>
    </row>
    <row r="74" spans="1:23">
      <c r="A74" t="s">
        <v>106</v>
      </c>
      <c r="B74">
        <v>538</v>
      </c>
      <c r="C74">
        <v>29</v>
      </c>
      <c r="D74">
        <v>3</v>
      </c>
      <c r="E74">
        <v>5</v>
      </c>
      <c r="F74">
        <v>2</v>
      </c>
      <c r="G74">
        <v>66.6666666666666</v>
      </c>
      <c r="H74">
        <v>5.05555555555555</v>
      </c>
      <c r="I74">
        <v>80</v>
      </c>
      <c r="J74">
        <v>404.444444444444</v>
      </c>
      <c r="M74" t="str">
        <f t="shared" si="20"/>
        <v>&lt;anonymous&gt;.findSubNodes</v>
      </c>
      <c r="N74" t="str">
        <f t="shared" si="21"/>
        <v/>
      </c>
      <c r="O74">
        <f t="shared" si="22"/>
        <v>538</v>
      </c>
      <c r="P74">
        <f t="shared" si="23"/>
        <v>29</v>
      </c>
      <c r="Q74">
        <f t="shared" si="24"/>
        <v>3</v>
      </c>
      <c r="R74">
        <f t="shared" si="19"/>
        <v>5</v>
      </c>
      <c r="S74">
        <f t="shared" si="25"/>
        <v>2</v>
      </c>
      <c r="T74" s="8">
        <f t="shared" si="26"/>
        <v>0.66666666666666663</v>
      </c>
      <c r="U74">
        <f t="shared" si="27"/>
        <v>5.05555555555555</v>
      </c>
      <c r="V74">
        <f t="shared" si="28"/>
        <v>80</v>
      </c>
      <c r="W74">
        <f t="shared" si="29"/>
        <v>404.444444444444</v>
      </c>
    </row>
    <row r="75" spans="1:23">
      <c r="A75" t="s">
        <v>82</v>
      </c>
      <c r="B75">
        <v>540</v>
      </c>
      <c r="C75">
        <v>26</v>
      </c>
      <c r="D75">
        <v>7</v>
      </c>
      <c r="E75">
        <v>2</v>
      </c>
      <c r="F75">
        <v>2</v>
      </c>
      <c r="G75">
        <v>28.571428571428498</v>
      </c>
      <c r="H75">
        <v>8.5</v>
      </c>
      <c r="I75">
        <v>129.26767504471101</v>
      </c>
      <c r="J75">
        <v>1098.7752378800401</v>
      </c>
      <c r="M75" t="str">
        <f t="shared" si="20"/>
        <v>&lt;anonymous&gt;.findSubNodes</v>
      </c>
      <c r="N75" t="str">
        <f t="shared" si="21"/>
        <v/>
      </c>
      <c r="O75">
        <f t="shared" si="22"/>
        <v>538</v>
      </c>
      <c r="P75">
        <f t="shared" si="23"/>
        <v>55</v>
      </c>
      <c r="Q75">
        <f t="shared" si="24"/>
        <v>10</v>
      </c>
      <c r="R75">
        <f t="shared" ref="R75:R138" si="30">IF($A75="&lt;anonymous&gt;",R74,E75)</f>
        <v>5</v>
      </c>
      <c r="S75">
        <f t="shared" si="25"/>
        <v>4</v>
      </c>
      <c r="T75" s="8">
        <f t="shared" si="26"/>
        <v>0.4</v>
      </c>
      <c r="U75">
        <f t="shared" si="27"/>
        <v>13.55555555555555</v>
      </c>
      <c r="V75">
        <f t="shared" si="28"/>
        <v>209.26767504471101</v>
      </c>
      <c r="W75">
        <f t="shared" si="29"/>
        <v>1503.219682324484</v>
      </c>
    </row>
    <row r="76" spans="1:23">
      <c r="A76" t="s">
        <v>82</v>
      </c>
      <c r="B76">
        <v>543</v>
      </c>
      <c r="C76">
        <v>5</v>
      </c>
      <c r="D76">
        <v>2</v>
      </c>
      <c r="E76">
        <v>1</v>
      </c>
      <c r="F76">
        <v>2</v>
      </c>
      <c r="G76">
        <v>100</v>
      </c>
      <c r="H76">
        <v>5.3333333333333304</v>
      </c>
      <c r="I76">
        <v>39.302968908806399</v>
      </c>
      <c r="J76">
        <v>209.61583418030099</v>
      </c>
      <c r="M76" t="str">
        <f t="shared" si="20"/>
        <v>&lt;anonymous&gt;.findSubNodes</v>
      </c>
      <c r="N76" t="str">
        <f t="shared" si="21"/>
        <v/>
      </c>
      <c r="O76">
        <f t="shared" si="22"/>
        <v>538</v>
      </c>
      <c r="P76">
        <f t="shared" si="23"/>
        <v>60</v>
      </c>
      <c r="Q76">
        <f t="shared" si="24"/>
        <v>12</v>
      </c>
      <c r="R76">
        <f t="shared" si="30"/>
        <v>5</v>
      </c>
      <c r="S76">
        <f t="shared" si="25"/>
        <v>6</v>
      </c>
      <c r="T76" s="8">
        <f t="shared" si="26"/>
        <v>0.5</v>
      </c>
      <c r="U76">
        <f t="shared" si="27"/>
        <v>18.888888888888879</v>
      </c>
      <c r="V76">
        <f t="shared" si="28"/>
        <v>248.57064395351742</v>
      </c>
      <c r="W76">
        <f t="shared" si="29"/>
        <v>1712.8355165047849</v>
      </c>
    </row>
    <row r="77" spans="1:23">
      <c r="A77" t="s">
        <v>82</v>
      </c>
      <c r="B77">
        <v>548</v>
      </c>
      <c r="C77">
        <v>12</v>
      </c>
      <c r="D77">
        <v>4</v>
      </c>
      <c r="E77">
        <v>2</v>
      </c>
      <c r="F77">
        <v>2</v>
      </c>
      <c r="G77">
        <v>50</v>
      </c>
      <c r="H77">
        <v>7</v>
      </c>
      <c r="I77">
        <v>98.991227973497701</v>
      </c>
      <c r="J77">
        <v>692.93859581448396</v>
      </c>
      <c r="M77" t="str">
        <f t="shared" si="20"/>
        <v>&lt;anonymous&gt;.findSubNodes</v>
      </c>
      <c r="N77" t="str">
        <f t="shared" si="21"/>
        <v/>
      </c>
      <c r="O77">
        <f t="shared" si="22"/>
        <v>538</v>
      </c>
      <c r="P77">
        <f t="shared" si="23"/>
        <v>72</v>
      </c>
      <c r="Q77">
        <f t="shared" si="24"/>
        <v>16</v>
      </c>
      <c r="R77">
        <f t="shared" si="30"/>
        <v>5</v>
      </c>
      <c r="S77">
        <f t="shared" si="25"/>
        <v>8</v>
      </c>
      <c r="T77" s="8">
        <f t="shared" si="26"/>
        <v>0.5</v>
      </c>
      <c r="U77">
        <f t="shared" si="27"/>
        <v>25.888888888888879</v>
      </c>
      <c r="V77">
        <f t="shared" si="28"/>
        <v>347.56187192701509</v>
      </c>
      <c r="W77">
        <f t="shared" si="29"/>
        <v>2405.7741123192691</v>
      </c>
    </row>
    <row r="78" spans="1:23">
      <c r="A78" t="s">
        <v>82</v>
      </c>
      <c r="B78">
        <v>552</v>
      </c>
      <c r="C78">
        <v>5</v>
      </c>
      <c r="D78">
        <v>2</v>
      </c>
      <c r="E78">
        <v>2</v>
      </c>
      <c r="F78">
        <v>2</v>
      </c>
      <c r="G78">
        <v>100</v>
      </c>
      <c r="H78">
        <v>4.3333333333333304</v>
      </c>
      <c r="I78">
        <v>76.404346182409299</v>
      </c>
      <c r="J78">
        <v>331.08550012377299</v>
      </c>
      <c r="M78" t="str">
        <f t="shared" si="20"/>
        <v>&lt;anonymous&gt;.findSubNodes</v>
      </c>
      <c r="N78" t="str">
        <f t="shared" si="21"/>
        <v/>
      </c>
      <c r="O78">
        <f t="shared" si="22"/>
        <v>538</v>
      </c>
      <c r="P78">
        <f t="shared" si="23"/>
        <v>77</v>
      </c>
      <c r="Q78">
        <f t="shared" si="24"/>
        <v>18</v>
      </c>
      <c r="R78">
        <f t="shared" si="30"/>
        <v>5</v>
      </c>
      <c r="S78">
        <f t="shared" si="25"/>
        <v>10</v>
      </c>
      <c r="T78" s="8">
        <f t="shared" si="26"/>
        <v>0.55555555555555558</v>
      </c>
      <c r="U78">
        <f t="shared" si="27"/>
        <v>30.222222222222207</v>
      </c>
      <c r="V78">
        <f t="shared" si="28"/>
        <v>423.9662181094244</v>
      </c>
      <c r="W78">
        <f t="shared" si="29"/>
        <v>2736.8596124430419</v>
      </c>
    </row>
    <row r="79" spans="1:23">
      <c r="A79" t="s">
        <v>82</v>
      </c>
      <c r="B79">
        <v>575</v>
      </c>
      <c r="C79">
        <v>6</v>
      </c>
      <c r="D79">
        <v>7</v>
      </c>
      <c r="E79">
        <v>2</v>
      </c>
      <c r="F79">
        <v>2</v>
      </c>
      <c r="G79">
        <v>28.571428571428498</v>
      </c>
      <c r="H79">
        <v>12.6666666666666</v>
      </c>
      <c r="I79">
        <v>129.450067349958</v>
      </c>
      <c r="J79">
        <v>1639.7008530994699</v>
      </c>
      <c r="M79" t="str">
        <f t="shared" si="20"/>
        <v>&lt;anonymous&gt;.findSubNodes</v>
      </c>
      <c r="N79" t="str">
        <f t="shared" si="21"/>
        <v>&lt;anonymous&gt;.findSubNodes</v>
      </c>
      <c r="O79">
        <f t="shared" si="22"/>
        <v>538</v>
      </c>
      <c r="P79">
        <f t="shared" si="23"/>
        <v>83</v>
      </c>
      <c r="Q79">
        <f t="shared" si="24"/>
        <v>25</v>
      </c>
      <c r="R79">
        <f t="shared" si="30"/>
        <v>5</v>
      </c>
      <c r="S79">
        <f t="shared" si="25"/>
        <v>12</v>
      </c>
      <c r="T79" s="8">
        <f t="shared" si="26"/>
        <v>0.48</v>
      </c>
      <c r="U79">
        <f t="shared" si="27"/>
        <v>42.888888888888808</v>
      </c>
      <c r="V79">
        <f t="shared" si="28"/>
        <v>553.41628545938238</v>
      </c>
      <c r="W79">
        <f t="shared" si="29"/>
        <v>4376.5604655425122</v>
      </c>
    </row>
    <row r="80" spans="1:23">
      <c r="A80" t="s">
        <v>107</v>
      </c>
      <c r="B80">
        <v>577</v>
      </c>
      <c r="C80">
        <v>1</v>
      </c>
      <c r="D80">
        <v>1</v>
      </c>
      <c r="E80">
        <v>0</v>
      </c>
      <c r="F80">
        <v>1</v>
      </c>
      <c r="G80">
        <v>100</v>
      </c>
      <c r="H80">
        <v>1</v>
      </c>
      <c r="I80">
        <v>11.6096404744368</v>
      </c>
      <c r="J80">
        <v>11.6096404744368</v>
      </c>
      <c r="M80" t="str">
        <f t="shared" si="20"/>
        <v>__</v>
      </c>
      <c r="N80" t="str">
        <f t="shared" si="21"/>
        <v/>
      </c>
      <c r="O80">
        <f t="shared" si="22"/>
        <v>577</v>
      </c>
      <c r="P80">
        <f t="shared" si="23"/>
        <v>1</v>
      </c>
      <c r="Q80">
        <f t="shared" si="24"/>
        <v>1</v>
      </c>
      <c r="R80">
        <f t="shared" si="30"/>
        <v>0</v>
      </c>
      <c r="S80">
        <f t="shared" si="25"/>
        <v>1</v>
      </c>
      <c r="T80" s="8">
        <f t="shared" si="26"/>
        <v>1</v>
      </c>
      <c r="U80">
        <f t="shared" si="27"/>
        <v>1</v>
      </c>
      <c r="V80">
        <f t="shared" si="28"/>
        <v>11.6096404744368</v>
      </c>
      <c r="W80">
        <f t="shared" si="29"/>
        <v>11.6096404744368</v>
      </c>
    </row>
    <row r="81" spans="1:23">
      <c r="A81" t="s">
        <v>82</v>
      </c>
      <c r="B81">
        <v>584</v>
      </c>
      <c r="C81">
        <v>21</v>
      </c>
      <c r="D81">
        <v>3</v>
      </c>
      <c r="E81">
        <v>1</v>
      </c>
      <c r="F81">
        <v>2</v>
      </c>
      <c r="G81">
        <v>66.6666666666666</v>
      </c>
      <c r="H81">
        <v>10.5</v>
      </c>
      <c r="I81">
        <v>59.794705707972497</v>
      </c>
      <c r="J81">
        <v>627.84440993371095</v>
      </c>
      <c r="M81" t="str">
        <f t="shared" si="20"/>
        <v>__</v>
      </c>
      <c r="N81" t="str">
        <f t="shared" si="21"/>
        <v/>
      </c>
      <c r="O81">
        <f t="shared" si="22"/>
        <v>577</v>
      </c>
      <c r="P81">
        <f t="shared" si="23"/>
        <v>22</v>
      </c>
      <c r="Q81">
        <f t="shared" si="24"/>
        <v>4</v>
      </c>
      <c r="R81">
        <f t="shared" si="30"/>
        <v>0</v>
      </c>
      <c r="S81">
        <f t="shared" si="25"/>
        <v>3</v>
      </c>
      <c r="T81" s="8">
        <f t="shared" si="26"/>
        <v>0.75</v>
      </c>
      <c r="U81">
        <f t="shared" si="27"/>
        <v>11.5</v>
      </c>
      <c r="V81">
        <f t="shared" si="28"/>
        <v>71.404346182409299</v>
      </c>
      <c r="W81">
        <f t="shared" si="29"/>
        <v>639.45405040814774</v>
      </c>
    </row>
    <row r="82" spans="1:23">
      <c r="A82" t="s">
        <v>82</v>
      </c>
      <c r="B82">
        <v>586</v>
      </c>
      <c r="C82">
        <v>18</v>
      </c>
      <c r="D82">
        <v>3</v>
      </c>
      <c r="E82">
        <v>1</v>
      </c>
      <c r="F82">
        <v>2</v>
      </c>
      <c r="G82">
        <v>66.6666666666666</v>
      </c>
      <c r="H82">
        <v>10.5</v>
      </c>
      <c r="I82">
        <v>59.794705707972497</v>
      </c>
      <c r="J82">
        <v>627.84440993371095</v>
      </c>
      <c r="M82" t="str">
        <f t="shared" si="20"/>
        <v>__</v>
      </c>
      <c r="N82" t="str">
        <f t="shared" si="21"/>
        <v/>
      </c>
      <c r="O82">
        <f t="shared" si="22"/>
        <v>577</v>
      </c>
      <c r="P82">
        <f t="shared" si="23"/>
        <v>40</v>
      </c>
      <c r="Q82">
        <f t="shared" si="24"/>
        <v>7</v>
      </c>
      <c r="R82">
        <f t="shared" si="30"/>
        <v>0</v>
      </c>
      <c r="S82">
        <f t="shared" si="25"/>
        <v>5</v>
      </c>
      <c r="T82" s="8">
        <f t="shared" si="26"/>
        <v>0.7142857142857143</v>
      </c>
      <c r="U82">
        <f t="shared" si="27"/>
        <v>22</v>
      </c>
      <c r="V82">
        <f t="shared" si="28"/>
        <v>131.19905189038178</v>
      </c>
      <c r="W82">
        <f t="shared" si="29"/>
        <v>1267.2984603418586</v>
      </c>
    </row>
    <row r="83" spans="1:23">
      <c r="A83" t="s">
        <v>82</v>
      </c>
      <c r="B83">
        <v>588</v>
      </c>
      <c r="C83">
        <v>15</v>
      </c>
      <c r="D83">
        <v>3</v>
      </c>
      <c r="E83">
        <v>1</v>
      </c>
      <c r="F83">
        <v>2</v>
      </c>
      <c r="G83">
        <v>66.6666666666666</v>
      </c>
      <c r="H83">
        <v>10.5</v>
      </c>
      <c r="I83">
        <v>59.794705707972497</v>
      </c>
      <c r="J83">
        <v>627.84440993371095</v>
      </c>
      <c r="M83" t="str">
        <f t="shared" si="20"/>
        <v>__</v>
      </c>
      <c r="N83" t="str">
        <f t="shared" si="21"/>
        <v/>
      </c>
      <c r="O83">
        <f t="shared" si="22"/>
        <v>577</v>
      </c>
      <c r="P83">
        <f t="shared" si="23"/>
        <v>55</v>
      </c>
      <c r="Q83">
        <f t="shared" si="24"/>
        <v>10</v>
      </c>
      <c r="R83">
        <f t="shared" si="30"/>
        <v>0</v>
      </c>
      <c r="S83">
        <f t="shared" si="25"/>
        <v>7</v>
      </c>
      <c r="T83" s="8">
        <f t="shared" si="26"/>
        <v>0.7</v>
      </c>
      <c r="U83">
        <f t="shared" si="27"/>
        <v>32.5</v>
      </c>
      <c r="V83">
        <f t="shared" si="28"/>
        <v>190.99375759835428</v>
      </c>
      <c r="W83">
        <f t="shared" si="29"/>
        <v>1895.1428702755695</v>
      </c>
    </row>
    <row r="84" spans="1:23">
      <c r="A84" t="s">
        <v>82</v>
      </c>
      <c r="B84">
        <v>590</v>
      </c>
      <c r="C84">
        <v>12</v>
      </c>
      <c r="D84">
        <v>3</v>
      </c>
      <c r="E84">
        <v>1</v>
      </c>
      <c r="F84">
        <v>1</v>
      </c>
      <c r="G84">
        <v>33.3333333333333</v>
      </c>
      <c r="H84">
        <v>3.4375</v>
      </c>
      <c r="I84">
        <v>77.709234080962901</v>
      </c>
      <c r="J84">
        <v>267.12549215331001</v>
      </c>
      <c r="M84" t="str">
        <f t="shared" si="20"/>
        <v>__</v>
      </c>
      <c r="N84" t="str">
        <f t="shared" si="21"/>
        <v/>
      </c>
      <c r="O84">
        <f t="shared" si="22"/>
        <v>577</v>
      </c>
      <c r="P84">
        <f t="shared" si="23"/>
        <v>67</v>
      </c>
      <c r="Q84">
        <f t="shared" si="24"/>
        <v>13</v>
      </c>
      <c r="R84">
        <f t="shared" si="30"/>
        <v>0</v>
      </c>
      <c r="S84">
        <f t="shared" si="25"/>
        <v>8</v>
      </c>
      <c r="T84" s="8">
        <f t="shared" si="26"/>
        <v>0.61538461538461542</v>
      </c>
      <c r="U84">
        <f t="shared" si="27"/>
        <v>35.9375</v>
      </c>
      <c r="V84">
        <f t="shared" si="28"/>
        <v>268.70299167931717</v>
      </c>
      <c r="W84">
        <f t="shared" si="29"/>
        <v>2162.2683624288793</v>
      </c>
    </row>
    <row r="85" spans="1:23">
      <c r="A85" t="s">
        <v>82</v>
      </c>
      <c r="B85">
        <v>591</v>
      </c>
      <c r="C85">
        <v>9</v>
      </c>
      <c r="D85">
        <v>3</v>
      </c>
      <c r="E85">
        <v>1</v>
      </c>
      <c r="F85">
        <v>1</v>
      </c>
      <c r="G85">
        <v>33.3333333333333</v>
      </c>
      <c r="H85">
        <v>3</v>
      </c>
      <c r="I85">
        <v>23.264662506490399</v>
      </c>
      <c r="J85">
        <v>69.793987519471202</v>
      </c>
      <c r="M85" t="str">
        <f t="shared" si="20"/>
        <v>__</v>
      </c>
      <c r="N85" t="str">
        <f t="shared" si="21"/>
        <v>__</v>
      </c>
      <c r="O85">
        <f t="shared" si="22"/>
        <v>577</v>
      </c>
      <c r="P85">
        <f t="shared" si="23"/>
        <v>76</v>
      </c>
      <c r="Q85">
        <f t="shared" si="24"/>
        <v>16</v>
      </c>
      <c r="R85">
        <f t="shared" si="30"/>
        <v>0</v>
      </c>
      <c r="S85">
        <f t="shared" si="25"/>
        <v>9</v>
      </c>
      <c r="T85" s="8">
        <f t="shared" si="26"/>
        <v>0.5625</v>
      </c>
      <c r="U85">
        <f t="shared" si="27"/>
        <v>38.9375</v>
      </c>
      <c r="V85">
        <f t="shared" si="28"/>
        <v>291.96765418580759</v>
      </c>
      <c r="W85">
        <f t="shared" si="29"/>
        <v>2232.0623499483504</v>
      </c>
    </row>
    <row r="86" spans="1:23">
      <c r="A86" t="s">
        <v>108</v>
      </c>
      <c r="B86">
        <v>593</v>
      </c>
      <c r="C86">
        <v>5</v>
      </c>
      <c r="D86">
        <v>3</v>
      </c>
      <c r="E86">
        <v>1</v>
      </c>
      <c r="F86">
        <v>1</v>
      </c>
      <c r="G86">
        <v>33.3333333333333</v>
      </c>
      <c r="H86">
        <v>1.8214285714285701</v>
      </c>
      <c r="I86">
        <v>118.536422396259</v>
      </c>
      <c r="J86">
        <v>215.90562650747299</v>
      </c>
      <c r="M86" t="str">
        <f t="shared" si="20"/>
        <v>PPTAccountRepository</v>
      </c>
      <c r="N86" t="str">
        <f t="shared" si="21"/>
        <v/>
      </c>
      <c r="O86">
        <f t="shared" si="22"/>
        <v>593</v>
      </c>
      <c r="P86">
        <f t="shared" si="23"/>
        <v>5</v>
      </c>
      <c r="Q86">
        <f t="shared" si="24"/>
        <v>3</v>
      </c>
      <c r="R86">
        <f t="shared" si="30"/>
        <v>1</v>
      </c>
      <c r="S86">
        <f t="shared" si="25"/>
        <v>1</v>
      </c>
      <c r="T86" s="8">
        <f t="shared" si="26"/>
        <v>0.33333333333333331</v>
      </c>
      <c r="U86">
        <f t="shared" si="27"/>
        <v>1.8214285714285701</v>
      </c>
      <c r="V86">
        <f t="shared" si="28"/>
        <v>118.536422396259</v>
      </c>
      <c r="W86">
        <f t="shared" si="29"/>
        <v>215.90562650747299</v>
      </c>
    </row>
    <row r="87" spans="1:23">
      <c r="A87" t="s">
        <v>82</v>
      </c>
      <c r="B87">
        <v>608</v>
      </c>
      <c r="C87">
        <v>24</v>
      </c>
      <c r="D87">
        <v>3</v>
      </c>
      <c r="E87">
        <v>1</v>
      </c>
      <c r="F87">
        <v>2</v>
      </c>
      <c r="G87">
        <v>66.6666666666666</v>
      </c>
      <c r="H87">
        <v>10.5</v>
      </c>
      <c r="I87">
        <v>59.794705707972497</v>
      </c>
      <c r="J87">
        <v>627.84440993371095</v>
      </c>
      <c r="M87" t="str">
        <f t="shared" si="20"/>
        <v>PPTAccountRepository</v>
      </c>
      <c r="N87" t="str">
        <f t="shared" si="21"/>
        <v/>
      </c>
      <c r="O87">
        <f t="shared" si="22"/>
        <v>593</v>
      </c>
      <c r="P87">
        <f t="shared" si="23"/>
        <v>29</v>
      </c>
      <c r="Q87">
        <f t="shared" si="24"/>
        <v>6</v>
      </c>
      <c r="R87">
        <f t="shared" si="30"/>
        <v>1</v>
      </c>
      <c r="S87">
        <f t="shared" si="25"/>
        <v>3</v>
      </c>
      <c r="T87" s="8">
        <f t="shared" si="26"/>
        <v>0.5</v>
      </c>
      <c r="U87">
        <f t="shared" si="27"/>
        <v>12.321428571428569</v>
      </c>
      <c r="V87">
        <f t="shared" si="28"/>
        <v>178.33112810423148</v>
      </c>
      <c r="W87">
        <f t="shared" si="29"/>
        <v>843.75003644118397</v>
      </c>
    </row>
    <row r="88" spans="1:23">
      <c r="A88" t="s">
        <v>82</v>
      </c>
      <c r="B88">
        <v>610</v>
      </c>
      <c r="C88">
        <v>21</v>
      </c>
      <c r="D88">
        <v>3</v>
      </c>
      <c r="E88">
        <v>1</v>
      </c>
      <c r="F88">
        <v>2</v>
      </c>
      <c r="G88">
        <v>66.6666666666666</v>
      </c>
      <c r="H88">
        <v>10.5</v>
      </c>
      <c r="I88">
        <v>59.794705707972497</v>
      </c>
      <c r="J88">
        <v>627.84440993371095</v>
      </c>
      <c r="M88" t="str">
        <f t="shared" si="20"/>
        <v>PPTAccountRepository</v>
      </c>
      <c r="N88" t="str">
        <f t="shared" si="21"/>
        <v/>
      </c>
      <c r="O88">
        <f t="shared" si="22"/>
        <v>593</v>
      </c>
      <c r="P88">
        <f t="shared" si="23"/>
        <v>50</v>
      </c>
      <c r="Q88">
        <f t="shared" si="24"/>
        <v>9</v>
      </c>
      <c r="R88">
        <f t="shared" si="30"/>
        <v>1</v>
      </c>
      <c r="S88">
        <f t="shared" si="25"/>
        <v>5</v>
      </c>
      <c r="T88" s="8">
        <f t="shared" si="26"/>
        <v>0.55555555555555558</v>
      </c>
      <c r="U88">
        <f t="shared" si="27"/>
        <v>22.821428571428569</v>
      </c>
      <c r="V88">
        <f t="shared" si="28"/>
        <v>238.12583381220398</v>
      </c>
      <c r="W88">
        <f t="shared" si="29"/>
        <v>1471.5944463748949</v>
      </c>
    </row>
    <row r="89" spans="1:23">
      <c r="A89" t="s">
        <v>82</v>
      </c>
      <c r="B89">
        <v>612</v>
      </c>
      <c r="C89">
        <v>18</v>
      </c>
      <c r="D89">
        <v>3</v>
      </c>
      <c r="E89">
        <v>1</v>
      </c>
      <c r="F89">
        <v>2</v>
      </c>
      <c r="G89">
        <v>66.6666666666666</v>
      </c>
      <c r="H89">
        <v>10.5</v>
      </c>
      <c r="I89">
        <v>59.794705707972497</v>
      </c>
      <c r="J89">
        <v>627.84440993371095</v>
      </c>
      <c r="M89" t="str">
        <f t="shared" si="20"/>
        <v>PPTAccountRepository</v>
      </c>
      <c r="N89" t="str">
        <f t="shared" si="21"/>
        <v/>
      </c>
      <c r="O89">
        <f t="shared" si="22"/>
        <v>593</v>
      </c>
      <c r="P89">
        <f t="shared" si="23"/>
        <v>68</v>
      </c>
      <c r="Q89">
        <f t="shared" si="24"/>
        <v>12</v>
      </c>
      <c r="R89">
        <f t="shared" si="30"/>
        <v>1</v>
      </c>
      <c r="S89">
        <f t="shared" si="25"/>
        <v>7</v>
      </c>
      <c r="T89" s="8">
        <f t="shared" si="26"/>
        <v>0.58333333333333337</v>
      </c>
      <c r="U89">
        <f t="shared" si="27"/>
        <v>33.321428571428569</v>
      </c>
      <c r="V89">
        <f t="shared" si="28"/>
        <v>297.92053952017648</v>
      </c>
      <c r="W89">
        <f t="shared" si="29"/>
        <v>2099.4388563086059</v>
      </c>
    </row>
    <row r="90" spans="1:23">
      <c r="A90" t="s">
        <v>82</v>
      </c>
      <c r="B90">
        <v>614</v>
      </c>
      <c r="C90">
        <v>15</v>
      </c>
      <c r="D90">
        <v>4</v>
      </c>
      <c r="E90">
        <v>1</v>
      </c>
      <c r="F90">
        <v>1</v>
      </c>
      <c r="G90">
        <v>25</v>
      </c>
      <c r="H90">
        <v>4.375</v>
      </c>
      <c r="I90">
        <v>41.209025018749998</v>
      </c>
      <c r="J90">
        <v>180.28948445703099</v>
      </c>
      <c r="M90" t="str">
        <f t="shared" si="20"/>
        <v>PPTAccountRepository</v>
      </c>
      <c r="N90" t="str">
        <f t="shared" si="21"/>
        <v/>
      </c>
      <c r="O90">
        <f t="shared" si="22"/>
        <v>593</v>
      </c>
      <c r="P90">
        <f t="shared" si="23"/>
        <v>83</v>
      </c>
      <c r="Q90">
        <f t="shared" si="24"/>
        <v>16</v>
      </c>
      <c r="R90">
        <f t="shared" si="30"/>
        <v>1</v>
      </c>
      <c r="S90">
        <f t="shared" si="25"/>
        <v>8</v>
      </c>
      <c r="T90" s="8">
        <f t="shared" si="26"/>
        <v>0.5</v>
      </c>
      <c r="U90">
        <f t="shared" si="27"/>
        <v>37.696428571428569</v>
      </c>
      <c r="V90">
        <f t="shared" si="28"/>
        <v>339.1295645389265</v>
      </c>
      <c r="W90">
        <f t="shared" si="29"/>
        <v>2279.7283407656369</v>
      </c>
    </row>
    <row r="91" spans="1:23">
      <c r="A91" t="s">
        <v>82</v>
      </c>
      <c r="B91">
        <v>616</v>
      </c>
      <c r="C91">
        <v>11</v>
      </c>
      <c r="D91">
        <v>11</v>
      </c>
      <c r="E91">
        <v>0</v>
      </c>
      <c r="F91">
        <v>1</v>
      </c>
      <c r="G91">
        <v>9.0909090909090899</v>
      </c>
      <c r="H91">
        <v>6.1923076923076898</v>
      </c>
      <c r="I91">
        <v>172.87712379549399</v>
      </c>
      <c r="J91">
        <v>1070.50834350286</v>
      </c>
      <c r="M91" t="str">
        <f t="shared" si="20"/>
        <v>PPTAccountRepository</v>
      </c>
      <c r="N91" t="str">
        <f t="shared" si="21"/>
        <v>PPTAccountRepository</v>
      </c>
      <c r="O91">
        <f t="shared" si="22"/>
        <v>593</v>
      </c>
      <c r="P91">
        <f t="shared" si="23"/>
        <v>94</v>
      </c>
      <c r="Q91">
        <f t="shared" si="24"/>
        <v>27</v>
      </c>
      <c r="R91">
        <f t="shared" si="30"/>
        <v>1</v>
      </c>
      <c r="S91">
        <f t="shared" si="25"/>
        <v>9</v>
      </c>
      <c r="T91" s="8">
        <f t="shared" si="26"/>
        <v>0.33333333333333331</v>
      </c>
      <c r="U91">
        <f t="shared" si="27"/>
        <v>43.888736263736263</v>
      </c>
      <c r="V91">
        <f t="shared" si="28"/>
        <v>512.00668833442046</v>
      </c>
      <c r="W91">
        <f t="shared" si="29"/>
        <v>3350.2366842684969</v>
      </c>
    </row>
    <row r="92" spans="1:23">
      <c r="A92" t="s">
        <v>109</v>
      </c>
      <c r="B92">
        <v>617</v>
      </c>
      <c r="C92">
        <v>4</v>
      </c>
      <c r="D92">
        <v>2</v>
      </c>
      <c r="E92">
        <v>1</v>
      </c>
      <c r="F92">
        <v>1</v>
      </c>
      <c r="G92">
        <v>50</v>
      </c>
      <c r="H92">
        <v>3.1428571428571401</v>
      </c>
      <c r="I92">
        <v>69.1886323727459</v>
      </c>
      <c r="J92">
        <v>217.44998745720099</v>
      </c>
      <c r="M92" t="str">
        <f t="shared" si="20"/>
        <v>Project</v>
      </c>
      <c r="N92" t="str">
        <f t="shared" si="21"/>
        <v/>
      </c>
      <c r="O92">
        <f t="shared" si="22"/>
        <v>617</v>
      </c>
      <c r="P92">
        <f t="shared" si="23"/>
        <v>4</v>
      </c>
      <c r="Q92">
        <f t="shared" si="24"/>
        <v>2</v>
      </c>
      <c r="R92">
        <f t="shared" si="30"/>
        <v>1</v>
      </c>
      <c r="S92">
        <f t="shared" si="25"/>
        <v>1</v>
      </c>
      <c r="T92" s="8">
        <f t="shared" si="26"/>
        <v>0.5</v>
      </c>
      <c r="U92">
        <f t="shared" si="27"/>
        <v>3.1428571428571401</v>
      </c>
      <c r="V92">
        <f t="shared" si="28"/>
        <v>69.1886323727459</v>
      </c>
      <c r="W92">
        <f t="shared" si="29"/>
        <v>217.44998745720099</v>
      </c>
    </row>
    <row r="93" spans="1:23">
      <c r="A93" t="s">
        <v>82</v>
      </c>
      <c r="B93">
        <v>637</v>
      </c>
      <c r="C93">
        <v>36</v>
      </c>
      <c r="D93">
        <v>3</v>
      </c>
      <c r="E93">
        <v>1</v>
      </c>
      <c r="F93">
        <v>2</v>
      </c>
      <c r="G93">
        <v>66.6666666666666</v>
      </c>
      <c r="H93">
        <v>10.5</v>
      </c>
      <c r="I93">
        <v>59.794705707972497</v>
      </c>
      <c r="J93">
        <v>627.84440993371095</v>
      </c>
      <c r="M93" t="str">
        <f t="shared" si="20"/>
        <v>Project</v>
      </c>
      <c r="N93" t="str">
        <f t="shared" si="21"/>
        <v/>
      </c>
      <c r="O93">
        <f t="shared" si="22"/>
        <v>617</v>
      </c>
      <c r="P93">
        <f t="shared" si="23"/>
        <v>40</v>
      </c>
      <c r="Q93">
        <f t="shared" si="24"/>
        <v>5</v>
      </c>
      <c r="R93">
        <f t="shared" si="30"/>
        <v>1</v>
      </c>
      <c r="S93">
        <f t="shared" si="25"/>
        <v>3</v>
      </c>
      <c r="T93" s="8">
        <f t="shared" si="26"/>
        <v>0.6</v>
      </c>
      <c r="U93">
        <f t="shared" si="27"/>
        <v>13.642857142857141</v>
      </c>
      <c r="V93">
        <f t="shared" si="28"/>
        <v>128.9833380807184</v>
      </c>
      <c r="W93">
        <f t="shared" si="29"/>
        <v>845.29439739091197</v>
      </c>
    </row>
    <row r="94" spans="1:23">
      <c r="A94" t="s">
        <v>82</v>
      </c>
      <c r="B94">
        <v>639</v>
      </c>
      <c r="C94">
        <v>33</v>
      </c>
      <c r="D94">
        <v>3</v>
      </c>
      <c r="E94">
        <v>1</v>
      </c>
      <c r="F94">
        <v>2</v>
      </c>
      <c r="G94">
        <v>66.6666666666666</v>
      </c>
      <c r="H94">
        <v>10.5</v>
      </c>
      <c r="I94">
        <v>59.794705707972497</v>
      </c>
      <c r="J94">
        <v>627.84440993371095</v>
      </c>
      <c r="M94" t="str">
        <f t="shared" si="20"/>
        <v>Project</v>
      </c>
      <c r="N94" t="str">
        <f t="shared" si="21"/>
        <v/>
      </c>
      <c r="O94">
        <f t="shared" si="22"/>
        <v>617</v>
      </c>
      <c r="P94">
        <f t="shared" si="23"/>
        <v>73</v>
      </c>
      <c r="Q94">
        <f t="shared" si="24"/>
        <v>8</v>
      </c>
      <c r="R94">
        <f t="shared" si="30"/>
        <v>1</v>
      </c>
      <c r="S94">
        <f t="shared" si="25"/>
        <v>5</v>
      </c>
      <c r="T94" s="8">
        <f t="shared" si="26"/>
        <v>0.625</v>
      </c>
      <c r="U94">
        <f t="shared" si="27"/>
        <v>24.142857142857139</v>
      </c>
      <c r="V94">
        <f t="shared" si="28"/>
        <v>188.77804378869089</v>
      </c>
      <c r="W94">
        <f t="shared" si="29"/>
        <v>1473.138807324623</v>
      </c>
    </row>
    <row r="95" spans="1:23">
      <c r="A95" t="s">
        <v>82</v>
      </c>
      <c r="B95">
        <v>641</v>
      </c>
      <c r="C95">
        <v>30</v>
      </c>
      <c r="D95">
        <v>3</v>
      </c>
      <c r="E95">
        <v>1</v>
      </c>
      <c r="F95">
        <v>2</v>
      </c>
      <c r="G95">
        <v>66.6666666666666</v>
      </c>
      <c r="H95">
        <v>10.5</v>
      </c>
      <c r="I95">
        <v>59.794705707972497</v>
      </c>
      <c r="J95">
        <v>627.84440993371095</v>
      </c>
      <c r="M95" t="str">
        <f t="shared" si="20"/>
        <v>Project</v>
      </c>
      <c r="N95" t="str">
        <f t="shared" si="21"/>
        <v/>
      </c>
      <c r="O95">
        <f t="shared" si="22"/>
        <v>617</v>
      </c>
      <c r="P95">
        <f t="shared" si="23"/>
        <v>103</v>
      </c>
      <c r="Q95">
        <f t="shared" si="24"/>
        <v>11</v>
      </c>
      <c r="R95">
        <f t="shared" si="30"/>
        <v>1</v>
      </c>
      <c r="S95">
        <f t="shared" si="25"/>
        <v>7</v>
      </c>
      <c r="T95" s="8">
        <f t="shared" si="26"/>
        <v>0.63636363636363635</v>
      </c>
      <c r="U95">
        <f t="shared" si="27"/>
        <v>34.642857142857139</v>
      </c>
      <c r="V95">
        <f t="shared" si="28"/>
        <v>248.57274949666339</v>
      </c>
      <c r="W95">
        <f t="shared" si="29"/>
        <v>2100.9832172583338</v>
      </c>
    </row>
    <row r="96" spans="1:23">
      <c r="A96" t="s">
        <v>82</v>
      </c>
      <c r="B96">
        <v>643</v>
      </c>
      <c r="C96">
        <v>27</v>
      </c>
      <c r="D96">
        <v>4</v>
      </c>
      <c r="E96">
        <v>1</v>
      </c>
      <c r="F96">
        <v>1</v>
      </c>
      <c r="G96">
        <v>25</v>
      </c>
      <c r="H96">
        <v>4.375</v>
      </c>
      <c r="I96">
        <v>41.209025018749998</v>
      </c>
      <c r="J96">
        <v>180.28948445703099</v>
      </c>
      <c r="M96" t="str">
        <f t="shared" si="20"/>
        <v>Project</v>
      </c>
      <c r="N96" t="str">
        <f t="shared" si="21"/>
        <v/>
      </c>
      <c r="O96">
        <f t="shared" si="22"/>
        <v>617</v>
      </c>
      <c r="P96">
        <f t="shared" si="23"/>
        <v>130</v>
      </c>
      <c r="Q96">
        <f t="shared" si="24"/>
        <v>15</v>
      </c>
      <c r="R96">
        <f t="shared" si="30"/>
        <v>1</v>
      </c>
      <c r="S96">
        <f t="shared" si="25"/>
        <v>8</v>
      </c>
      <c r="T96" s="8">
        <f t="shared" si="26"/>
        <v>0.53333333333333333</v>
      </c>
      <c r="U96">
        <f t="shared" si="27"/>
        <v>39.017857142857139</v>
      </c>
      <c r="V96">
        <f t="shared" si="28"/>
        <v>289.78177451541342</v>
      </c>
      <c r="W96">
        <f t="shared" si="29"/>
        <v>2281.2727017153647</v>
      </c>
    </row>
    <row r="97" spans="1:23">
      <c r="A97" t="s">
        <v>82</v>
      </c>
      <c r="B97">
        <v>645</v>
      </c>
      <c r="C97">
        <v>23</v>
      </c>
      <c r="D97">
        <v>23</v>
      </c>
      <c r="E97">
        <v>0</v>
      </c>
      <c r="F97">
        <v>1</v>
      </c>
      <c r="G97">
        <v>4.3478260869565197</v>
      </c>
      <c r="H97">
        <v>8.6041666666666607</v>
      </c>
      <c r="I97">
        <v>495.41963103868699</v>
      </c>
      <c r="J97">
        <v>4262.6730753953698</v>
      </c>
      <c r="M97" t="str">
        <f t="shared" si="20"/>
        <v>Project</v>
      </c>
      <c r="N97" t="str">
        <f t="shared" si="21"/>
        <v>Project</v>
      </c>
      <c r="O97">
        <f t="shared" si="22"/>
        <v>617</v>
      </c>
      <c r="P97">
        <f t="shared" si="23"/>
        <v>153</v>
      </c>
      <c r="Q97">
        <f t="shared" si="24"/>
        <v>38</v>
      </c>
      <c r="R97">
        <f t="shared" si="30"/>
        <v>1</v>
      </c>
      <c r="S97">
        <f t="shared" si="25"/>
        <v>9</v>
      </c>
      <c r="T97" s="8">
        <f t="shared" si="26"/>
        <v>0.23684210526315788</v>
      </c>
      <c r="U97">
        <f t="shared" si="27"/>
        <v>47.622023809523796</v>
      </c>
      <c r="V97">
        <f t="shared" si="28"/>
        <v>785.20140555410035</v>
      </c>
      <c r="W97">
        <f t="shared" si="29"/>
        <v>6543.9457771107345</v>
      </c>
    </row>
    <row r="98" spans="1:23">
      <c r="A98" t="s">
        <v>110</v>
      </c>
      <c r="B98">
        <v>646</v>
      </c>
      <c r="C98">
        <v>8</v>
      </c>
      <c r="D98">
        <v>6</v>
      </c>
      <c r="E98">
        <v>5</v>
      </c>
      <c r="F98">
        <v>1</v>
      </c>
      <c r="G98">
        <v>16.6666666666666</v>
      </c>
      <c r="H98">
        <v>4.9090909090909003</v>
      </c>
      <c r="I98">
        <v>171.903186206774</v>
      </c>
      <c r="J98">
        <v>843.88836865144003</v>
      </c>
      <c r="M98" t="str">
        <f t="shared" si="20"/>
        <v>RequestTemplate</v>
      </c>
      <c r="N98" t="str">
        <f t="shared" si="21"/>
        <v/>
      </c>
      <c r="O98">
        <f t="shared" si="22"/>
        <v>646</v>
      </c>
      <c r="P98">
        <f t="shared" si="23"/>
        <v>8</v>
      </c>
      <c r="Q98">
        <f t="shared" si="24"/>
        <v>6</v>
      </c>
      <c r="R98">
        <f t="shared" si="30"/>
        <v>5</v>
      </c>
      <c r="S98">
        <f t="shared" si="25"/>
        <v>1</v>
      </c>
      <c r="T98" s="8">
        <f t="shared" si="26"/>
        <v>0.16666666666666666</v>
      </c>
      <c r="U98">
        <f t="shared" si="27"/>
        <v>4.9090909090909003</v>
      </c>
      <c r="V98">
        <f t="shared" si="28"/>
        <v>171.903186206774</v>
      </c>
      <c r="W98">
        <f t="shared" si="29"/>
        <v>843.88836865144003</v>
      </c>
    </row>
    <row r="99" spans="1:23">
      <c r="A99" t="s">
        <v>82</v>
      </c>
      <c r="B99">
        <v>680</v>
      </c>
      <c r="C99">
        <v>47</v>
      </c>
      <c r="D99">
        <v>3</v>
      </c>
      <c r="E99">
        <v>1</v>
      </c>
      <c r="F99">
        <v>2</v>
      </c>
      <c r="G99">
        <v>66.6666666666666</v>
      </c>
      <c r="H99">
        <v>10.5</v>
      </c>
      <c r="I99">
        <v>59.794705707972497</v>
      </c>
      <c r="J99">
        <v>627.84440993371095</v>
      </c>
      <c r="M99" t="str">
        <f t="shared" si="20"/>
        <v>RequestTemplate</v>
      </c>
      <c r="N99" t="str">
        <f t="shared" si="21"/>
        <v/>
      </c>
      <c r="O99">
        <f t="shared" si="22"/>
        <v>646</v>
      </c>
      <c r="P99">
        <f t="shared" si="23"/>
        <v>55</v>
      </c>
      <c r="Q99">
        <f t="shared" si="24"/>
        <v>9</v>
      </c>
      <c r="R99">
        <f t="shared" si="30"/>
        <v>5</v>
      </c>
      <c r="S99">
        <f t="shared" si="25"/>
        <v>3</v>
      </c>
      <c r="T99" s="8">
        <f t="shared" si="26"/>
        <v>0.33333333333333331</v>
      </c>
      <c r="U99">
        <f t="shared" si="27"/>
        <v>15.409090909090899</v>
      </c>
      <c r="V99">
        <f t="shared" si="28"/>
        <v>231.69789191474649</v>
      </c>
      <c r="W99">
        <f t="shared" si="29"/>
        <v>1471.732778585151</v>
      </c>
    </row>
    <row r="100" spans="1:23">
      <c r="A100" t="s">
        <v>82</v>
      </c>
      <c r="B100">
        <v>682</v>
      </c>
      <c r="C100">
        <v>44</v>
      </c>
      <c r="D100">
        <v>3</v>
      </c>
      <c r="E100">
        <v>1</v>
      </c>
      <c r="F100">
        <v>2</v>
      </c>
      <c r="G100">
        <v>66.6666666666666</v>
      </c>
      <c r="H100">
        <v>10.5</v>
      </c>
      <c r="I100">
        <v>59.794705707972497</v>
      </c>
      <c r="J100">
        <v>627.84440993371095</v>
      </c>
      <c r="M100" t="str">
        <f t="shared" si="20"/>
        <v>RequestTemplate</v>
      </c>
      <c r="N100" t="str">
        <f t="shared" si="21"/>
        <v/>
      </c>
      <c r="O100">
        <f t="shared" si="22"/>
        <v>646</v>
      </c>
      <c r="P100">
        <f t="shared" si="23"/>
        <v>99</v>
      </c>
      <c r="Q100">
        <f t="shared" si="24"/>
        <v>12</v>
      </c>
      <c r="R100">
        <f t="shared" si="30"/>
        <v>5</v>
      </c>
      <c r="S100">
        <f t="shared" si="25"/>
        <v>5</v>
      </c>
      <c r="T100" s="8">
        <f t="shared" si="26"/>
        <v>0.41666666666666669</v>
      </c>
      <c r="U100">
        <f t="shared" si="27"/>
        <v>25.909090909090899</v>
      </c>
      <c r="V100">
        <f t="shared" si="28"/>
        <v>291.49259762271902</v>
      </c>
      <c r="W100">
        <f t="shared" si="29"/>
        <v>2099.5771885188619</v>
      </c>
    </row>
    <row r="101" spans="1:23">
      <c r="A101" t="s">
        <v>82</v>
      </c>
      <c r="B101">
        <v>684</v>
      </c>
      <c r="C101">
        <v>41</v>
      </c>
      <c r="D101">
        <v>3</v>
      </c>
      <c r="E101">
        <v>1</v>
      </c>
      <c r="F101">
        <v>2</v>
      </c>
      <c r="G101">
        <v>66.6666666666666</v>
      </c>
      <c r="H101">
        <v>10.5</v>
      </c>
      <c r="I101">
        <v>59.794705707972497</v>
      </c>
      <c r="J101">
        <v>627.84440993371095</v>
      </c>
      <c r="M101" t="str">
        <f t="shared" si="20"/>
        <v>RequestTemplate</v>
      </c>
      <c r="N101" t="str">
        <f t="shared" si="21"/>
        <v/>
      </c>
      <c r="O101">
        <f t="shared" si="22"/>
        <v>646</v>
      </c>
      <c r="P101">
        <f t="shared" si="23"/>
        <v>140</v>
      </c>
      <c r="Q101">
        <f t="shared" si="24"/>
        <v>15</v>
      </c>
      <c r="R101">
        <f t="shared" si="30"/>
        <v>5</v>
      </c>
      <c r="S101">
        <f t="shared" si="25"/>
        <v>7</v>
      </c>
      <c r="T101" s="8">
        <f t="shared" si="26"/>
        <v>0.46666666666666667</v>
      </c>
      <c r="U101">
        <f t="shared" si="27"/>
        <v>36.409090909090899</v>
      </c>
      <c r="V101">
        <f t="shared" si="28"/>
        <v>351.28730333069154</v>
      </c>
      <c r="W101">
        <f t="shared" si="29"/>
        <v>2727.4215984525727</v>
      </c>
    </row>
    <row r="102" spans="1:23">
      <c r="A102" t="s">
        <v>82</v>
      </c>
      <c r="B102">
        <v>686</v>
      </c>
      <c r="C102">
        <v>38</v>
      </c>
      <c r="D102">
        <v>3</v>
      </c>
      <c r="E102">
        <v>1</v>
      </c>
      <c r="F102">
        <v>1</v>
      </c>
      <c r="G102">
        <v>33.3333333333333</v>
      </c>
      <c r="H102">
        <v>3.4375</v>
      </c>
      <c r="I102">
        <v>77.709234080962901</v>
      </c>
      <c r="J102">
        <v>267.12549215331001</v>
      </c>
      <c r="M102" t="str">
        <f t="shared" si="20"/>
        <v>RequestTemplate</v>
      </c>
      <c r="N102" t="str">
        <f t="shared" si="21"/>
        <v/>
      </c>
      <c r="O102">
        <f t="shared" si="22"/>
        <v>646</v>
      </c>
      <c r="P102">
        <f t="shared" si="23"/>
        <v>178</v>
      </c>
      <c r="Q102">
        <f t="shared" si="24"/>
        <v>18</v>
      </c>
      <c r="R102">
        <f t="shared" si="30"/>
        <v>5</v>
      </c>
      <c r="S102">
        <f t="shared" si="25"/>
        <v>8</v>
      </c>
      <c r="T102" s="8">
        <f t="shared" si="26"/>
        <v>0.44444444444444442</v>
      </c>
      <c r="U102">
        <f t="shared" si="27"/>
        <v>39.846590909090899</v>
      </c>
      <c r="V102">
        <f t="shared" si="28"/>
        <v>428.99653741165446</v>
      </c>
      <c r="W102">
        <f t="shared" si="29"/>
        <v>2994.5470906058827</v>
      </c>
    </row>
    <row r="103" spans="1:23">
      <c r="A103" t="s">
        <v>82</v>
      </c>
      <c r="B103">
        <v>687</v>
      </c>
      <c r="C103">
        <v>35</v>
      </c>
      <c r="D103">
        <v>4</v>
      </c>
      <c r="E103">
        <v>1</v>
      </c>
      <c r="F103">
        <v>1</v>
      </c>
      <c r="G103">
        <v>25</v>
      </c>
      <c r="H103">
        <v>4.1666666666666599</v>
      </c>
      <c r="I103">
        <v>58.810337516833997</v>
      </c>
      <c r="J103">
        <v>245.043072986808</v>
      </c>
      <c r="M103" t="str">
        <f t="shared" si="20"/>
        <v>RequestTemplate</v>
      </c>
      <c r="N103" t="str">
        <f t="shared" si="21"/>
        <v>RequestTemplate</v>
      </c>
      <c r="O103">
        <f t="shared" si="22"/>
        <v>646</v>
      </c>
      <c r="P103">
        <f t="shared" si="23"/>
        <v>213</v>
      </c>
      <c r="Q103">
        <f t="shared" si="24"/>
        <v>22</v>
      </c>
      <c r="R103">
        <f t="shared" si="30"/>
        <v>5</v>
      </c>
      <c r="S103">
        <f t="shared" si="25"/>
        <v>9</v>
      </c>
      <c r="T103" s="8">
        <f t="shared" si="26"/>
        <v>0.40909090909090912</v>
      </c>
      <c r="U103">
        <f t="shared" si="27"/>
        <v>44.013257575757557</v>
      </c>
      <c r="V103">
        <f t="shared" si="28"/>
        <v>487.80687492848847</v>
      </c>
      <c r="W103">
        <f t="shared" si="29"/>
        <v>3239.5901635926907</v>
      </c>
    </row>
    <row r="104" spans="1:23">
      <c r="A104" t="s">
        <v>111</v>
      </c>
      <c r="B104">
        <v>689</v>
      </c>
      <c r="C104">
        <v>5</v>
      </c>
      <c r="D104">
        <v>3</v>
      </c>
      <c r="E104">
        <v>1</v>
      </c>
      <c r="F104">
        <v>1</v>
      </c>
      <c r="G104">
        <v>33.3333333333333</v>
      </c>
      <c r="H104">
        <v>1.8214285714285701</v>
      </c>
      <c r="I104">
        <v>118.536422396259</v>
      </c>
      <c r="J104">
        <v>215.90562650747299</v>
      </c>
      <c r="M104" t="str">
        <f t="shared" si="20"/>
        <v>ProjectPlanningToolRepository</v>
      </c>
      <c r="N104" t="str">
        <f t="shared" si="21"/>
        <v>ProjectPlanningToolRepository</v>
      </c>
      <c r="O104">
        <f t="shared" si="22"/>
        <v>689</v>
      </c>
      <c r="P104">
        <f t="shared" si="23"/>
        <v>5</v>
      </c>
      <c r="Q104">
        <f t="shared" si="24"/>
        <v>3</v>
      </c>
      <c r="R104">
        <f t="shared" si="30"/>
        <v>1</v>
      </c>
      <c r="S104">
        <f t="shared" si="25"/>
        <v>1</v>
      </c>
      <c r="T104" s="8">
        <f t="shared" si="26"/>
        <v>0.33333333333333331</v>
      </c>
      <c r="U104">
        <f t="shared" si="27"/>
        <v>1.8214285714285701</v>
      </c>
      <c r="V104">
        <f t="shared" si="28"/>
        <v>118.536422396259</v>
      </c>
      <c r="W104">
        <f t="shared" si="29"/>
        <v>215.90562650747299</v>
      </c>
    </row>
    <row r="105" spans="1:23">
      <c r="A105" t="s">
        <v>112</v>
      </c>
      <c r="B105">
        <v>703</v>
      </c>
      <c r="C105">
        <v>17</v>
      </c>
      <c r="D105">
        <v>10</v>
      </c>
      <c r="E105">
        <v>5</v>
      </c>
      <c r="F105">
        <v>1</v>
      </c>
      <c r="G105">
        <v>10</v>
      </c>
      <c r="H105">
        <v>6.02</v>
      </c>
      <c r="I105">
        <v>385</v>
      </c>
      <c r="J105">
        <v>2317.6999999999998</v>
      </c>
      <c r="M105" t="str">
        <f t="shared" si="20"/>
        <v>&lt;anonymous&gt;.transmitTasks</v>
      </c>
      <c r="N105" t="str">
        <f t="shared" si="21"/>
        <v/>
      </c>
      <c r="O105">
        <f t="shared" si="22"/>
        <v>703</v>
      </c>
      <c r="P105">
        <f t="shared" si="23"/>
        <v>17</v>
      </c>
      <c r="Q105">
        <f t="shared" si="24"/>
        <v>10</v>
      </c>
      <c r="R105">
        <f t="shared" si="30"/>
        <v>5</v>
      </c>
      <c r="S105">
        <f t="shared" si="25"/>
        <v>1</v>
      </c>
      <c r="T105" s="8">
        <f t="shared" si="26"/>
        <v>0.1</v>
      </c>
      <c r="U105">
        <f t="shared" si="27"/>
        <v>6.02</v>
      </c>
      <c r="V105">
        <f t="shared" si="28"/>
        <v>385</v>
      </c>
      <c r="W105">
        <f t="shared" si="29"/>
        <v>2317.6999999999998</v>
      </c>
    </row>
    <row r="106" spans="1:23">
      <c r="A106" t="s">
        <v>82</v>
      </c>
      <c r="B106">
        <v>716</v>
      </c>
      <c r="C106">
        <v>3</v>
      </c>
      <c r="D106">
        <v>1</v>
      </c>
      <c r="E106">
        <v>4</v>
      </c>
      <c r="F106">
        <v>1</v>
      </c>
      <c r="G106">
        <v>100</v>
      </c>
      <c r="H106">
        <v>0.58333333333333304</v>
      </c>
      <c r="I106">
        <v>22.458839376460801</v>
      </c>
      <c r="J106">
        <v>13.1009896362688</v>
      </c>
      <c r="M106" t="str">
        <f t="shared" si="20"/>
        <v>&lt;anonymous&gt;.transmitTasks</v>
      </c>
      <c r="N106" t="str">
        <f t="shared" si="21"/>
        <v/>
      </c>
      <c r="O106">
        <f t="shared" si="22"/>
        <v>703</v>
      </c>
      <c r="P106">
        <f t="shared" si="23"/>
        <v>20</v>
      </c>
      <c r="Q106">
        <f t="shared" si="24"/>
        <v>11</v>
      </c>
      <c r="R106">
        <f t="shared" si="30"/>
        <v>5</v>
      </c>
      <c r="S106">
        <f t="shared" si="25"/>
        <v>2</v>
      </c>
      <c r="T106" s="8">
        <f t="shared" si="26"/>
        <v>0.18181818181818182</v>
      </c>
      <c r="U106">
        <f t="shared" si="27"/>
        <v>6.6033333333333326</v>
      </c>
      <c r="V106">
        <f t="shared" si="28"/>
        <v>407.45883937646079</v>
      </c>
      <c r="W106">
        <f t="shared" si="29"/>
        <v>2330.8009896362687</v>
      </c>
    </row>
    <row r="107" spans="1:23">
      <c r="A107" t="s">
        <v>82</v>
      </c>
      <c r="B107">
        <v>714</v>
      </c>
      <c r="C107">
        <v>3</v>
      </c>
      <c r="D107">
        <v>1</v>
      </c>
      <c r="E107">
        <v>4</v>
      </c>
      <c r="F107">
        <v>1</v>
      </c>
      <c r="G107">
        <v>100</v>
      </c>
      <c r="H107">
        <v>0.58333333333333304</v>
      </c>
      <c r="I107">
        <v>22.458839376460801</v>
      </c>
      <c r="J107">
        <v>13.1009896362688</v>
      </c>
      <c r="M107" t="str">
        <f t="shared" si="20"/>
        <v>&lt;anonymous&gt;.transmitTasks</v>
      </c>
      <c r="N107" t="str">
        <f t="shared" si="21"/>
        <v/>
      </c>
      <c r="O107">
        <f t="shared" si="22"/>
        <v>703</v>
      </c>
      <c r="P107">
        <f t="shared" si="23"/>
        <v>23</v>
      </c>
      <c r="Q107">
        <f t="shared" si="24"/>
        <v>12</v>
      </c>
      <c r="R107">
        <f t="shared" si="30"/>
        <v>5</v>
      </c>
      <c r="S107">
        <f t="shared" si="25"/>
        <v>3</v>
      </c>
      <c r="T107" s="8">
        <f t="shared" si="26"/>
        <v>0.25</v>
      </c>
      <c r="U107">
        <f t="shared" si="27"/>
        <v>7.1866666666666656</v>
      </c>
      <c r="V107">
        <f t="shared" si="28"/>
        <v>429.91767875292157</v>
      </c>
      <c r="W107">
        <f t="shared" si="29"/>
        <v>2343.9019792725376</v>
      </c>
    </row>
    <row r="108" spans="1:23">
      <c r="A108" t="s">
        <v>82</v>
      </c>
      <c r="B108">
        <v>728</v>
      </c>
      <c r="C108">
        <v>14</v>
      </c>
      <c r="D108">
        <v>3</v>
      </c>
      <c r="E108">
        <v>1</v>
      </c>
      <c r="F108">
        <v>2</v>
      </c>
      <c r="G108">
        <v>66.6666666666666</v>
      </c>
      <c r="H108">
        <v>10.5</v>
      </c>
      <c r="I108">
        <v>59.794705707972497</v>
      </c>
      <c r="J108">
        <v>627.84440993371095</v>
      </c>
      <c r="M108" t="str">
        <f t="shared" si="20"/>
        <v>&lt;anonymous&gt;.transmitTasks</v>
      </c>
      <c r="N108" t="str">
        <f t="shared" si="21"/>
        <v/>
      </c>
      <c r="O108">
        <f t="shared" si="22"/>
        <v>703</v>
      </c>
      <c r="P108">
        <f t="shared" si="23"/>
        <v>37</v>
      </c>
      <c r="Q108">
        <f t="shared" si="24"/>
        <v>15</v>
      </c>
      <c r="R108">
        <f t="shared" si="30"/>
        <v>5</v>
      </c>
      <c r="S108">
        <f t="shared" si="25"/>
        <v>5</v>
      </c>
      <c r="T108" s="8">
        <f t="shared" si="26"/>
        <v>0.33333333333333331</v>
      </c>
      <c r="U108">
        <f t="shared" si="27"/>
        <v>17.686666666666667</v>
      </c>
      <c r="V108">
        <f t="shared" si="28"/>
        <v>489.7123844608941</v>
      </c>
      <c r="W108">
        <f t="shared" si="29"/>
        <v>2971.7463892062488</v>
      </c>
    </row>
    <row r="109" spans="1:23">
      <c r="A109" t="s">
        <v>82</v>
      </c>
      <c r="B109">
        <v>730</v>
      </c>
      <c r="C109">
        <v>11</v>
      </c>
      <c r="D109">
        <v>4</v>
      </c>
      <c r="E109">
        <v>1</v>
      </c>
      <c r="F109">
        <v>2</v>
      </c>
      <c r="G109">
        <v>50</v>
      </c>
      <c r="H109">
        <v>9.625</v>
      </c>
      <c r="I109">
        <v>72.648063991383196</v>
      </c>
      <c r="J109">
        <v>699.23761591706295</v>
      </c>
      <c r="M109" t="str">
        <f t="shared" si="20"/>
        <v>&lt;anonymous&gt;.transmitTasks</v>
      </c>
      <c r="N109" t="str">
        <f t="shared" si="21"/>
        <v/>
      </c>
      <c r="O109">
        <f t="shared" si="22"/>
        <v>703</v>
      </c>
      <c r="P109">
        <f t="shared" si="23"/>
        <v>48</v>
      </c>
      <c r="Q109">
        <f t="shared" si="24"/>
        <v>19</v>
      </c>
      <c r="R109">
        <f t="shared" si="30"/>
        <v>5</v>
      </c>
      <c r="S109">
        <f t="shared" si="25"/>
        <v>7</v>
      </c>
      <c r="T109" s="8">
        <f t="shared" si="26"/>
        <v>0.36842105263157893</v>
      </c>
      <c r="U109">
        <f t="shared" si="27"/>
        <v>27.311666666666667</v>
      </c>
      <c r="V109">
        <f t="shared" si="28"/>
        <v>562.3604484522773</v>
      </c>
      <c r="W109">
        <f t="shared" si="29"/>
        <v>3670.9840051233118</v>
      </c>
    </row>
    <row r="110" spans="1:23">
      <c r="A110" t="s">
        <v>82</v>
      </c>
      <c r="B110">
        <v>732</v>
      </c>
      <c r="C110">
        <v>7</v>
      </c>
      <c r="D110">
        <v>5</v>
      </c>
      <c r="E110">
        <v>1</v>
      </c>
      <c r="F110">
        <v>1</v>
      </c>
      <c r="G110">
        <v>20</v>
      </c>
      <c r="H110">
        <v>2.3636363636363602</v>
      </c>
      <c r="I110">
        <v>170.22022703448999</v>
      </c>
      <c r="J110">
        <v>402.33871844515801</v>
      </c>
      <c r="M110" t="str">
        <f t="shared" si="20"/>
        <v>&lt;anonymous&gt;.transmitTasks</v>
      </c>
      <c r="N110" t="str">
        <f t="shared" si="21"/>
        <v/>
      </c>
      <c r="O110">
        <f t="shared" si="22"/>
        <v>703</v>
      </c>
      <c r="P110">
        <f t="shared" si="23"/>
        <v>55</v>
      </c>
      <c r="Q110">
        <f t="shared" si="24"/>
        <v>24</v>
      </c>
      <c r="R110">
        <f t="shared" si="30"/>
        <v>5</v>
      </c>
      <c r="S110">
        <f t="shared" si="25"/>
        <v>8</v>
      </c>
      <c r="T110" s="8">
        <f t="shared" si="26"/>
        <v>0.33333333333333331</v>
      </c>
      <c r="U110">
        <f t="shared" si="27"/>
        <v>29.675303030303027</v>
      </c>
      <c r="V110">
        <f t="shared" si="28"/>
        <v>732.58067548676729</v>
      </c>
      <c r="W110">
        <f t="shared" si="29"/>
        <v>4073.3227235684699</v>
      </c>
    </row>
    <row r="111" spans="1:23">
      <c r="A111" t="s">
        <v>82</v>
      </c>
      <c r="B111">
        <v>746</v>
      </c>
      <c r="C111">
        <v>155</v>
      </c>
      <c r="D111">
        <v>3</v>
      </c>
      <c r="E111">
        <v>1</v>
      </c>
      <c r="F111">
        <v>2</v>
      </c>
      <c r="G111">
        <v>66.6666666666666</v>
      </c>
      <c r="H111">
        <v>10.5</v>
      </c>
      <c r="I111">
        <v>59.794705707972497</v>
      </c>
      <c r="J111">
        <v>627.84440993371095</v>
      </c>
      <c r="M111" t="str">
        <f t="shared" si="20"/>
        <v>&lt;anonymous&gt;.transmitTasks</v>
      </c>
      <c r="N111" t="str">
        <f t="shared" si="21"/>
        <v/>
      </c>
      <c r="O111">
        <f t="shared" si="22"/>
        <v>703</v>
      </c>
      <c r="P111">
        <f t="shared" si="23"/>
        <v>210</v>
      </c>
      <c r="Q111">
        <f t="shared" si="24"/>
        <v>27</v>
      </c>
      <c r="R111">
        <f t="shared" si="30"/>
        <v>5</v>
      </c>
      <c r="S111">
        <f t="shared" si="25"/>
        <v>10</v>
      </c>
      <c r="T111" s="8">
        <f t="shared" si="26"/>
        <v>0.37037037037037035</v>
      </c>
      <c r="U111">
        <f t="shared" si="27"/>
        <v>40.175303030303027</v>
      </c>
      <c r="V111">
        <f t="shared" si="28"/>
        <v>792.37538119473982</v>
      </c>
      <c r="W111">
        <f t="shared" si="29"/>
        <v>4701.1671335021811</v>
      </c>
    </row>
    <row r="112" spans="1:23">
      <c r="A112" t="s">
        <v>82</v>
      </c>
      <c r="B112">
        <v>748</v>
      </c>
      <c r="C112">
        <v>152</v>
      </c>
      <c r="D112">
        <v>3</v>
      </c>
      <c r="E112">
        <v>1</v>
      </c>
      <c r="F112">
        <v>1</v>
      </c>
      <c r="G112">
        <v>33.3333333333333</v>
      </c>
      <c r="H112">
        <v>5</v>
      </c>
      <c r="I112">
        <v>36</v>
      </c>
      <c r="J112">
        <v>180</v>
      </c>
      <c r="M112" t="str">
        <f t="shared" si="20"/>
        <v>&lt;anonymous&gt;.transmitTasks</v>
      </c>
      <c r="N112" t="str">
        <f t="shared" si="21"/>
        <v/>
      </c>
      <c r="O112">
        <f t="shared" si="22"/>
        <v>703</v>
      </c>
      <c r="P112">
        <f t="shared" si="23"/>
        <v>362</v>
      </c>
      <c r="Q112">
        <f t="shared" si="24"/>
        <v>30</v>
      </c>
      <c r="R112">
        <f t="shared" si="30"/>
        <v>5</v>
      </c>
      <c r="S112">
        <f t="shared" si="25"/>
        <v>11</v>
      </c>
      <c r="T112" s="8">
        <f t="shared" si="26"/>
        <v>0.36666666666666664</v>
      </c>
      <c r="U112">
        <f t="shared" si="27"/>
        <v>45.175303030303027</v>
      </c>
      <c r="V112">
        <f t="shared" si="28"/>
        <v>828.37538119473982</v>
      </c>
      <c r="W112">
        <f t="shared" si="29"/>
        <v>4881.1671335021811</v>
      </c>
    </row>
    <row r="113" spans="1:23">
      <c r="A113" t="s">
        <v>82</v>
      </c>
      <c r="B113">
        <v>749</v>
      </c>
      <c r="C113">
        <v>149</v>
      </c>
      <c r="D113">
        <v>19</v>
      </c>
      <c r="E113">
        <v>0</v>
      </c>
      <c r="F113">
        <v>1</v>
      </c>
      <c r="G113">
        <v>5.2631578947368398</v>
      </c>
      <c r="H113">
        <v>11.9411764705882</v>
      </c>
      <c r="I113">
        <v>476.83610007499999</v>
      </c>
      <c r="J113">
        <v>5693.9840185426501</v>
      </c>
      <c r="M113" t="str">
        <f t="shared" si="20"/>
        <v>&lt;anonymous&gt;.transmitTasks</v>
      </c>
      <c r="N113" t="str">
        <f t="shared" si="21"/>
        <v>&lt;anonymous&gt;.transmitTasks</v>
      </c>
      <c r="O113">
        <f t="shared" si="22"/>
        <v>703</v>
      </c>
      <c r="P113">
        <f t="shared" si="23"/>
        <v>511</v>
      </c>
      <c r="Q113">
        <f t="shared" si="24"/>
        <v>49</v>
      </c>
      <c r="R113">
        <f t="shared" si="30"/>
        <v>5</v>
      </c>
      <c r="S113">
        <f t="shared" si="25"/>
        <v>12</v>
      </c>
      <c r="T113" s="8">
        <f t="shared" si="26"/>
        <v>0.24489795918367346</v>
      </c>
      <c r="U113">
        <f t="shared" si="27"/>
        <v>57.116479500891231</v>
      </c>
      <c r="V113">
        <f t="shared" si="28"/>
        <v>1305.2114812697398</v>
      </c>
      <c r="W113">
        <f t="shared" si="29"/>
        <v>10575.151152044831</v>
      </c>
    </row>
    <row r="114" spans="1:23">
      <c r="A114" t="s">
        <v>113</v>
      </c>
      <c r="B114">
        <v>754</v>
      </c>
      <c r="C114">
        <v>15</v>
      </c>
      <c r="D114">
        <v>7</v>
      </c>
      <c r="E114">
        <v>2</v>
      </c>
      <c r="F114">
        <v>1</v>
      </c>
      <c r="G114">
        <v>14.285714285714199</v>
      </c>
      <c r="H114">
        <v>3.125</v>
      </c>
      <c r="I114">
        <v>190.16483617504301</v>
      </c>
      <c r="J114">
        <v>594.26511304701205</v>
      </c>
      <c r="M114" t="str">
        <f t="shared" si="20"/>
        <v>AuthenticationService</v>
      </c>
      <c r="N114" t="str">
        <f t="shared" si="21"/>
        <v/>
      </c>
      <c r="O114">
        <f t="shared" si="22"/>
        <v>754</v>
      </c>
      <c r="P114">
        <f t="shared" si="23"/>
        <v>15</v>
      </c>
      <c r="Q114">
        <f t="shared" si="24"/>
        <v>7</v>
      </c>
      <c r="R114">
        <f t="shared" si="30"/>
        <v>2</v>
      </c>
      <c r="S114">
        <f t="shared" si="25"/>
        <v>1</v>
      </c>
      <c r="T114" s="8">
        <f t="shared" si="26"/>
        <v>0.14285714285714285</v>
      </c>
      <c r="U114">
        <f t="shared" si="27"/>
        <v>3.125</v>
      </c>
      <c r="V114">
        <f t="shared" si="28"/>
        <v>190.16483617504301</v>
      </c>
      <c r="W114">
        <f t="shared" si="29"/>
        <v>594.26511304701205</v>
      </c>
    </row>
    <row r="115" spans="1:23">
      <c r="A115" t="s">
        <v>82</v>
      </c>
      <c r="B115">
        <v>760</v>
      </c>
      <c r="C115">
        <v>8</v>
      </c>
      <c r="D115">
        <v>4</v>
      </c>
      <c r="E115">
        <v>1</v>
      </c>
      <c r="F115">
        <v>2</v>
      </c>
      <c r="G115">
        <v>50</v>
      </c>
      <c r="H115">
        <v>3.9285714285714199</v>
      </c>
      <c r="I115">
        <v>75.284212515144205</v>
      </c>
      <c r="J115">
        <v>295.75940630949498</v>
      </c>
      <c r="M115" t="str">
        <f t="shared" si="20"/>
        <v>AuthenticationService</v>
      </c>
      <c r="N115" t="str">
        <f t="shared" si="21"/>
        <v>AuthenticationService</v>
      </c>
      <c r="O115">
        <f t="shared" si="22"/>
        <v>754</v>
      </c>
      <c r="P115">
        <f t="shared" si="23"/>
        <v>23</v>
      </c>
      <c r="Q115">
        <f t="shared" si="24"/>
        <v>11</v>
      </c>
      <c r="R115">
        <f t="shared" si="30"/>
        <v>2</v>
      </c>
      <c r="S115">
        <f t="shared" si="25"/>
        <v>3</v>
      </c>
      <c r="T115" s="8">
        <f t="shared" si="26"/>
        <v>0.27272727272727271</v>
      </c>
      <c r="U115">
        <f t="shared" si="27"/>
        <v>7.0535714285714199</v>
      </c>
      <c r="V115">
        <f t="shared" si="28"/>
        <v>265.44904869018723</v>
      </c>
      <c r="W115">
        <f t="shared" si="29"/>
        <v>890.02451935650697</v>
      </c>
    </row>
    <row r="116" spans="1:23">
      <c r="A116" t="s">
        <v>114</v>
      </c>
      <c r="B116">
        <v>776</v>
      </c>
      <c r="C116">
        <v>14</v>
      </c>
      <c r="D116">
        <v>9</v>
      </c>
      <c r="E116">
        <v>3</v>
      </c>
      <c r="F116">
        <v>2</v>
      </c>
      <c r="G116">
        <v>22.2222222222222</v>
      </c>
      <c r="H116">
        <v>9.2105263157894708</v>
      </c>
      <c r="I116">
        <v>330.342707668674</v>
      </c>
      <c r="J116">
        <v>3042.6302022114701</v>
      </c>
      <c r="M116" t="str">
        <f t="shared" si="20"/>
        <v>&lt;anonymous&gt;.login</v>
      </c>
      <c r="N116" t="str">
        <f t="shared" si="21"/>
        <v/>
      </c>
      <c r="O116">
        <f t="shared" si="22"/>
        <v>776</v>
      </c>
      <c r="P116">
        <f t="shared" si="23"/>
        <v>14</v>
      </c>
      <c r="Q116">
        <f t="shared" si="24"/>
        <v>9</v>
      </c>
      <c r="R116">
        <f t="shared" si="30"/>
        <v>3</v>
      </c>
      <c r="S116">
        <f t="shared" si="25"/>
        <v>2</v>
      </c>
      <c r="T116" s="8">
        <f t="shared" si="26"/>
        <v>0.22222222222222221</v>
      </c>
      <c r="U116">
        <f t="shared" si="27"/>
        <v>9.2105263157894708</v>
      </c>
      <c r="V116">
        <f t="shared" si="28"/>
        <v>330.342707668674</v>
      </c>
      <c r="W116">
        <f t="shared" si="29"/>
        <v>3042.6302022114701</v>
      </c>
    </row>
    <row r="117" spans="1:23">
      <c r="A117" t="s">
        <v>82</v>
      </c>
      <c r="B117">
        <v>777</v>
      </c>
      <c r="C117">
        <v>2</v>
      </c>
      <c r="D117">
        <v>0</v>
      </c>
      <c r="E117">
        <v>2</v>
      </c>
      <c r="F117">
        <v>1</v>
      </c>
      <c r="G117" t="s">
        <v>88</v>
      </c>
      <c r="H117">
        <v>0</v>
      </c>
      <c r="I117">
        <v>2</v>
      </c>
      <c r="J117">
        <v>0</v>
      </c>
      <c r="M117" t="str">
        <f t="shared" si="20"/>
        <v>&lt;anonymous&gt;.login</v>
      </c>
      <c r="N117" t="str">
        <f t="shared" si="21"/>
        <v/>
      </c>
      <c r="O117">
        <f t="shared" si="22"/>
        <v>776</v>
      </c>
      <c r="P117">
        <f t="shared" si="23"/>
        <v>16</v>
      </c>
      <c r="Q117">
        <f t="shared" si="24"/>
        <v>9</v>
      </c>
      <c r="R117">
        <f t="shared" si="30"/>
        <v>3</v>
      </c>
      <c r="S117">
        <f t="shared" si="25"/>
        <v>3</v>
      </c>
      <c r="T117" s="8">
        <f t="shared" si="26"/>
        <v>0.33333333333333331</v>
      </c>
      <c r="U117">
        <f t="shared" si="27"/>
        <v>9.2105263157894708</v>
      </c>
      <c r="V117">
        <f t="shared" si="28"/>
        <v>332.342707668674</v>
      </c>
      <c r="W117">
        <f t="shared" si="29"/>
        <v>3042.6302022114701</v>
      </c>
    </row>
    <row r="118" spans="1:23">
      <c r="A118" t="s">
        <v>82</v>
      </c>
      <c r="B118">
        <v>786</v>
      </c>
      <c r="C118">
        <v>3</v>
      </c>
      <c r="D118">
        <v>1</v>
      </c>
      <c r="E118">
        <v>4</v>
      </c>
      <c r="F118">
        <v>1</v>
      </c>
      <c r="G118">
        <v>100</v>
      </c>
      <c r="H118">
        <v>0.5</v>
      </c>
      <c r="I118">
        <v>24</v>
      </c>
      <c r="J118">
        <v>12</v>
      </c>
      <c r="M118" t="str">
        <f t="shared" si="20"/>
        <v>&lt;anonymous&gt;.login</v>
      </c>
      <c r="N118" t="str">
        <f t="shared" si="21"/>
        <v/>
      </c>
      <c r="O118">
        <f t="shared" si="22"/>
        <v>776</v>
      </c>
      <c r="P118">
        <f t="shared" si="23"/>
        <v>19</v>
      </c>
      <c r="Q118">
        <f t="shared" si="24"/>
        <v>10</v>
      </c>
      <c r="R118">
        <f t="shared" si="30"/>
        <v>3</v>
      </c>
      <c r="S118">
        <f t="shared" si="25"/>
        <v>4</v>
      </c>
      <c r="T118" s="8">
        <f t="shared" si="26"/>
        <v>0.4</v>
      </c>
      <c r="U118">
        <f t="shared" si="27"/>
        <v>9.7105263157894708</v>
      </c>
      <c r="V118">
        <f t="shared" si="28"/>
        <v>356.342707668674</v>
      </c>
      <c r="W118">
        <f t="shared" si="29"/>
        <v>3054.6302022114701</v>
      </c>
    </row>
    <row r="119" spans="1:23">
      <c r="A119" t="s">
        <v>82</v>
      </c>
      <c r="B119">
        <v>781</v>
      </c>
      <c r="C119">
        <v>6</v>
      </c>
      <c r="D119">
        <v>4</v>
      </c>
      <c r="E119">
        <v>4</v>
      </c>
      <c r="F119">
        <v>1</v>
      </c>
      <c r="G119">
        <v>25</v>
      </c>
      <c r="H119">
        <v>2.7777777777777701</v>
      </c>
      <c r="I119">
        <v>182.83669636412901</v>
      </c>
      <c r="J119">
        <v>507.879712122581</v>
      </c>
      <c r="M119" t="str">
        <f t="shared" si="20"/>
        <v>&lt;anonymous&gt;.login</v>
      </c>
      <c r="N119" t="str">
        <f t="shared" si="21"/>
        <v>&lt;anonymous&gt;.login</v>
      </c>
      <c r="O119">
        <f t="shared" si="22"/>
        <v>776</v>
      </c>
      <c r="P119">
        <f t="shared" si="23"/>
        <v>25</v>
      </c>
      <c r="Q119">
        <f t="shared" si="24"/>
        <v>14</v>
      </c>
      <c r="R119">
        <f t="shared" si="30"/>
        <v>3</v>
      </c>
      <c r="S119">
        <f t="shared" si="25"/>
        <v>5</v>
      </c>
      <c r="T119" s="8">
        <f t="shared" si="26"/>
        <v>0.35714285714285715</v>
      </c>
      <c r="U119">
        <f t="shared" si="27"/>
        <v>12.48830409356724</v>
      </c>
      <c r="V119">
        <f t="shared" si="28"/>
        <v>539.17940403280295</v>
      </c>
      <c r="W119">
        <f t="shared" si="29"/>
        <v>3562.5099143340512</v>
      </c>
    </row>
    <row r="120" spans="1:23">
      <c r="A120" t="s">
        <v>115</v>
      </c>
      <c r="B120">
        <v>795</v>
      </c>
      <c r="C120">
        <v>13</v>
      </c>
      <c r="D120">
        <v>7</v>
      </c>
      <c r="E120">
        <v>1</v>
      </c>
      <c r="F120">
        <v>2</v>
      </c>
      <c r="G120">
        <v>28.571428571428498</v>
      </c>
      <c r="H120">
        <v>8.6999999999999993</v>
      </c>
      <c r="I120">
        <v>275.097750043269</v>
      </c>
      <c r="J120">
        <v>2393.3504253764399</v>
      </c>
      <c r="M120" t="str">
        <f t="shared" si="20"/>
        <v>&lt;anonymous&gt;.logout</v>
      </c>
      <c r="N120" t="str">
        <f t="shared" si="21"/>
        <v/>
      </c>
      <c r="O120">
        <f t="shared" si="22"/>
        <v>795</v>
      </c>
      <c r="P120">
        <f t="shared" si="23"/>
        <v>13</v>
      </c>
      <c r="Q120">
        <f t="shared" si="24"/>
        <v>7</v>
      </c>
      <c r="R120">
        <f t="shared" si="30"/>
        <v>1</v>
      </c>
      <c r="S120">
        <f t="shared" si="25"/>
        <v>2</v>
      </c>
      <c r="T120" s="8">
        <f t="shared" si="26"/>
        <v>0.2857142857142857</v>
      </c>
      <c r="U120">
        <f t="shared" si="27"/>
        <v>8.6999999999999993</v>
      </c>
      <c r="V120">
        <f t="shared" si="28"/>
        <v>275.097750043269</v>
      </c>
      <c r="W120">
        <f t="shared" si="29"/>
        <v>2393.3504253764399</v>
      </c>
    </row>
    <row r="121" spans="1:23">
      <c r="A121" t="s">
        <v>82</v>
      </c>
      <c r="B121">
        <v>796</v>
      </c>
      <c r="C121">
        <v>2</v>
      </c>
      <c r="D121">
        <v>0</v>
      </c>
      <c r="E121">
        <v>1</v>
      </c>
      <c r="F121">
        <v>1</v>
      </c>
      <c r="G121" t="s">
        <v>88</v>
      </c>
      <c r="H121">
        <v>0</v>
      </c>
      <c r="I121">
        <v>0</v>
      </c>
      <c r="J121">
        <v>0</v>
      </c>
      <c r="M121" t="str">
        <f t="shared" si="20"/>
        <v>&lt;anonymous&gt;.logout</v>
      </c>
      <c r="N121" t="str">
        <f t="shared" si="21"/>
        <v/>
      </c>
      <c r="O121">
        <f t="shared" si="22"/>
        <v>795</v>
      </c>
      <c r="P121">
        <f t="shared" si="23"/>
        <v>15</v>
      </c>
      <c r="Q121">
        <f t="shared" si="24"/>
        <v>7</v>
      </c>
      <c r="R121">
        <f t="shared" si="30"/>
        <v>1</v>
      </c>
      <c r="S121">
        <f t="shared" si="25"/>
        <v>3</v>
      </c>
      <c r="T121" s="8">
        <f t="shared" si="26"/>
        <v>0.42857142857142855</v>
      </c>
      <c r="U121">
        <f t="shared" si="27"/>
        <v>8.6999999999999993</v>
      </c>
      <c r="V121">
        <f t="shared" si="28"/>
        <v>275.097750043269</v>
      </c>
      <c r="W121">
        <f t="shared" si="29"/>
        <v>2393.3504253764399</v>
      </c>
    </row>
    <row r="122" spans="1:23">
      <c r="A122" t="s">
        <v>82</v>
      </c>
      <c r="B122">
        <v>804</v>
      </c>
      <c r="C122">
        <v>3</v>
      </c>
      <c r="D122">
        <v>1</v>
      </c>
      <c r="E122">
        <v>4</v>
      </c>
      <c r="F122">
        <v>1</v>
      </c>
      <c r="G122">
        <v>100</v>
      </c>
      <c r="H122">
        <v>0.5</v>
      </c>
      <c r="I122">
        <v>19.651484454403199</v>
      </c>
      <c r="J122">
        <v>9.8257422272016104</v>
      </c>
      <c r="M122" t="str">
        <f t="shared" si="20"/>
        <v>&lt;anonymous&gt;.logout</v>
      </c>
      <c r="N122" t="str">
        <f t="shared" si="21"/>
        <v/>
      </c>
      <c r="O122">
        <f t="shared" si="22"/>
        <v>795</v>
      </c>
      <c r="P122">
        <f t="shared" si="23"/>
        <v>18</v>
      </c>
      <c r="Q122">
        <f t="shared" si="24"/>
        <v>8</v>
      </c>
      <c r="R122">
        <f t="shared" si="30"/>
        <v>1</v>
      </c>
      <c r="S122">
        <f t="shared" si="25"/>
        <v>4</v>
      </c>
      <c r="T122" s="8">
        <f t="shared" si="26"/>
        <v>0.5</v>
      </c>
      <c r="U122">
        <f t="shared" si="27"/>
        <v>9.1999999999999993</v>
      </c>
      <c r="V122">
        <f t="shared" si="28"/>
        <v>294.74923449767221</v>
      </c>
      <c r="W122">
        <f t="shared" si="29"/>
        <v>2403.1761676036417</v>
      </c>
    </row>
    <row r="123" spans="1:23">
      <c r="A123" t="s">
        <v>82</v>
      </c>
      <c r="B123">
        <v>800</v>
      </c>
      <c r="C123">
        <v>5</v>
      </c>
      <c r="D123">
        <v>3</v>
      </c>
      <c r="E123">
        <v>4</v>
      </c>
      <c r="F123">
        <v>1</v>
      </c>
      <c r="G123">
        <v>33.3333333333333</v>
      </c>
      <c r="H123">
        <v>1.63636363636363</v>
      </c>
      <c r="I123">
        <v>64.725033674979201</v>
      </c>
      <c r="J123">
        <v>105.91369146814699</v>
      </c>
      <c r="M123" t="str">
        <f t="shared" si="20"/>
        <v>&lt;anonymous&gt;.logout</v>
      </c>
      <c r="N123" t="str">
        <f t="shared" si="21"/>
        <v>&lt;anonymous&gt;.logout</v>
      </c>
      <c r="O123">
        <f t="shared" si="22"/>
        <v>795</v>
      </c>
      <c r="P123">
        <f t="shared" si="23"/>
        <v>23</v>
      </c>
      <c r="Q123">
        <f t="shared" si="24"/>
        <v>11</v>
      </c>
      <c r="R123">
        <f t="shared" si="30"/>
        <v>1</v>
      </c>
      <c r="S123">
        <f t="shared" si="25"/>
        <v>5</v>
      </c>
      <c r="T123" s="8">
        <f t="shared" si="26"/>
        <v>0.45454545454545453</v>
      </c>
      <c r="U123">
        <f t="shared" si="27"/>
        <v>10.836363636363629</v>
      </c>
      <c r="V123">
        <f t="shared" si="28"/>
        <v>359.47426817265142</v>
      </c>
      <c r="W123">
        <f t="shared" si="29"/>
        <v>2509.0898590717889</v>
      </c>
    </row>
    <row r="124" spans="1:23">
      <c r="A124" t="s">
        <v>116</v>
      </c>
      <c r="B124">
        <v>816</v>
      </c>
      <c r="C124">
        <v>11</v>
      </c>
      <c r="D124">
        <v>10</v>
      </c>
      <c r="E124">
        <v>4</v>
      </c>
      <c r="F124">
        <v>2</v>
      </c>
      <c r="G124">
        <v>20</v>
      </c>
      <c r="H124">
        <v>9.0476190476190403</v>
      </c>
      <c r="I124">
        <v>356.70213434785501</v>
      </c>
      <c r="J124">
        <v>3227.30502505202</v>
      </c>
      <c r="M124" t="str">
        <f t="shared" si="20"/>
        <v>&lt;anonymous&gt;.register</v>
      </c>
      <c r="N124" t="str">
        <f t="shared" si="21"/>
        <v/>
      </c>
      <c r="O124">
        <f t="shared" si="22"/>
        <v>816</v>
      </c>
      <c r="P124">
        <f t="shared" si="23"/>
        <v>11</v>
      </c>
      <c r="Q124">
        <f t="shared" si="24"/>
        <v>10</v>
      </c>
      <c r="R124">
        <f t="shared" si="30"/>
        <v>4</v>
      </c>
      <c r="S124">
        <f t="shared" si="25"/>
        <v>2</v>
      </c>
      <c r="T124" s="8">
        <f t="shared" si="26"/>
        <v>0.2</v>
      </c>
      <c r="U124">
        <f t="shared" si="27"/>
        <v>9.0476190476190403</v>
      </c>
      <c r="V124">
        <f t="shared" si="28"/>
        <v>356.70213434785501</v>
      </c>
      <c r="W124">
        <f t="shared" si="29"/>
        <v>3227.30502505202</v>
      </c>
    </row>
    <row r="125" spans="1:23">
      <c r="A125" t="s">
        <v>82</v>
      </c>
      <c r="B125">
        <v>817</v>
      </c>
      <c r="C125">
        <v>2</v>
      </c>
      <c r="D125">
        <v>0</v>
      </c>
      <c r="E125">
        <v>2</v>
      </c>
      <c r="F125">
        <v>1</v>
      </c>
      <c r="G125" t="s">
        <v>88</v>
      </c>
      <c r="H125">
        <v>0</v>
      </c>
      <c r="I125">
        <v>2</v>
      </c>
      <c r="J125">
        <v>0</v>
      </c>
      <c r="M125" t="str">
        <f t="shared" si="20"/>
        <v>&lt;anonymous&gt;.register</v>
      </c>
      <c r="N125" t="str">
        <f t="shared" si="21"/>
        <v/>
      </c>
      <c r="O125">
        <f t="shared" si="22"/>
        <v>816</v>
      </c>
      <c r="P125">
        <f t="shared" si="23"/>
        <v>13</v>
      </c>
      <c r="Q125">
        <f t="shared" si="24"/>
        <v>10</v>
      </c>
      <c r="R125">
        <f t="shared" si="30"/>
        <v>4</v>
      </c>
      <c r="S125">
        <f t="shared" si="25"/>
        <v>3</v>
      </c>
      <c r="T125" s="8">
        <f t="shared" si="26"/>
        <v>0.3</v>
      </c>
      <c r="U125">
        <f t="shared" si="27"/>
        <v>9.0476190476190403</v>
      </c>
      <c r="V125">
        <f t="shared" si="28"/>
        <v>358.70213434785501</v>
      </c>
      <c r="W125">
        <f t="shared" si="29"/>
        <v>3227.30502505202</v>
      </c>
    </row>
    <row r="126" spans="1:23">
      <c r="A126" t="s">
        <v>82</v>
      </c>
      <c r="B126">
        <v>823</v>
      </c>
      <c r="C126">
        <v>3</v>
      </c>
      <c r="D126">
        <v>1</v>
      </c>
      <c r="E126">
        <v>4</v>
      </c>
      <c r="F126">
        <v>1</v>
      </c>
      <c r="G126">
        <v>100</v>
      </c>
      <c r="H126">
        <v>0.5</v>
      </c>
      <c r="I126">
        <v>24</v>
      </c>
      <c r="J126">
        <v>12</v>
      </c>
      <c r="M126" t="str">
        <f t="shared" si="20"/>
        <v>&lt;anonymous&gt;.register</v>
      </c>
      <c r="N126" t="str">
        <f t="shared" si="21"/>
        <v/>
      </c>
      <c r="O126">
        <f t="shared" si="22"/>
        <v>816</v>
      </c>
      <c r="P126">
        <f t="shared" si="23"/>
        <v>16</v>
      </c>
      <c r="Q126">
        <f t="shared" si="24"/>
        <v>11</v>
      </c>
      <c r="R126">
        <f t="shared" si="30"/>
        <v>4</v>
      </c>
      <c r="S126">
        <f t="shared" si="25"/>
        <v>4</v>
      </c>
      <c r="T126" s="8">
        <f t="shared" si="26"/>
        <v>0.36363636363636365</v>
      </c>
      <c r="U126">
        <f t="shared" si="27"/>
        <v>9.5476190476190403</v>
      </c>
      <c r="V126">
        <f t="shared" si="28"/>
        <v>382.70213434785501</v>
      </c>
      <c r="W126">
        <f t="shared" si="29"/>
        <v>3239.30502505202</v>
      </c>
    </row>
    <row r="127" spans="1:23">
      <c r="A127" t="s">
        <v>82</v>
      </c>
      <c r="B127">
        <v>821</v>
      </c>
      <c r="C127">
        <v>3</v>
      </c>
      <c r="D127">
        <v>1</v>
      </c>
      <c r="E127">
        <v>4</v>
      </c>
      <c r="F127">
        <v>1</v>
      </c>
      <c r="G127">
        <v>100</v>
      </c>
      <c r="H127">
        <v>1.21428571428571</v>
      </c>
      <c r="I127">
        <v>108</v>
      </c>
      <c r="J127">
        <v>131.142857142857</v>
      </c>
      <c r="M127" t="str">
        <f t="shared" si="20"/>
        <v>&lt;anonymous&gt;.register</v>
      </c>
      <c r="N127" t="str">
        <f t="shared" si="21"/>
        <v>&lt;anonymous&gt;.register</v>
      </c>
      <c r="O127">
        <f t="shared" si="22"/>
        <v>816</v>
      </c>
      <c r="P127">
        <f t="shared" si="23"/>
        <v>19</v>
      </c>
      <c r="Q127">
        <f t="shared" si="24"/>
        <v>12</v>
      </c>
      <c r="R127">
        <f t="shared" si="30"/>
        <v>4</v>
      </c>
      <c r="S127">
        <f t="shared" si="25"/>
        <v>5</v>
      </c>
      <c r="T127" s="8">
        <f t="shared" si="26"/>
        <v>0.41666666666666669</v>
      </c>
      <c r="U127">
        <f t="shared" si="27"/>
        <v>10.76190476190475</v>
      </c>
      <c r="V127">
        <f t="shared" si="28"/>
        <v>490.70213434785501</v>
      </c>
      <c r="W127">
        <f t="shared" si="29"/>
        <v>3370.4478821948769</v>
      </c>
    </row>
    <row r="128" spans="1:23">
      <c r="A128" t="s">
        <v>117</v>
      </c>
      <c r="B128">
        <v>832</v>
      </c>
      <c r="C128">
        <v>17</v>
      </c>
      <c r="D128">
        <v>6</v>
      </c>
      <c r="E128">
        <v>1</v>
      </c>
      <c r="F128">
        <v>2</v>
      </c>
      <c r="G128">
        <v>33.3333333333333</v>
      </c>
      <c r="H128">
        <v>6.8571428571428497</v>
      </c>
      <c r="I128">
        <v>218.51214931322701</v>
      </c>
      <c r="J128">
        <v>1498.36902386213</v>
      </c>
      <c r="M128" t="str">
        <f t="shared" si="20"/>
        <v>&lt;anonymous&gt;.loginStatus</v>
      </c>
      <c r="N128" t="str">
        <f t="shared" si="21"/>
        <v/>
      </c>
      <c r="O128">
        <f t="shared" si="22"/>
        <v>832</v>
      </c>
      <c r="P128">
        <f t="shared" si="23"/>
        <v>17</v>
      </c>
      <c r="Q128">
        <f t="shared" si="24"/>
        <v>6</v>
      </c>
      <c r="R128">
        <f t="shared" si="30"/>
        <v>1</v>
      </c>
      <c r="S128">
        <f t="shared" si="25"/>
        <v>2</v>
      </c>
      <c r="T128" s="8">
        <f t="shared" si="26"/>
        <v>0.33333333333333331</v>
      </c>
      <c r="U128">
        <f t="shared" si="27"/>
        <v>6.8571428571428497</v>
      </c>
      <c r="V128">
        <f t="shared" si="28"/>
        <v>218.51214931322701</v>
      </c>
      <c r="W128">
        <f t="shared" si="29"/>
        <v>1498.36902386213</v>
      </c>
    </row>
    <row r="129" spans="1:23">
      <c r="A129" t="s">
        <v>82</v>
      </c>
      <c r="B129">
        <v>833</v>
      </c>
      <c r="C129">
        <v>2</v>
      </c>
      <c r="D129">
        <v>0</v>
      </c>
      <c r="E129">
        <v>1</v>
      </c>
      <c r="F129">
        <v>1</v>
      </c>
      <c r="G129" t="s">
        <v>88</v>
      </c>
      <c r="H129">
        <v>0</v>
      </c>
      <c r="I129">
        <v>0</v>
      </c>
      <c r="J129">
        <v>0</v>
      </c>
      <c r="M129" t="str">
        <f t="shared" si="20"/>
        <v>&lt;anonymous&gt;.loginStatus</v>
      </c>
      <c r="N129" t="str">
        <f t="shared" si="21"/>
        <v/>
      </c>
      <c r="O129">
        <f t="shared" si="22"/>
        <v>832</v>
      </c>
      <c r="P129">
        <f t="shared" si="23"/>
        <v>19</v>
      </c>
      <c r="Q129">
        <f t="shared" si="24"/>
        <v>6</v>
      </c>
      <c r="R129">
        <f t="shared" si="30"/>
        <v>1</v>
      </c>
      <c r="S129">
        <f t="shared" si="25"/>
        <v>3</v>
      </c>
      <c r="T129" s="8">
        <f t="shared" si="26"/>
        <v>0.5</v>
      </c>
      <c r="U129">
        <f t="shared" si="27"/>
        <v>6.8571428571428497</v>
      </c>
      <c r="V129">
        <f t="shared" si="28"/>
        <v>218.51214931322701</v>
      </c>
      <c r="W129">
        <f t="shared" si="29"/>
        <v>1498.36902386213</v>
      </c>
    </row>
    <row r="130" spans="1:23">
      <c r="A130" t="s">
        <v>82</v>
      </c>
      <c r="B130">
        <v>837</v>
      </c>
      <c r="C130">
        <v>11</v>
      </c>
      <c r="D130">
        <v>7</v>
      </c>
      <c r="E130">
        <v>1</v>
      </c>
      <c r="F130">
        <v>2</v>
      </c>
      <c r="G130">
        <v>28.571428571428498</v>
      </c>
      <c r="H130">
        <v>8.5</v>
      </c>
      <c r="I130">
        <v>304.31280013846202</v>
      </c>
      <c r="J130">
        <v>2586.65880117692</v>
      </c>
      <c r="M130" t="str">
        <f t="shared" si="20"/>
        <v>&lt;anonymous&gt;.loginStatus</v>
      </c>
      <c r="N130" t="str">
        <f t="shared" si="21"/>
        <v>&lt;anonymous&gt;.loginStatus</v>
      </c>
      <c r="O130">
        <f t="shared" si="22"/>
        <v>832</v>
      </c>
      <c r="P130">
        <f t="shared" si="23"/>
        <v>30</v>
      </c>
      <c r="Q130">
        <f t="shared" si="24"/>
        <v>13</v>
      </c>
      <c r="R130">
        <f t="shared" si="30"/>
        <v>1</v>
      </c>
      <c r="S130">
        <f t="shared" si="25"/>
        <v>5</v>
      </c>
      <c r="T130" s="8">
        <f t="shared" si="26"/>
        <v>0.38461538461538464</v>
      </c>
      <c r="U130">
        <f t="shared" si="27"/>
        <v>15.357142857142851</v>
      </c>
      <c r="V130">
        <f t="shared" si="28"/>
        <v>522.82494945168901</v>
      </c>
      <c r="W130">
        <f t="shared" si="29"/>
        <v>4085.0278250390502</v>
      </c>
    </row>
    <row r="131" spans="1:23">
      <c r="A131" t="s">
        <v>118</v>
      </c>
      <c r="B131">
        <v>857</v>
      </c>
      <c r="C131">
        <v>11</v>
      </c>
      <c r="D131">
        <v>10</v>
      </c>
      <c r="E131">
        <v>4</v>
      </c>
      <c r="F131">
        <v>2</v>
      </c>
      <c r="G131">
        <v>20</v>
      </c>
      <c r="H131">
        <v>9.0476190476190403</v>
      </c>
      <c r="I131">
        <v>356.70213434785501</v>
      </c>
      <c r="J131">
        <v>3227.30502505202</v>
      </c>
      <c r="M131" t="str">
        <f t="shared" ref="M131:M194" si="31">IF($A131="&lt;anonymous&gt;",M130,A131)</f>
        <v>&lt;anonymous&gt;.changePassword</v>
      </c>
      <c r="N131" t="str">
        <f t="shared" ref="N131:N194" si="32">IF(M131=M132,"",M131)</f>
        <v/>
      </c>
      <c r="O131">
        <f t="shared" si="22"/>
        <v>857</v>
      </c>
      <c r="P131">
        <f t="shared" si="23"/>
        <v>11</v>
      </c>
      <c r="Q131">
        <f t="shared" si="24"/>
        <v>10</v>
      </c>
      <c r="R131">
        <f t="shared" si="30"/>
        <v>4</v>
      </c>
      <c r="S131">
        <f t="shared" si="25"/>
        <v>2</v>
      </c>
      <c r="T131" s="8">
        <f t="shared" si="26"/>
        <v>0.2</v>
      </c>
      <c r="U131">
        <f t="shared" si="27"/>
        <v>9.0476190476190403</v>
      </c>
      <c r="V131">
        <f t="shared" si="28"/>
        <v>356.70213434785501</v>
      </c>
      <c r="W131">
        <f t="shared" si="29"/>
        <v>3227.30502505202</v>
      </c>
    </row>
    <row r="132" spans="1:23">
      <c r="A132" t="s">
        <v>82</v>
      </c>
      <c r="B132">
        <v>858</v>
      </c>
      <c r="C132">
        <v>2</v>
      </c>
      <c r="D132">
        <v>0</v>
      </c>
      <c r="E132">
        <v>1</v>
      </c>
      <c r="F132">
        <v>1</v>
      </c>
      <c r="G132" t="s">
        <v>88</v>
      </c>
      <c r="H132">
        <v>0</v>
      </c>
      <c r="I132">
        <v>0</v>
      </c>
      <c r="J132">
        <v>0</v>
      </c>
      <c r="M132" t="str">
        <f t="shared" si="31"/>
        <v>&lt;anonymous&gt;.changePassword</v>
      </c>
      <c r="N132" t="str">
        <f t="shared" si="32"/>
        <v/>
      </c>
      <c r="O132">
        <f t="shared" ref="O132:O195" si="33">IF($A132="&lt;anonymous&gt;",O131,B132)</f>
        <v>857</v>
      </c>
      <c r="P132">
        <f t="shared" ref="P132:P195" si="34">IF($A132="&lt;anonymous&gt;",C132+P131,C132)</f>
        <v>13</v>
      </c>
      <c r="Q132">
        <f t="shared" ref="Q132:Q195" si="35">IF($A132="&lt;anonymous&gt;",D132+Q131,D132)</f>
        <v>10</v>
      </c>
      <c r="R132">
        <f t="shared" si="30"/>
        <v>4</v>
      </c>
      <c r="S132">
        <f t="shared" ref="S132:S195" si="36">IF($A132="&lt;anonymous&gt;",F132+S131,F132)</f>
        <v>3</v>
      </c>
      <c r="T132" s="8">
        <f t="shared" ref="T132:T195" si="37">S132/Q132</f>
        <v>0.3</v>
      </c>
      <c r="U132">
        <f t="shared" ref="U132:U195" si="38">IF($A132="&lt;anonymous&gt;",H132+U131,H132)</f>
        <v>9.0476190476190403</v>
      </c>
      <c r="V132">
        <f t="shared" ref="V132:V195" si="39">IF($A132="&lt;anonymous&gt;",I132+V131,I132)</f>
        <v>356.70213434785501</v>
      </c>
      <c r="W132">
        <f t="shared" ref="W132:W195" si="40">IF($A132="&lt;anonymous&gt;",J132+W131,J132)</f>
        <v>3227.30502505202</v>
      </c>
    </row>
    <row r="133" spans="1:23">
      <c r="A133" t="s">
        <v>82</v>
      </c>
      <c r="B133">
        <v>864</v>
      </c>
      <c r="C133">
        <v>3</v>
      </c>
      <c r="D133">
        <v>1</v>
      </c>
      <c r="E133">
        <v>4</v>
      </c>
      <c r="F133">
        <v>1</v>
      </c>
      <c r="G133">
        <v>100</v>
      </c>
      <c r="H133">
        <v>0.5</v>
      </c>
      <c r="I133">
        <v>19.651484454403199</v>
      </c>
      <c r="J133">
        <v>9.8257422272016104</v>
      </c>
      <c r="M133" t="str">
        <f t="shared" si="31"/>
        <v>&lt;anonymous&gt;.changePassword</v>
      </c>
      <c r="N133" t="str">
        <f t="shared" si="32"/>
        <v/>
      </c>
      <c r="O133">
        <f t="shared" si="33"/>
        <v>857</v>
      </c>
      <c r="P133">
        <f t="shared" si="34"/>
        <v>16</v>
      </c>
      <c r="Q133">
        <f t="shared" si="35"/>
        <v>11</v>
      </c>
      <c r="R133">
        <f t="shared" si="30"/>
        <v>4</v>
      </c>
      <c r="S133">
        <f t="shared" si="36"/>
        <v>4</v>
      </c>
      <c r="T133" s="8">
        <f t="shared" si="37"/>
        <v>0.36363636363636365</v>
      </c>
      <c r="U133">
        <f t="shared" si="38"/>
        <v>9.5476190476190403</v>
      </c>
      <c r="V133">
        <f t="shared" si="39"/>
        <v>376.35361880225821</v>
      </c>
      <c r="W133">
        <f t="shared" si="40"/>
        <v>3237.1307672792218</v>
      </c>
    </row>
    <row r="134" spans="1:23">
      <c r="A134" t="s">
        <v>82</v>
      </c>
      <c r="B134">
        <v>862</v>
      </c>
      <c r="C134">
        <v>3</v>
      </c>
      <c r="D134">
        <v>1</v>
      </c>
      <c r="E134">
        <v>4</v>
      </c>
      <c r="F134">
        <v>1</v>
      </c>
      <c r="G134">
        <v>100</v>
      </c>
      <c r="H134">
        <v>0.5</v>
      </c>
      <c r="I134">
        <v>19.651484454403199</v>
      </c>
      <c r="J134">
        <v>9.8257422272016104</v>
      </c>
      <c r="M134" t="str">
        <f t="shared" si="31"/>
        <v>&lt;anonymous&gt;.changePassword</v>
      </c>
      <c r="N134" t="str">
        <f t="shared" si="32"/>
        <v>&lt;anonymous&gt;.changePassword</v>
      </c>
      <c r="O134">
        <f t="shared" si="33"/>
        <v>857</v>
      </c>
      <c r="P134">
        <f t="shared" si="34"/>
        <v>19</v>
      </c>
      <c r="Q134">
        <f t="shared" si="35"/>
        <v>12</v>
      </c>
      <c r="R134">
        <f t="shared" si="30"/>
        <v>4</v>
      </c>
      <c r="S134">
        <f t="shared" si="36"/>
        <v>5</v>
      </c>
      <c r="T134" s="8">
        <f t="shared" si="37"/>
        <v>0.41666666666666669</v>
      </c>
      <c r="U134">
        <f t="shared" si="38"/>
        <v>10.04761904761904</v>
      </c>
      <c r="V134">
        <f t="shared" si="39"/>
        <v>396.00510325666141</v>
      </c>
      <c r="W134">
        <f t="shared" si="40"/>
        <v>3246.9565095064236</v>
      </c>
    </row>
    <row r="135" spans="1:23">
      <c r="A135" t="s">
        <v>119</v>
      </c>
      <c r="B135">
        <v>869</v>
      </c>
      <c r="C135">
        <v>3</v>
      </c>
      <c r="D135">
        <v>1</v>
      </c>
      <c r="E135">
        <v>0</v>
      </c>
      <c r="F135">
        <v>1</v>
      </c>
      <c r="G135">
        <v>100</v>
      </c>
      <c r="H135">
        <v>1</v>
      </c>
      <c r="I135">
        <v>8</v>
      </c>
      <c r="J135">
        <v>8</v>
      </c>
      <c r="M135" t="str">
        <f t="shared" si="31"/>
        <v>get</v>
      </c>
      <c r="N135" t="str">
        <f t="shared" si="32"/>
        <v/>
      </c>
      <c r="O135">
        <f t="shared" si="33"/>
        <v>869</v>
      </c>
      <c r="P135">
        <f t="shared" si="34"/>
        <v>3</v>
      </c>
      <c r="Q135">
        <f t="shared" si="35"/>
        <v>1</v>
      </c>
      <c r="R135">
        <f t="shared" si="30"/>
        <v>0</v>
      </c>
      <c r="S135">
        <f t="shared" si="36"/>
        <v>1</v>
      </c>
      <c r="T135" s="8">
        <f t="shared" si="37"/>
        <v>1</v>
      </c>
      <c r="U135">
        <f t="shared" si="38"/>
        <v>1</v>
      </c>
      <c r="V135">
        <f t="shared" si="39"/>
        <v>8</v>
      </c>
      <c r="W135">
        <f t="shared" si="40"/>
        <v>8</v>
      </c>
    </row>
    <row r="136" spans="1:23">
      <c r="A136" t="s">
        <v>119</v>
      </c>
      <c r="B136">
        <v>876</v>
      </c>
      <c r="C136">
        <v>3</v>
      </c>
      <c r="D136">
        <v>1</v>
      </c>
      <c r="E136">
        <v>0</v>
      </c>
      <c r="F136">
        <v>1</v>
      </c>
      <c r="G136">
        <v>100</v>
      </c>
      <c r="H136">
        <v>1</v>
      </c>
      <c r="I136">
        <v>8</v>
      </c>
      <c r="J136">
        <v>8</v>
      </c>
      <c r="M136" t="str">
        <f t="shared" si="31"/>
        <v>get</v>
      </c>
      <c r="N136" t="str">
        <f t="shared" si="32"/>
        <v/>
      </c>
      <c r="O136">
        <f t="shared" si="33"/>
        <v>876</v>
      </c>
      <c r="P136">
        <f t="shared" si="34"/>
        <v>3</v>
      </c>
      <c r="Q136">
        <f t="shared" si="35"/>
        <v>1</v>
      </c>
      <c r="R136">
        <f t="shared" si="30"/>
        <v>0</v>
      </c>
      <c r="S136">
        <f t="shared" si="36"/>
        <v>1</v>
      </c>
      <c r="T136" s="8">
        <f t="shared" si="37"/>
        <v>1</v>
      </c>
      <c r="U136">
        <f t="shared" si="38"/>
        <v>1</v>
      </c>
      <c r="V136">
        <f t="shared" si="39"/>
        <v>8</v>
      </c>
      <c r="W136">
        <f t="shared" si="40"/>
        <v>8</v>
      </c>
    </row>
    <row r="137" spans="1:23">
      <c r="A137" t="s">
        <v>119</v>
      </c>
      <c r="B137">
        <v>890</v>
      </c>
      <c r="C137">
        <v>3</v>
      </c>
      <c r="D137">
        <v>1</v>
      </c>
      <c r="E137">
        <v>0</v>
      </c>
      <c r="F137">
        <v>1</v>
      </c>
      <c r="G137">
        <v>100</v>
      </c>
      <c r="H137">
        <v>1</v>
      </c>
      <c r="I137">
        <v>13.931568569324099</v>
      </c>
      <c r="J137">
        <v>13.931568569324099</v>
      </c>
      <c r="M137" t="str">
        <f t="shared" si="31"/>
        <v>get</v>
      </c>
      <c r="N137" t="str">
        <f t="shared" si="32"/>
        <v/>
      </c>
      <c r="O137">
        <f t="shared" si="33"/>
        <v>890</v>
      </c>
      <c r="P137">
        <f t="shared" si="34"/>
        <v>3</v>
      </c>
      <c r="Q137">
        <f t="shared" si="35"/>
        <v>1</v>
      </c>
      <c r="R137">
        <f t="shared" si="30"/>
        <v>0</v>
      </c>
      <c r="S137">
        <f t="shared" si="36"/>
        <v>1</v>
      </c>
      <c r="T137" s="8">
        <f t="shared" si="37"/>
        <v>1</v>
      </c>
      <c r="U137">
        <f t="shared" si="38"/>
        <v>1</v>
      </c>
      <c r="V137">
        <f t="shared" si="39"/>
        <v>13.931568569324099</v>
      </c>
      <c r="W137">
        <f t="shared" si="40"/>
        <v>13.931568569324099</v>
      </c>
    </row>
    <row r="138" spans="1:23">
      <c r="A138" t="s">
        <v>82</v>
      </c>
      <c r="B138">
        <v>908</v>
      </c>
      <c r="C138">
        <v>174</v>
      </c>
      <c r="D138">
        <v>3</v>
      </c>
      <c r="E138">
        <v>1</v>
      </c>
      <c r="F138">
        <v>2</v>
      </c>
      <c r="G138">
        <v>66.6666666666666</v>
      </c>
      <c r="H138">
        <v>10.5</v>
      </c>
      <c r="I138">
        <v>59.794705707972497</v>
      </c>
      <c r="J138">
        <v>627.84440993371095</v>
      </c>
      <c r="M138" t="str">
        <f t="shared" si="31"/>
        <v>get</v>
      </c>
      <c r="N138" t="str">
        <f t="shared" si="32"/>
        <v/>
      </c>
      <c r="O138">
        <f t="shared" si="33"/>
        <v>890</v>
      </c>
      <c r="P138">
        <f t="shared" si="34"/>
        <v>177</v>
      </c>
      <c r="Q138">
        <f t="shared" si="35"/>
        <v>4</v>
      </c>
      <c r="R138">
        <f t="shared" si="30"/>
        <v>0</v>
      </c>
      <c r="S138">
        <f t="shared" si="36"/>
        <v>3</v>
      </c>
      <c r="T138" s="8">
        <f t="shared" si="37"/>
        <v>0.75</v>
      </c>
      <c r="U138">
        <f t="shared" si="38"/>
        <v>11.5</v>
      </c>
      <c r="V138">
        <f t="shared" si="39"/>
        <v>73.726274277296596</v>
      </c>
      <c r="W138">
        <f t="shared" si="40"/>
        <v>641.77597850303505</v>
      </c>
    </row>
    <row r="139" spans="1:23">
      <c r="A139" t="s">
        <v>82</v>
      </c>
      <c r="B139">
        <v>910</v>
      </c>
      <c r="C139">
        <v>171</v>
      </c>
      <c r="D139">
        <v>7</v>
      </c>
      <c r="E139">
        <v>1</v>
      </c>
      <c r="F139">
        <v>2</v>
      </c>
      <c r="G139">
        <v>28.571428571428498</v>
      </c>
      <c r="H139">
        <v>11.2</v>
      </c>
      <c r="I139">
        <v>114.71880002307699</v>
      </c>
      <c r="J139">
        <v>1284.8505602584601</v>
      </c>
      <c r="M139" t="str">
        <f t="shared" si="31"/>
        <v>get</v>
      </c>
      <c r="N139" t="str">
        <f t="shared" si="32"/>
        <v/>
      </c>
      <c r="O139">
        <f t="shared" si="33"/>
        <v>890</v>
      </c>
      <c r="P139">
        <f t="shared" si="34"/>
        <v>348</v>
      </c>
      <c r="Q139">
        <f t="shared" si="35"/>
        <v>11</v>
      </c>
      <c r="R139">
        <f t="shared" ref="R139:R202" si="41">IF($A139="&lt;anonymous&gt;",R138,E139)</f>
        <v>0</v>
      </c>
      <c r="S139">
        <f t="shared" si="36"/>
        <v>5</v>
      </c>
      <c r="T139" s="8">
        <f t="shared" si="37"/>
        <v>0.45454545454545453</v>
      </c>
      <c r="U139">
        <f t="shared" si="38"/>
        <v>22.7</v>
      </c>
      <c r="V139">
        <f t="shared" si="39"/>
        <v>188.44507430037359</v>
      </c>
      <c r="W139">
        <f t="shared" si="40"/>
        <v>1926.6265387614951</v>
      </c>
    </row>
    <row r="140" spans="1:23">
      <c r="A140" t="s">
        <v>82</v>
      </c>
      <c r="B140">
        <v>912</v>
      </c>
      <c r="C140">
        <v>4</v>
      </c>
      <c r="D140">
        <v>2</v>
      </c>
      <c r="E140">
        <v>1</v>
      </c>
      <c r="F140">
        <v>1</v>
      </c>
      <c r="G140">
        <v>50</v>
      </c>
      <c r="H140">
        <v>2.2000000000000002</v>
      </c>
      <c r="I140">
        <v>53.339743519094398</v>
      </c>
      <c r="J140">
        <v>117.34743574200699</v>
      </c>
      <c r="M140" t="str">
        <f t="shared" si="31"/>
        <v>get</v>
      </c>
      <c r="N140" t="str">
        <f t="shared" si="32"/>
        <v/>
      </c>
      <c r="O140">
        <f t="shared" si="33"/>
        <v>890</v>
      </c>
      <c r="P140">
        <f t="shared" si="34"/>
        <v>352</v>
      </c>
      <c r="Q140">
        <f t="shared" si="35"/>
        <v>13</v>
      </c>
      <c r="R140">
        <f t="shared" si="41"/>
        <v>0</v>
      </c>
      <c r="S140">
        <f t="shared" si="36"/>
        <v>6</v>
      </c>
      <c r="T140" s="8">
        <f t="shared" si="37"/>
        <v>0.46153846153846156</v>
      </c>
      <c r="U140">
        <f t="shared" si="38"/>
        <v>24.9</v>
      </c>
      <c r="V140">
        <f t="shared" si="39"/>
        <v>241.784817819468</v>
      </c>
      <c r="W140">
        <f t="shared" si="40"/>
        <v>2043.9739745035022</v>
      </c>
    </row>
    <row r="141" spans="1:23">
      <c r="A141" t="s">
        <v>82</v>
      </c>
      <c r="B141">
        <v>917</v>
      </c>
      <c r="C141">
        <v>162</v>
      </c>
      <c r="D141">
        <v>14</v>
      </c>
      <c r="E141">
        <v>0</v>
      </c>
      <c r="F141">
        <v>1</v>
      </c>
      <c r="G141">
        <v>7.1428571428571397</v>
      </c>
      <c r="H141">
        <v>6.6666666666666599</v>
      </c>
      <c r="I141">
        <v>424.79275134435801</v>
      </c>
      <c r="J141">
        <v>2831.95167562905</v>
      </c>
      <c r="M141" t="str">
        <f t="shared" si="31"/>
        <v>get</v>
      </c>
      <c r="N141" t="str">
        <f t="shared" si="32"/>
        <v>get</v>
      </c>
      <c r="O141">
        <f t="shared" si="33"/>
        <v>890</v>
      </c>
      <c r="P141">
        <f t="shared" si="34"/>
        <v>514</v>
      </c>
      <c r="Q141">
        <f t="shared" si="35"/>
        <v>27</v>
      </c>
      <c r="R141">
        <f t="shared" si="41"/>
        <v>0</v>
      </c>
      <c r="S141">
        <f t="shared" si="36"/>
        <v>7</v>
      </c>
      <c r="T141" s="8">
        <f t="shared" si="37"/>
        <v>0.25925925925925924</v>
      </c>
      <c r="U141">
        <f t="shared" si="38"/>
        <v>31.566666666666659</v>
      </c>
      <c r="V141">
        <f t="shared" si="39"/>
        <v>666.57756916382596</v>
      </c>
      <c r="W141">
        <f t="shared" si="40"/>
        <v>4875.9256501325526</v>
      </c>
    </row>
    <row r="142" spans="1:23">
      <c r="A142" t="s">
        <v>120</v>
      </c>
      <c r="B142">
        <v>918</v>
      </c>
      <c r="C142">
        <v>31</v>
      </c>
      <c r="D142">
        <v>25</v>
      </c>
      <c r="E142">
        <v>3</v>
      </c>
      <c r="F142">
        <v>1</v>
      </c>
      <c r="G142">
        <v>4</v>
      </c>
      <c r="H142">
        <v>8.7820512820512793</v>
      </c>
      <c r="I142">
        <v>1353.93904142204</v>
      </c>
      <c r="J142">
        <v>11890.3620945397</v>
      </c>
      <c r="M142" t="str">
        <f t="shared" si="31"/>
        <v>AccountController</v>
      </c>
      <c r="N142" t="str">
        <f t="shared" si="32"/>
        <v/>
      </c>
      <c r="O142">
        <f t="shared" si="33"/>
        <v>918</v>
      </c>
      <c r="P142">
        <f t="shared" si="34"/>
        <v>31</v>
      </c>
      <c r="Q142">
        <f t="shared" si="35"/>
        <v>25</v>
      </c>
      <c r="R142">
        <f t="shared" si="41"/>
        <v>3</v>
      </c>
      <c r="S142">
        <f t="shared" si="36"/>
        <v>1</v>
      </c>
      <c r="T142" s="8">
        <f t="shared" si="37"/>
        <v>0.04</v>
      </c>
      <c r="U142">
        <f t="shared" si="38"/>
        <v>8.7820512820512793</v>
      </c>
      <c r="V142">
        <f t="shared" si="39"/>
        <v>1353.93904142204</v>
      </c>
      <c r="W142">
        <f t="shared" si="40"/>
        <v>11890.3620945397</v>
      </c>
    </row>
    <row r="143" spans="1:23">
      <c r="A143" t="s">
        <v>82</v>
      </c>
      <c r="B143">
        <v>930</v>
      </c>
      <c r="C143">
        <v>2</v>
      </c>
      <c r="D143">
        <v>0</v>
      </c>
      <c r="E143">
        <v>0</v>
      </c>
      <c r="F143">
        <v>1</v>
      </c>
      <c r="G143" t="s">
        <v>88</v>
      </c>
      <c r="H143">
        <v>0</v>
      </c>
      <c r="I143">
        <v>0</v>
      </c>
      <c r="J143">
        <v>0</v>
      </c>
      <c r="M143" t="str">
        <f t="shared" si="31"/>
        <v>AccountController</v>
      </c>
      <c r="N143" t="str">
        <f t="shared" si="32"/>
        <v>AccountController</v>
      </c>
      <c r="O143">
        <f t="shared" si="33"/>
        <v>918</v>
      </c>
      <c r="P143">
        <f t="shared" si="34"/>
        <v>33</v>
      </c>
      <c r="Q143">
        <f t="shared" si="35"/>
        <v>25</v>
      </c>
      <c r="R143">
        <f t="shared" si="41"/>
        <v>3</v>
      </c>
      <c r="S143">
        <f t="shared" si="36"/>
        <v>2</v>
      </c>
      <c r="T143" s="8">
        <f t="shared" si="37"/>
        <v>0.08</v>
      </c>
      <c r="U143">
        <f t="shared" si="38"/>
        <v>8.7820512820512793</v>
      </c>
      <c r="V143">
        <f t="shared" si="39"/>
        <v>1353.93904142204</v>
      </c>
      <c r="W143">
        <f t="shared" si="40"/>
        <v>11890.3620945397</v>
      </c>
    </row>
    <row r="144" spans="1:23">
      <c r="A144" t="s">
        <v>121</v>
      </c>
      <c r="B144">
        <v>949</v>
      </c>
      <c r="C144">
        <v>23</v>
      </c>
      <c r="D144">
        <v>6</v>
      </c>
      <c r="E144">
        <v>0</v>
      </c>
      <c r="F144">
        <v>1</v>
      </c>
      <c r="G144">
        <v>16.6666666666666</v>
      </c>
      <c r="H144">
        <v>4.5454545454545396</v>
      </c>
      <c r="I144">
        <v>152</v>
      </c>
      <c r="J144">
        <v>690.90909090908997</v>
      </c>
      <c r="M144" t="str">
        <f t="shared" si="31"/>
        <v>&lt;anonymous&gt;.loadEntitiesFromRepositories</v>
      </c>
      <c r="N144" t="str">
        <f t="shared" si="32"/>
        <v/>
      </c>
      <c r="O144">
        <f t="shared" si="33"/>
        <v>949</v>
      </c>
      <c r="P144">
        <f t="shared" si="34"/>
        <v>23</v>
      </c>
      <c r="Q144">
        <f t="shared" si="35"/>
        <v>6</v>
      </c>
      <c r="R144">
        <f t="shared" si="41"/>
        <v>0</v>
      </c>
      <c r="S144">
        <f t="shared" si="36"/>
        <v>1</v>
      </c>
      <c r="T144" s="8">
        <f t="shared" si="37"/>
        <v>0.16666666666666666</v>
      </c>
      <c r="U144">
        <f t="shared" si="38"/>
        <v>4.5454545454545396</v>
      </c>
      <c r="V144">
        <f t="shared" si="39"/>
        <v>152</v>
      </c>
      <c r="W144">
        <f t="shared" si="40"/>
        <v>690.90909090908997</v>
      </c>
    </row>
    <row r="145" spans="1:23">
      <c r="A145" t="s">
        <v>82</v>
      </c>
      <c r="B145">
        <v>954</v>
      </c>
      <c r="C145">
        <v>6</v>
      </c>
      <c r="D145">
        <v>3</v>
      </c>
      <c r="E145">
        <v>0</v>
      </c>
      <c r="F145">
        <v>2</v>
      </c>
      <c r="G145">
        <v>66.6666666666666</v>
      </c>
      <c r="H145">
        <v>4</v>
      </c>
      <c r="I145">
        <v>49.828921423310398</v>
      </c>
      <c r="J145">
        <v>199.31568569324099</v>
      </c>
      <c r="M145" t="str">
        <f t="shared" si="31"/>
        <v>&lt;anonymous&gt;.loadEntitiesFromRepositories</v>
      </c>
      <c r="N145" t="str">
        <f t="shared" si="32"/>
        <v/>
      </c>
      <c r="O145">
        <f t="shared" si="33"/>
        <v>949</v>
      </c>
      <c r="P145">
        <f t="shared" si="34"/>
        <v>29</v>
      </c>
      <c r="Q145">
        <f t="shared" si="35"/>
        <v>9</v>
      </c>
      <c r="R145">
        <f t="shared" si="41"/>
        <v>0</v>
      </c>
      <c r="S145">
        <f t="shared" si="36"/>
        <v>3</v>
      </c>
      <c r="T145" s="8">
        <f t="shared" si="37"/>
        <v>0.33333333333333331</v>
      </c>
      <c r="U145">
        <f t="shared" si="38"/>
        <v>8.5454545454545396</v>
      </c>
      <c r="V145">
        <f t="shared" si="39"/>
        <v>201.82892142331039</v>
      </c>
      <c r="W145">
        <f t="shared" si="40"/>
        <v>890.22477660233096</v>
      </c>
    </row>
    <row r="146" spans="1:23">
      <c r="A146" t="s">
        <v>82</v>
      </c>
      <c r="B146">
        <v>960</v>
      </c>
      <c r="C146">
        <v>11</v>
      </c>
      <c r="D146">
        <v>2</v>
      </c>
      <c r="E146">
        <v>2</v>
      </c>
      <c r="F146">
        <v>1</v>
      </c>
      <c r="G146">
        <v>50</v>
      </c>
      <c r="H146">
        <v>2.2857142857142798</v>
      </c>
      <c r="I146">
        <v>44.972611042284797</v>
      </c>
      <c r="J146">
        <v>102.79453952522201</v>
      </c>
      <c r="M146" t="str">
        <f t="shared" si="31"/>
        <v>&lt;anonymous&gt;.loadEntitiesFromRepositories</v>
      </c>
      <c r="N146" t="str">
        <f t="shared" si="32"/>
        <v/>
      </c>
      <c r="O146">
        <f t="shared" si="33"/>
        <v>949</v>
      </c>
      <c r="P146">
        <f t="shared" si="34"/>
        <v>40</v>
      </c>
      <c r="Q146">
        <f t="shared" si="35"/>
        <v>11</v>
      </c>
      <c r="R146">
        <f t="shared" si="41"/>
        <v>0</v>
      </c>
      <c r="S146">
        <f t="shared" si="36"/>
        <v>4</v>
      </c>
      <c r="T146" s="8">
        <f t="shared" si="37"/>
        <v>0.36363636363636365</v>
      </c>
      <c r="U146">
        <f t="shared" si="38"/>
        <v>10.831168831168819</v>
      </c>
      <c r="V146">
        <f t="shared" si="39"/>
        <v>246.80153246559519</v>
      </c>
      <c r="W146">
        <f t="shared" si="40"/>
        <v>993.019316127553</v>
      </c>
    </row>
    <row r="147" spans="1:23">
      <c r="A147" t="s">
        <v>82</v>
      </c>
      <c r="B147">
        <v>963</v>
      </c>
      <c r="C147">
        <v>7</v>
      </c>
      <c r="D147">
        <v>2</v>
      </c>
      <c r="E147">
        <v>2</v>
      </c>
      <c r="F147">
        <v>1</v>
      </c>
      <c r="G147">
        <v>50</v>
      </c>
      <c r="H147">
        <v>2.5714285714285698</v>
      </c>
      <c r="I147">
        <v>48.4320426609221</v>
      </c>
      <c r="J147">
        <v>124.539538270942</v>
      </c>
      <c r="M147" t="str">
        <f t="shared" si="31"/>
        <v>&lt;anonymous&gt;.loadEntitiesFromRepositories</v>
      </c>
      <c r="N147" t="str">
        <f t="shared" si="32"/>
        <v/>
      </c>
      <c r="O147">
        <f t="shared" si="33"/>
        <v>949</v>
      </c>
      <c r="P147">
        <f t="shared" si="34"/>
        <v>47</v>
      </c>
      <c r="Q147">
        <f t="shared" si="35"/>
        <v>13</v>
      </c>
      <c r="R147">
        <f t="shared" si="41"/>
        <v>0</v>
      </c>
      <c r="S147">
        <f t="shared" si="36"/>
        <v>5</v>
      </c>
      <c r="T147" s="8">
        <f t="shared" si="37"/>
        <v>0.38461538461538464</v>
      </c>
      <c r="U147">
        <f t="shared" si="38"/>
        <v>13.402597402597388</v>
      </c>
      <c r="V147">
        <f t="shared" si="39"/>
        <v>295.23357512651728</v>
      </c>
      <c r="W147">
        <f t="shared" si="40"/>
        <v>1117.558854398495</v>
      </c>
    </row>
    <row r="148" spans="1:23">
      <c r="A148" t="s">
        <v>82</v>
      </c>
      <c r="B148">
        <v>965</v>
      </c>
      <c r="C148">
        <v>4</v>
      </c>
      <c r="D148">
        <v>2</v>
      </c>
      <c r="E148">
        <v>0</v>
      </c>
      <c r="F148">
        <v>1</v>
      </c>
      <c r="G148">
        <v>50</v>
      </c>
      <c r="H148">
        <v>1.875</v>
      </c>
      <c r="I148">
        <v>25.2661942985184</v>
      </c>
      <c r="J148">
        <v>47.374114309722003</v>
      </c>
      <c r="M148" t="str">
        <f t="shared" si="31"/>
        <v>&lt;anonymous&gt;.loadEntitiesFromRepositories</v>
      </c>
      <c r="N148" t="str">
        <f t="shared" si="32"/>
        <v>&lt;anonymous&gt;.loadEntitiesFromRepositories</v>
      </c>
      <c r="O148">
        <f t="shared" si="33"/>
        <v>949</v>
      </c>
      <c r="P148">
        <f t="shared" si="34"/>
        <v>51</v>
      </c>
      <c r="Q148">
        <f t="shared" si="35"/>
        <v>15</v>
      </c>
      <c r="R148">
        <f t="shared" si="41"/>
        <v>0</v>
      </c>
      <c r="S148">
        <f t="shared" si="36"/>
        <v>6</v>
      </c>
      <c r="T148" s="8">
        <f t="shared" si="37"/>
        <v>0.4</v>
      </c>
      <c r="U148">
        <f t="shared" si="38"/>
        <v>15.277597402597388</v>
      </c>
      <c r="V148">
        <f t="shared" si="39"/>
        <v>320.49976942503565</v>
      </c>
      <c r="W148">
        <f t="shared" si="40"/>
        <v>1164.932968708217</v>
      </c>
    </row>
    <row r="149" spans="1:23">
      <c r="A149" t="s">
        <v>118</v>
      </c>
      <c r="B149">
        <v>972</v>
      </c>
      <c r="C149">
        <v>17</v>
      </c>
      <c r="D149">
        <v>4</v>
      </c>
      <c r="E149">
        <v>3</v>
      </c>
      <c r="F149">
        <v>1</v>
      </c>
      <c r="G149">
        <v>25</v>
      </c>
      <c r="H149">
        <v>4.5454545454545396</v>
      </c>
      <c r="I149">
        <v>132</v>
      </c>
      <c r="J149">
        <v>599.99999999999898</v>
      </c>
      <c r="M149" t="str">
        <f t="shared" si="31"/>
        <v>&lt;anonymous&gt;.changePassword</v>
      </c>
      <c r="N149" t="str">
        <f t="shared" si="32"/>
        <v/>
      </c>
      <c r="O149">
        <f t="shared" si="33"/>
        <v>972</v>
      </c>
      <c r="P149">
        <f t="shared" si="34"/>
        <v>17</v>
      </c>
      <c r="Q149">
        <f t="shared" si="35"/>
        <v>4</v>
      </c>
      <c r="R149">
        <f t="shared" si="41"/>
        <v>3</v>
      </c>
      <c r="S149">
        <f t="shared" si="36"/>
        <v>1</v>
      </c>
      <c r="T149" s="8">
        <f t="shared" si="37"/>
        <v>0.25</v>
      </c>
      <c r="U149">
        <f t="shared" si="38"/>
        <v>4.5454545454545396</v>
      </c>
      <c r="V149">
        <f t="shared" si="39"/>
        <v>132</v>
      </c>
      <c r="W149">
        <f t="shared" si="40"/>
        <v>599.99999999999898</v>
      </c>
    </row>
    <row r="150" spans="1:23">
      <c r="A150" t="s">
        <v>82</v>
      </c>
      <c r="B150">
        <v>976</v>
      </c>
      <c r="C150">
        <v>12</v>
      </c>
      <c r="D150">
        <v>5</v>
      </c>
      <c r="E150">
        <v>1</v>
      </c>
      <c r="F150">
        <v>2</v>
      </c>
      <c r="G150">
        <v>40</v>
      </c>
      <c r="H150">
        <v>4</v>
      </c>
      <c r="I150">
        <v>82.044702507778894</v>
      </c>
      <c r="J150">
        <v>328.17881003111501</v>
      </c>
      <c r="M150" t="str">
        <f t="shared" si="31"/>
        <v>&lt;anonymous&gt;.changePassword</v>
      </c>
      <c r="N150" t="str">
        <f t="shared" si="32"/>
        <v/>
      </c>
      <c r="O150">
        <f t="shared" si="33"/>
        <v>972</v>
      </c>
      <c r="P150">
        <f t="shared" si="34"/>
        <v>29</v>
      </c>
      <c r="Q150">
        <f t="shared" si="35"/>
        <v>9</v>
      </c>
      <c r="R150">
        <f t="shared" si="41"/>
        <v>3</v>
      </c>
      <c r="S150">
        <f t="shared" si="36"/>
        <v>3</v>
      </c>
      <c r="T150" s="8">
        <f t="shared" si="37"/>
        <v>0.33333333333333331</v>
      </c>
      <c r="U150">
        <f t="shared" si="38"/>
        <v>8.5454545454545396</v>
      </c>
      <c r="V150">
        <f t="shared" si="39"/>
        <v>214.04470250777888</v>
      </c>
      <c r="W150">
        <f t="shared" si="40"/>
        <v>928.17881003111393</v>
      </c>
    </row>
    <row r="151" spans="1:23">
      <c r="A151" t="s">
        <v>82</v>
      </c>
      <c r="B151">
        <v>979</v>
      </c>
      <c r="C151">
        <v>4</v>
      </c>
      <c r="D151">
        <v>2</v>
      </c>
      <c r="E151">
        <v>0</v>
      </c>
      <c r="F151">
        <v>1</v>
      </c>
      <c r="G151">
        <v>50</v>
      </c>
      <c r="H151">
        <v>1.875</v>
      </c>
      <c r="I151">
        <v>25.2661942985184</v>
      </c>
      <c r="J151">
        <v>47.374114309722003</v>
      </c>
      <c r="M151" t="str">
        <f t="shared" si="31"/>
        <v>&lt;anonymous&gt;.changePassword</v>
      </c>
      <c r="N151" t="str">
        <f t="shared" si="32"/>
        <v>&lt;anonymous&gt;.changePassword</v>
      </c>
      <c r="O151">
        <f t="shared" si="33"/>
        <v>972</v>
      </c>
      <c r="P151">
        <f t="shared" si="34"/>
        <v>33</v>
      </c>
      <c r="Q151">
        <f t="shared" si="35"/>
        <v>11</v>
      </c>
      <c r="R151">
        <f t="shared" si="41"/>
        <v>3</v>
      </c>
      <c r="S151">
        <f t="shared" si="36"/>
        <v>4</v>
      </c>
      <c r="T151" s="8">
        <f t="shared" si="37"/>
        <v>0.36363636363636365</v>
      </c>
      <c r="U151">
        <f t="shared" si="38"/>
        <v>10.42045454545454</v>
      </c>
      <c r="V151">
        <f t="shared" si="39"/>
        <v>239.31089680629728</v>
      </c>
      <c r="W151">
        <f t="shared" si="40"/>
        <v>975.55292434083594</v>
      </c>
    </row>
    <row r="152" spans="1:23">
      <c r="A152" t="s">
        <v>116</v>
      </c>
      <c r="B152">
        <v>989</v>
      </c>
      <c r="C152">
        <v>11</v>
      </c>
      <c r="D152">
        <v>2</v>
      </c>
      <c r="E152">
        <v>3</v>
      </c>
      <c r="F152">
        <v>1</v>
      </c>
      <c r="G152">
        <v>50</v>
      </c>
      <c r="H152">
        <v>4.0625</v>
      </c>
      <c r="I152">
        <v>74.008794362821803</v>
      </c>
      <c r="J152">
        <v>300.66072709896298</v>
      </c>
      <c r="M152" t="str">
        <f t="shared" si="31"/>
        <v>&lt;anonymous&gt;.register</v>
      </c>
      <c r="N152" t="str">
        <f t="shared" si="32"/>
        <v/>
      </c>
      <c r="O152">
        <f t="shared" si="33"/>
        <v>989</v>
      </c>
      <c r="P152">
        <f t="shared" si="34"/>
        <v>11</v>
      </c>
      <c r="Q152">
        <f t="shared" si="35"/>
        <v>2</v>
      </c>
      <c r="R152">
        <f t="shared" si="41"/>
        <v>3</v>
      </c>
      <c r="S152">
        <f t="shared" si="36"/>
        <v>1</v>
      </c>
      <c r="T152" s="8">
        <f t="shared" si="37"/>
        <v>0.5</v>
      </c>
      <c r="U152">
        <f t="shared" si="38"/>
        <v>4.0625</v>
      </c>
      <c r="V152">
        <f t="shared" si="39"/>
        <v>74.008794362821803</v>
      </c>
      <c r="W152">
        <f t="shared" si="40"/>
        <v>300.66072709896298</v>
      </c>
    </row>
    <row r="153" spans="1:23">
      <c r="A153" t="s">
        <v>82</v>
      </c>
      <c r="B153">
        <v>991</v>
      </c>
      <c r="C153">
        <v>8</v>
      </c>
      <c r="D153">
        <v>4</v>
      </c>
      <c r="E153">
        <v>1</v>
      </c>
      <c r="F153">
        <v>2</v>
      </c>
      <c r="G153">
        <v>50</v>
      </c>
      <c r="H153">
        <v>3.2</v>
      </c>
      <c r="I153">
        <v>44.378950020192299</v>
      </c>
      <c r="J153">
        <v>142.012640064615</v>
      </c>
      <c r="M153" t="str">
        <f t="shared" si="31"/>
        <v>&lt;anonymous&gt;.register</v>
      </c>
      <c r="N153" t="str">
        <f t="shared" si="32"/>
        <v>&lt;anonymous&gt;.register</v>
      </c>
      <c r="O153">
        <f t="shared" si="33"/>
        <v>989</v>
      </c>
      <c r="P153">
        <f t="shared" si="34"/>
        <v>19</v>
      </c>
      <c r="Q153">
        <f t="shared" si="35"/>
        <v>6</v>
      </c>
      <c r="R153">
        <f t="shared" si="41"/>
        <v>3</v>
      </c>
      <c r="S153">
        <f t="shared" si="36"/>
        <v>3</v>
      </c>
      <c r="T153" s="8">
        <f t="shared" si="37"/>
        <v>0.5</v>
      </c>
      <c r="U153">
        <f t="shared" si="38"/>
        <v>7.2625000000000002</v>
      </c>
      <c r="V153">
        <f t="shared" si="39"/>
        <v>118.38774438301411</v>
      </c>
      <c r="W153">
        <f t="shared" si="40"/>
        <v>442.67336716357795</v>
      </c>
    </row>
    <row r="154" spans="1:23">
      <c r="A154" t="s">
        <v>122</v>
      </c>
      <c r="B154">
        <v>1000</v>
      </c>
      <c r="C154">
        <v>4</v>
      </c>
      <c r="D154">
        <v>1</v>
      </c>
      <c r="E154">
        <v>0</v>
      </c>
      <c r="F154">
        <v>1</v>
      </c>
      <c r="G154">
        <v>100</v>
      </c>
      <c r="H154">
        <v>1.5</v>
      </c>
      <c r="I154">
        <v>22.458839376460801</v>
      </c>
      <c r="J154">
        <v>33.688259064691202</v>
      </c>
      <c r="M154" t="str">
        <f t="shared" si="31"/>
        <v>&lt;anonymous&gt;.logoff</v>
      </c>
      <c r="N154" t="str">
        <f t="shared" si="32"/>
        <v/>
      </c>
      <c r="O154">
        <f t="shared" si="33"/>
        <v>1000</v>
      </c>
      <c r="P154">
        <f t="shared" si="34"/>
        <v>4</v>
      </c>
      <c r="Q154">
        <f t="shared" si="35"/>
        <v>1</v>
      </c>
      <c r="R154">
        <f t="shared" si="41"/>
        <v>0</v>
      </c>
      <c r="S154">
        <f t="shared" si="36"/>
        <v>1</v>
      </c>
      <c r="T154" s="8">
        <f t="shared" si="37"/>
        <v>1</v>
      </c>
      <c r="U154">
        <f t="shared" si="38"/>
        <v>1.5</v>
      </c>
      <c r="V154">
        <f t="shared" si="39"/>
        <v>22.458839376460801</v>
      </c>
      <c r="W154">
        <f t="shared" si="40"/>
        <v>33.688259064691202</v>
      </c>
    </row>
    <row r="155" spans="1:23">
      <c r="A155" t="s">
        <v>82</v>
      </c>
      <c r="B155">
        <v>1001</v>
      </c>
      <c r="C155">
        <v>2</v>
      </c>
      <c r="D155">
        <v>0</v>
      </c>
      <c r="E155">
        <v>1</v>
      </c>
      <c r="F155">
        <v>1</v>
      </c>
      <c r="G155" t="s">
        <v>88</v>
      </c>
      <c r="H155">
        <v>0</v>
      </c>
      <c r="I155">
        <v>0</v>
      </c>
      <c r="J155">
        <v>0</v>
      </c>
      <c r="M155" t="str">
        <f t="shared" si="31"/>
        <v>&lt;anonymous&gt;.logoff</v>
      </c>
      <c r="N155" t="str">
        <f t="shared" si="32"/>
        <v>&lt;anonymous&gt;.logoff</v>
      </c>
      <c r="O155">
        <f t="shared" si="33"/>
        <v>1000</v>
      </c>
      <c r="P155">
        <f t="shared" si="34"/>
        <v>6</v>
      </c>
      <c r="Q155">
        <f t="shared" si="35"/>
        <v>1</v>
      </c>
      <c r="R155">
        <f t="shared" si="41"/>
        <v>0</v>
      </c>
      <c r="S155">
        <f t="shared" si="36"/>
        <v>2</v>
      </c>
      <c r="T155" s="8">
        <f t="shared" si="37"/>
        <v>2</v>
      </c>
      <c r="U155">
        <f t="shared" si="38"/>
        <v>1.5</v>
      </c>
      <c r="V155">
        <f t="shared" si="39"/>
        <v>22.458839376460801</v>
      </c>
      <c r="W155">
        <f t="shared" si="40"/>
        <v>33.688259064691202</v>
      </c>
    </row>
    <row r="156" spans="1:23">
      <c r="A156" t="s">
        <v>123</v>
      </c>
      <c r="B156">
        <v>1004</v>
      </c>
      <c r="C156">
        <v>9</v>
      </c>
      <c r="D156">
        <v>5</v>
      </c>
      <c r="E156">
        <v>4</v>
      </c>
      <c r="F156">
        <v>1</v>
      </c>
      <c r="G156">
        <v>20</v>
      </c>
      <c r="H156">
        <v>4.8947368421052602</v>
      </c>
      <c r="I156">
        <v>241.480521868285</v>
      </c>
      <c r="J156">
        <v>1181.9836070394999</v>
      </c>
      <c r="M156" t="str">
        <f t="shared" si="31"/>
        <v>&lt;anonymous&gt;.createPPTAccount</v>
      </c>
      <c r="N156" t="str">
        <f t="shared" si="32"/>
        <v/>
      </c>
      <c r="O156">
        <f t="shared" si="33"/>
        <v>1004</v>
      </c>
      <c r="P156">
        <f t="shared" si="34"/>
        <v>9</v>
      </c>
      <c r="Q156">
        <f t="shared" si="35"/>
        <v>5</v>
      </c>
      <c r="R156">
        <f t="shared" si="41"/>
        <v>4</v>
      </c>
      <c r="S156">
        <f t="shared" si="36"/>
        <v>1</v>
      </c>
      <c r="T156" s="8">
        <f t="shared" si="37"/>
        <v>0.2</v>
      </c>
      <c r="U156">
        <f t="shared" si="38"/>
        <v>4.8947368421052602</v>
      </c>
      <c r="V156">
        <f t="shared" si="39"/>
        <v>241.480521868285</v>
      </c>
      <c r="W156">
        <f t="shared" si="40"/>
        <v>1181.9836070394999</v>
      </c>
    </row>
    <row r="157" spans="1:23">
      <c r="A157" t="s">
        <v>82</v>
      </c>
      <c r="B157">
        <v>1009</v>
      </c>
      <c r="C157">
        <v>3</v>
      </c>
      <c r="D157">
        <v>1</v>
      </c>
      <c r="E157">
        <v>2</v>
      </c>
      <c r="F157">
        <v>1</v>
      </c>
      <c r="G157">
        <v>100</v>
      </c>
      <c r="H157">
        <v>1.25</v>
      </c>
      <c r="I157">
        <v>18.094737505047998</v>
      </c>
      <c r="J157">
        <v>22.618421881310098</v>
      </c>
      <c r="M157" t="str">
        <f t="shared" si="31"/>
        <v>&lt;anonymous&gt;.createPPTAccount</v>
      </c>
      <c r="N157" t="str">
        <f t="shared" si="32"/>
        <v>&lt;anonymous&gt;.createPPTAccount</v>
      </c>
      <c r="O157">
        <f t="shared" si="33"/>
        <v>1004</v>
      </c>
      <c r="P157">
        <f t="shared" si="34"/>
        <v>12</v>
      </c>
      <c r="Q157">
        <f t="shared" si="35"/>
        <v>6</v>
      </c>
      <c r="R157">
        <f t="shared" si="41"/>
        <v>4</v>
      </c>
      <c r="S157">
        <f t="shared" si="36"/>
        <v>2</v>
      </c>
      <c r="T157" s="8">
        <f t="shared" si="37"/>
        <v>0.33333333333333331</v>
      </c>
      <c r="U157">
        <f t="shared" si="38"/>
        <v>6.1447368421052602</v>
      </c>
      <c r="V157">
        <f t="shared" si="39"/>
        <v>259.57525937333298</v>
      </c>
      <c r="W157">
        <f t="shared" si="40"/>
        <v>1204.60202892081</v>
      </c>
    </row>
    <row r="158" spans="1:23">
      <c r="A158" t="s">
        <v>124</v>
      </c>
      <c r="B158">
        <v>1013</v>
      </c>
      <c r="C158">
        <v>10</v>
      </c>
      <c r="D158">
        <v>5</v>
      </c>
      <c r="E158">
        <v>1</v>
      </c>
      <c r="F158">
        <v>2</v>
      </c>
      <c r="G158">
        <v>40</v>
      </c>
      <c r="H158">
        <v>6</v>
      </c>
      <c r="I158">
        <v>144</v>
      </c>
      <c r="J158">
        <v>864</v>
      </c>
      <c r="M158" t="str">
        <f t="shared" si="31"/>
        <v>&lt;anonymous&gt;.updatePPTAccount</v>
      </c>
      <c r="N158" t="str">
        <f t="shared" si="32"/>
        <v/>
      </c>
      <c r="O158">
        <f t="shared" si="33"/>
        <v>1013</v>
      </c>
      <c r="P158">
        <f t="shared" si="34"/>
        <v>10</v>
      </c>
      <c r="Q158">
        <f t="shared" si="35"/>
        <v>5</v>
      </c>
      <c r="R158">
        <f t="shared" si="41"/>
        <v>1</v>
      </c>
      <c r="S158">
        <f t="shared" si="36"/>
        <v>2</v>
      </c>
      <c r="T158" s="8">
        <f t="shared" si="37"/>
        <v>0.4</v>
      </c>
      <c r="U158">
        <f t="shared" si="38"/>
        <v>6</v>
      </c>
      <c r="V158">
        <f t="shared" si="39"/>
        <v>144</v>
      </c>
      <c r="W158">
        <f t="shared" si="40"/>
        <v>864</v>
      </c>
    </row>
    <row r="159" spans="1:23">
      <c r="A159" t="s">
        <v>82</v>
      </c>
      <c r="B159">
        <v>1018</v>
      </c>
      <c r="C159">
        <v>3</v>
      </c>
      <c r="D159">
        <v>1</v>
      </c>
      <c r="E159">
        <v>2</v>
      </c>
      <c r="F159">
        <v>1</v>
      </c>
      <c r="G159">
        <v>100</v>
      </c>
      <c r="H159">
        <v>1.25</v>
      </c>
      <c r="I159">
        <v>18.094737505047998</v>
      </c>
      <c r="J159">
        <v>22.618421881310098</v>
      </c>
      <c r="M159" t="str">
        <f t="shared" si="31"/>
        <v>&lt;anonymous&gt;.updatePPTAccount</v>
      </c>
      <c r="N159" t="str">
        <f t="shared" si="32"/>
        <v>&lt;anonymous&gt;.updatePPTAccount</v>
      </c>
      <c r="O159">
        <f t="shared" si="33"/>
        <v>1013</v>
      </c>
      <c r="P159">
        <f t="shared" si="34"/>
        <v>13</v>
      </c>
      <c r="Q159">
        <f t="shared" si="35"/>
        <v>6</v>
      </c>
      <c r="R159">
        <f t="shared" si="41"/>
        <v>1</v>
      </c>
      <c r="S159">
        <f t="shared" si="36"/>
        <v>3</v>
      </c>
      <c r="T159" s="8">
        <f t="shared" si="37"/>
        <v>0.5</v>
      </c>
      <c r="U159">
        <f t="shared" si="38"/>
        <v>7.25</v>
      </c>
      <c r="V159">
        <f t="shared" si="39"/>
        <v>162.09473750504799</v>
      </c>
      <c r="W159">
        <f t="shared" si="40"/>
        <v>886.61842188131004</v>
      </c>
    </row>
    <row r="160" spans="1:23">
      <c r="A160" t="s">
        <v>125</v>
      </c>
      <c r="B160">
        <v>1023</v>
      </c>
      <c r="C160">
        <v>14</v>
      </c>
      <c r="D160">
        <v>7</v>
      </c>
      <c r="E160">
        <v>1</v>
      </c>
      <c r="F160">
        <v>2</v>
      </c>
      <c r="G160">
        <v>28.571428571428498</v>
      </c>
      <c r="H160">
        <v>7</v>
      </c>
      <c r="I160">
        <v>151.23612512626201</v>
      </c>
      <c r="J160">
        <v>1058.6528758838299</v>
      </c>
      <c r="M160" t="str">
        <f t="shared" si="31"/>
        <v>&lt;anonymous&gt;.setPPTAccountFinishState</v>
      </c>
      <c r="N160" t="str">
        <f t="shared" si="32"/>
        <v/>
      </c>
      <c r="O160">
        <f t="shared" si="33"/>
        <v>1023</v>
      </c>
      <c r="P160">
        <f t="shared" si="34"/>
        <v>14</v>
      </c>
      <c r="Q160">
        <f t="shared" si="35"/>
        <v>7</v>
      </c>
      <c r="R160">
        <f t="shared" si="41"/>
        <v>1</v>
      </c>
      <c r="S160">
        <f t="shared" si="36"/>
        <v>2</v>
      </c>
      <c r="T160" s="8">
        <f t="shared" si="37"/>
        <v>0.2857142857142857</v>
      </c>
      <c r="U160">
        <f t="shared" si="38"/>
        <v>7</v>
      </c>
      <c r="V160">
        <f t="shared" si="39"/>
        <v>151.23612512626201</v>
      </c>
      <c r="W160">
        <f t="shared" si="40"/>
        <v>1058.6528758838299</v>
      </c>
    </row>
    <row r="161" spans="1:23">
      <c r="A161" t="s">
        <v>82</v>
      </c>
      <c r="B161">
        <v>1028</v>
      </c>
      <c r="C161">
        <v>4</v>
      </c>
      <c r="D161">
        <v>2</v>
      </c>
      <c r="E161">
        <v>0</v>
      </c>
      <c r="F161">
        <v>1</v>
      </c>
      <c r="G161">
        <v>50</v>
      </c>
      <c r="H161">
        <v>1.875</v>
      </c>
      <c r="I161">
        <v>25.2661942985184</v>
      </c>
      <c r="J161">
        <v>47.374114309722003</v>
      </c>
      <c r="M161" t="str">
        <f t="shared" si="31"/>
        <v>&lt;anonymous&gt;.setPPTAccountFinishState</v>
      </c>
      <c r="N161" t="str">
        <f t="shared" si="32"/>
        <v>&lt;anonymous&gt;.setPPTAccountFinishState</v>
      </c>
      <c r="O161">
        <f t="shared" si="33"/>
        <v>1023</v>
      </c>
      <c r="P161">
        <f t="shared" si="34"/>
        <v>18</v>
      </c>
      <c r="Q161">
        <f t="shared" si="35"/>
        <v>9</v>
      </c>
      <c r="R161">
        <f t="shared" si="41"/>
        <v>1</v>
      </c>
      <c r="S161">
        <f t="shared" si="36"/>
        <v>3</v>
      </c>
      <c r="T161" s="8">
        <f t="shared" si="37"/>
        <v>0.33333333333333331</v>
      </c>
      <c r="U161">
        <f t="shared" si="38"/>
        <v>8.875</v>
      </c>
      <c r="V161">
        <f t="shared" si="39"/>
        <v>176.50231942478041</v>
      </c>
      <c r="W161">
        <f t="shared" si="40"/>
        <v>1106.0269901935519</v>
      </c>
    </row>
    <row r="162" spans="1:23">
      <c r="A162" t="s">
        <v>126</v>
      </c>
      <c r="B162">
        <v>1037</v>
      </c>
      <c r="C162">
        <v>3</v>
      </c>
      <c r="D162">
        <v>1</v>
      </c>
      <c r="E162">
        <v>0</v>
      </c>
      <c r="F162">
        <v>1</v>
      </c>
      <c r="G162">
        <v>100</v>
      </c>
      <c r="H162">
        <v>1</v>
      </c>
      <c r="I162">
        <v>18.094737505047998</v>
      </c>
      <c r="J162">
        <v>18.094737505047998</v>
      </c>
      <c r="M162" t="str">
        <f t="shared" si="31"/>
        <v>&lt;anonymous&gt;.pptAccountChanged</v>
      </c>
      <c r="N162" t="str">
        <f t="shared" si="32"/>
        <v>&lt;anonymous&gt;.pptAccountChanged</v>
      </c>
      <c r="O162">
        <f t="shared" si="33"/>
        <v>1037</v>
      </c>
      <c r="P162">
        <f t="shared" si="34"/>
        <v>3</v>
      </c>
      <c r="Q162">
        <f t="shared" si="35"/>
        <v>1</v>
      </c>
      <c r="R162">
        <f t="shared" si="41"/>
        <v>0</v>
      </c>
      <c r="S162">
        <f t="shared" si="36"/>
        <v>1</v>
      </c>
      <c r="T162" s="8">
        <f t="shared" si="37"/>
        <v>1</v>
      </c>
      <c r="U162">
        <f t="shared" si="38"/>
        <v>1</v>
      </c>
      <c r="V162">
        <f t="shared" si="39"/>
        <v>18.094737505047998</v>
      </c>
      <c r="W162">
        <f t="shared" si="40"/>
        <v>18.094737505047998</v>
      </c>
    </row>
    <row r="163" spans="1:23">
      <c r="A163" t="s">
        <v>127</v>
      </c>
      <c r="B163">
        <v>1040</v>
      </c>
      <c r="C163">
        <v>7</v>
      </c>
      <c r="D163">
        <v>3</v>
      </c>
      <c r="E163">
        <v>1</v>
      </c>
      <c r="F163">
        <v>1</v>
      </c>
      <c r="G163">
        <v>33.3333333333333</v>
      </c>
      <c r="H163">
        <v>4.0625</v>
      </c>
      <c r="I163">
        <v>85.110113517245097</v>
      </c>
      <c r="J163">
        <v>345.75983616380802</v>
      </c>
      <c r="M163" t="str">
        <f t="shared" si="31"/>
        <v>&lt;anonymous&gt;.removePPTAccount</v>
      </c>
      <c r="N163" t="str">
        <f t="shared" si="32"/>
        <v/>
      </c>
      <c r="O163">
        <f t="shared" si="33"/>
        <v>1040</v>
      </c>
      <c r="P163">
        <f t="shared" si="34"/>
        <v>7</v>
      </c>
      <c r="Q163">
        <f t="shared" si="35"/>
        <v>3</v>
      </c>
      <c r="R163">
        <f t="shared" si="41"/>
        <v>1</v>
      </c>
      <c r="S163">
        <f t="shared" si="36"/>
        <v>1</v>
      </c>
      <c r="T163" s="8">
        <f t="shared" si="37"/>
        <v>0.33333333333333331</v>
      </c>
      <c r="U163">
        <f t="shared" si="38"/>
        <v>4.0625</v>
      </c>
      <c r="V163">
        <f t="shared" si="39"/>
        <v>85.110113517245097</v>
      </c>
      <c r="W163">
        <f t="shared" si="40"/>
        <v>345.75983616380802</v>
      </c>
    </row>
    <row r="164" spans="1:23">
      <c r="A164" t="s">
        <v>82</v>
      </c>
      <c r="B164">
        <v>1043</v>
      </c>
      <c r="C164">
        <v>3</v>
      </c>
      <c r="D164">
        <v>1</v>
      </c>
      <c r="E164">
        <v>1</v>
      </c>
      <c r="F164">
        <v>1</v>
      </c>
      <c r="G164">
        <v>100</v>
      </c>
      <c r="H164">
        <v>1.3333333333333299</v>
      </c>
      <c r="I164">
        <v>13.931568569324099</v>
      </c>
      <c r="J164">
        <v>18.575424759098802</v>
      </c>
      <c r="M164" t="str">
        <f t="shared" si="31"/>
        <v>&lt;anonymous&gt;.removePPTAccount</v>
      </c>
      <c r="N164" t="str">
        <f t="shared" si="32"/>
        <v>&lt;anonymous&gt;.removePPTAccount</v>
      </c>
      <c r="O164">
        <f t="shared" si="33"/>
        <v>1040</v>
      </c>
      <c r="P164">
        <f t="shared" si="34"/>
        <v>10</v>
      </c>
      <c r="Q164">
        <f t="shared" si="35"/>
        <v>4</v>
      </c>
      <c r="R164">
        <f t="shared" si="41"/>
        <v>1</v>
      </c>
      <c r="S164">
        <f t="shared" si="36"/>
        <v>2</v>
      </c>
      <c r="T164" s="8">
        <f t="shared" si="37"/>
        <v>0.5</v>
      </c>
      <c r="U164">
        <f t="shared" si="38"/>
        <v>5.3958333333333304</v>
      </c>
      <c r="V164">
        <f t="shared" si="39"/>
        <v>99.041682086569196</v>
      </c>
      <c r="W164">
        <f t="shared" si="40"/>
        <v>364.3352609229068</v>
      </c>
    </row>
    <row r="165" spans="1:23">
      <c r="A165" t="s">
        <v>128</v>
      </c>
      <c r="B165">
        <v>1047</v>
      </c>
      <c r="C165">
        <v>3</v>
      </c>
      <c r="D165">
        <v>1</v>
      </c>
      <c r="E165">
        <v>1</v>
      </c>
      <c r="F165">
        <v>1</v>
      </c>
      <c r="G165">
        <v>100</v>
      </c>
      <c r="H165">
        <v>2.4</v>
      </c>
      <c r="I165">
        <v>42</v>
      </c>
      <c r="J165">
        <v>100.8</v>
      </c>
      <c r="M165" t="str">
        <f t="shared" si="31"/>
        <v>&lt;anonymous&gt;.showSelectedPPTAccount</v>
      </c>
      <c r="N165" t="str">
        <f t="shared" si="32"/>
        <v>&lt;anonymous&gt;.showSelectedPPTAccount</v>
      </c>
      <c r="O165">
        <f t="shared" si="33"/>
        <v>1047</v>
      </c>
      <c r="P165">
        <f t="shared" si="34"/>
        <v>3</v>
      </c>
      <c r="Q165">
        <f t="shared" si="35"/>
        <v>1</v>
      </c>
      <c r="R165">
        <f t="shared" si="41"/>
        <v>1</v>
      </c>
      <c r="S165">
        <f t="shared" si="36"/>
        <v>1</v>
      </c>
      <c r="T165" s="8">
        <f t="shared" si="37"/>
        <v>1</v>
      </c>
      <c r="U165">
        <f t="shared" si="38"/>
        <v>2.4</v>
      </c>
      <c r="V165">
        <f t="shared" si="39"/>
        <v>42</v>
      </c>
      <c r="W165">
        <f t="shared" si="40"/>
        <v>100.8</v>
      </c>
    </row>
    <row r="166" spans="1:23">
      <c r="A166" t="s">
        <v>129</v>
      </c>
      <c r="B166">
        <v>1053</v>
      </c>
      <c r="C166">
        <v>8</v>
      </c>
      <c r="D166">
        <v>5</v>
      </c>
      <c r="E166">
        <v>1</v>
      </c>
      <c r="F166">
        <v>3</v>
      </c>
      <c r="G166">
        <v>60</v>
      </c>
      <c r="H166">
        <v>11.8125</v>
      </c>
      <c r="I166">
        <v>167.58597649126301</v>
      </c>
      <c r="J166">
        <v>1979.6093473030501</v>
      </c>
      <c r="M166" t="str">
        <f t="shared" si="31"/>
        <v>&lt;anonymous&gt;.findPPTInList</v>
      </c>
      <c r="N166" t="str">
        <f t="shared" si="32"/>
        <v>&lt;anonymous&gt;.findPPTInList</v>
      </c>
      <c r="O166">
        <f t="shared" si="33"/>
        <v>1053</v>
      </c>
      <c r="P166">
        <f t="shared" si="34"/>
        <v>8</v>
      </c>
      <c r="Q166">
        <f t="shared" si="35"/>
        <v>5</v>
      </c>
      <c r="R166">
        <f t="shared" si="41"/>
        <v>1</v>
      </c>
      <c r="S166">
        <f t="shared" si="36"/>
        <v>3</v>
      </c>
      <c r="T166" s="8">
        <f t="shared" si="37"/>
        <v>0.6</v>
      </c>
      <c r="U166">
        <f t="shared" si="38"/>
        <v>11.8125</v>
      </c>
      <c r="V166">
        <f t="shared" si="39"/>
        <v>167.58597649126301</v>
      </c>
      <c r="W166">
        <f t="shared" si="40"/>
        <v>1979.6093473030501</v>
      </c>
    </row>
    <row r="167" spans="1:23">
      <c r="A167" t="s">
        <v>130</v>
      </c>
      <c r="B167">
        <v>1061</v>
      </c>
      <c r="C167">
        <v>16</v>
      </c>
      <c r="D167">
        <v>6</v>
      </c>
      <c r="E167">
        <v>1</v>
      </c>
      <c r="F167">
        <v>2</v>
      </c>
      <c r="G167">
        <v>33.3333333333333</v>
      </c>
      <c r="H167">
        <v>8</v>
      </c>
      <c r="I167">
        <v>114.22064766172799</v>
      </c>
      <c r="J167">
        <v>913.76518129382396</v>
      </c>
      <c r="M167" t="str">
        <f t="shared" si="31"/>
        <v>&lt;anonymous&gt;.setOperationFinishState</v>
      </c>
      <c r="N167" t="str">
        <f t="shared" si="32"/>
        <v/>
      </c>
      <c r="O167">
        <f t="shared" si="33"/>
        <v>1061</v>
      </c>
      <c r="P167">
        <f t="shared" si="34"/>
        <v>16</v>
      </c>
      <c r="Q167">
        <f t="shared" si="35"/>
        <v>6</v>
      </c>
      <c r="R167">
        <f t="shared" si="41"/>
        <v>1</v>
      </c>
      <c r="S167">
        <f t="shared" si="36"/>
        <v>2</v>
      </c>
      <c r="T167" s="8">
        <f t="shared" si="37"/>
        <v>0.33333333333333331</v>
      </c>
      <c r="U167">
        <f t="shared" si="38"/>
        <v>8</v>
      </c>
      <c r="V167">
        <f t="shared" si="39"/>
        <v>114.22064766172799</v>
      </c>
      <c r="W167">
        <f t="shared" si="40"/>
        <v>913.76518129382396</v>
      </c>
    </row>
    <row r="168" spans="1:23">
      <c r="A168" t="s">
        <v>82</v>
      </c>
      <c r="B168">
        <v>1065</v>
      </c>
      <c r="C168">
        <v>4</v>
      </c>
      <c r="D168">
        <v>2</v>
      </c>
      <c r="E168">
        <v>0</v>
      </c>
      <c r="F168">
        <v>1</v>
      </c>
      <c r="G168">
        <v>50</v>
      </c>
      <c r="H168">
        <v>1.875</v>
      </c>
      <c r="I168">
        <v>25.2661942985184</v>
      </c>
      <c r="J168">
        <v>47.374114309722003</v>
      </c>
      <c r="M168" t="str">
        <f t="shared" si="31"/>
        <v>&lt;anonymous&gt;.setOperationFinishState</v>
      </c>
      <c r="N168" t="str">
        <f t="shared" si="32"/>
        <v/>
      </c>
      <c r="O168">
        <f t="shared" si="33"/>
        <v>1061</v>
      </c>
      <c r="P168">
        <f t="shared" si="34"/>
        <v>20</v>
      </c>
      <c r="Q168">
        <f t="shared" si="35"/>
        <v>8</v>
      </c>
      <c r="R168">
        <f t="shared" si="41"/>
        <v>1</v>
      </c>
      <c r="S168">
        <f t="shared" si="36"/>
        <v>3</v>
      </c>
      <c r="T168" s="8">
        <f t="shared" si="37"/>
        <v>0.375</v>
      </c>
      <c r="U168">
        <f t="shared" si="38"/>
        <v>9.875</v>
      </c>
      <c r="V168">
        <f t="shared" si="39"/>
        <v>139.48684196024641</v>
      </c>
      <c r="W168">
        <f t="shared" si="40"/>
        <v>961.13929560354597</v>
      </c>
    </row>
    <row r="169" spans="1:23">
      <c r="A169" t="s">
        <v>82</v>
      </c>
      <c r="B169">
        <v>1071</v>
      </c>
      <c r="C169">
        <v>4</v>
      </c>
      <c r="D169">
        <v>2</v>
      </c>
      <c r="E169">
        <v>0</v>
      </c>
      <c r="F169">
        <v>1</v>
      </c>
      <c r="G169">
        <v>50</v>
      </c>
      <c r="H169">
        <v>1.875</v>
      </c>
      <c r="I169">
        <v>25.2661942985184</v>
      </c>
      <c r="J169">
        <v>47.374114309722003</v>
      </c>
      <c r="M169" t="str">
        <f t="shared" si="31"/>
        <v>&lt;anonymous&gt;.setOperationFinishState</v>
      </c>
      <c r="N169" t="str">
        <f t="shared" si="32"/>
        <v/>
      </c>
      <c r="O169">
        <f t="shared" si="33"/>
        <v>1061</v>
      </c>
      <c r="P169">
        <f t="shared" si="34"/>
        <v>24</v>
      </c>
      <c r="Q169">
        <f t="shared" si="35"/>
        <v>10</v>
      </c>
      <c r="R169">
        <f t="shared" si="41"/>
        <v>1</v>
      </c>
      <c r="S169">
        <f t="shared" si="36"/>
        <v>4</v>
      </c>
      <c r="T169" s="8">
        <f t="shared" si="37"/>
        <v>0.4</v>
      </c>
      <c r="U169">
        <f t="shared" si="38"/>
        <v>11.75</v>
      </c>
      <c r="V169">
        <f t="shared" si="39"/>
        <v>164.75303625876481</v>
      </c>
      <c r="W169">
        <f t="shared" si="40"/>
        <v>1008.513409913268</v>
      </c>
    </row>
    <row r="170" spans="1:23">
      <c r="A170" t="s">
        <v>82</v>
      </c>
      <c r="B170">
        <v>1086</v>
      </c>
      <c r="C170">
        <v>35</v>
      </c>
      <c r="D170">
        <v>3</v>
      </c>
      <c r="E170">
        <v>1</v>
      </c>
      <c r="F170">
        <v>2</v>
      </c>
      <c r="G170">
        <v>66.6666666666666</v>
      </c>
      <c r="H170">
        <v>10.5</v>
      </c>
      <c r="I170">
        <v>59.794705707972497</v>
      </c>
      <c r="J170">
        <v>627.84440993371095</v>
      </c>
      <c r="M170" t="str">
        <f t="shared" si="31"/>
        <v>&lt;anonymous&gt;.setOperationFinishState</v>
      </c>
      <c r="N170" t="str">
        <f t="shared" si="32"/>
        <v/>
      </c>
      <c r="O170">
        <f t="shared" si="33"/>
        <v>1061</v>
      </c>
      <c r="P170">
        <f t="shared" si="34"/>
        <v>59</v>
      </c>
      <c r="Q170">
        <f t="shared" si="35"/>
        <v>13</v>
      </c>
      <c r="R170">
        <f t="shared" si="41"/>
        <v>1</v>
      </c>
      <c r="S170">
        <f t="shared" si="36"/>
        <v>6</v>
      </c>
      <c r="T170" s="8">
        <f t="shared" si="37"/>
        <v>0.46153846153846156</v>
      </c>
      <c r="U170">
        <f t="shared" si="38"/>
        <v>22.25</v>
      </c>
      <c r="V170">
        <f t="shared" si="39"/>
        <v>224.54774196673731</v>
      </c>
      <c r="W170">
        <f t="shared" si="40"/>
        <v>1636.3578198469791</v>
      </c>
    </row>
    <row r="171" spans="1:23">
      <c r="A171" t="s">
        <v>82</v>
      </c>
      <c r="B171">
        <v>1088</v>
      </c>
      <c r="C171">
        <v>32</v>
      </c>
      <c r="D171">
        <v>3</v>
      </c>
      <c r="E171">
        <v>1</v>
      </c>
      <c r="F171">
        <v>2</v>
      </c>
      <c r="G171">
        <v>66.6666666666666</v>
      </c>
      <c r="H171">
        <v>10.5</v>
      </c>
      <c r="I171">
        <v>59.794705707972497</v>
      </c>
      <c r="J171">
        <v>627.84440993371095</v>
      </c>
      <c r="M171" t="str">
        <f t="shared" si="31"/>
        <v>&lt;anonymous&gt;.setOperationFinishState</v>
      </c>
      <c r="N171" t="str">
        <f t="shared" si="32"/>
        <v/>
      </c>
      <c r="O171">
        <f t="shared" si="33"/>
        <v>1061</v>
      </c>
      <c r="P171">
        <f t="shared" si="34"/>
        <v>91</v>
      </c>
      <c r="Q171">
        <f t="shared" si="35"/>
        <v>16</v>
      </c>
      <c r="R171">
        <f t="shared" si="41"/>
        <v>1</v>
      </c>
      <c r="S171">
        <f t="shared" si="36"/>
        <v>8</v>
      </c>
      <c r="T171" s="8">
        <f t="shared" si="37"/>
        <v>0.5</v>
      </c>
      <c r="U171">
        <f t="shared" si="38"/>
        <v>32.75</v>
      </c>
      <c r="V171">
        <f t="shared" si="39"/>
        <v>284.34244767470977</v>
      </c>
      <c r="W171">
        <f t="shared" si="40"/>
        <v>2264.2022297806898</v>
      </c>
    </row>
    <row r="172" spans="1:23">
      <c r="A172" t="s">
        <v>82</v>
      </c>
      <c r="B172">
        <v>1090</v>
      </c>
      <c r="C172">
        <v>29</v>
      </c>
      <c r="D172">
        <v>3</v>
      </c>
      <c r="E172">
        <v>1</v>
      </c>
      <c r="F172">
        <v>2</v>
      </c>
      <c r="G172">
        <v>66.6666666666666</v>
      </c>
      <c r="H172">
        <v>10.5</v>
      </c>
      <c r="I172">
        <v>59.794705707972497</v>
      </c>
      <c r="J172">
        <v>627.84440993371095</v>
      </c>
      <c r="M172" t="str">
        <f t="shared" si="31"/>
        <v>&lt;anonymous&gt;.setOperationFinishState</v>
      </c>
      <c r="N172" t="str">
        <f t="shared" si="32"/>
        <v/>
      </c>
      <c r="O172">
        <f t="shared" si="33"/>
        <v>1061</v>
      </c>
      <c r="P172">
        <f t="shared" si="34"/>
        <v>120</v>
      </c>
      <c r="Q172">
        <f t="shared" si="35"/>
        <v>19</v>
      </c>
      <c r="R172">
        <f t="shared" si="41"/>
        <v>1</v>
      </c>
      <c r="S172">
        <f t="shared" si="36"/>
        <v>10</v>
      </c>
      <c r="T172" s="8">
        <f t="shared" si="37"/>
        <v>0.52631578947368418</v>
      </c>
      <c r="U172">
        <f t="shared" si="38"/>
        <v>43.25</v>
      </c>
      <c r="V172">
        <f t="shared" si="39"/>
        <v>344.1371533826823</v>
      </c>
      <c r="W172">
        <f t="shared" si="40"/>
        <v>2892.046639714401</v>
      </c>
    </row>
    <row r="173" spans="1:23">
      <c r="A173" t="s">
        <v>82</v>
      </c>
      <c r="B173">
        <v>1092</v>
      </c>
      <c r="C173">
        <v>26</v>
      </c>
      <c r="D173">
        <v>4</v>
      </c>
      <c r="E173">
        <v>1</v>
      </c>
      <c r="F173">
        <v>1</v>
      </c>
      <c r="G173">
        <v>25</v>
      </c>
      <c r="H173">
        <v>4.375</v>
      </c>
      <c r="I173">
        <v>41.209025018749998</v>
      </c>
      <c r="J173">
        <v>180.28948445703099</v>
      </c>
      <c r="M173" t="str">
        <f t="shared" si="31"/>
        <v>&lt;anonymous&gt;.setOperationFinishState</v>
      </c>
      <c r="N173" t="str">
        <f t="shared" si="32"/>
        <v/>
      </c>
      <c r="O173">
        <f t="shared" si="33"/>
        <v>1061</v>
      </c>
      <c r="P173">
        <f t="shared" si="34"/>
        <v>146</v>
      </c>
      <c r="Q173">
        <f t="shared" si="35"/>
        <v>23</v>
      </c>
      <c r="R173">
        <f t="shared" si="41"/>
        <v>1</v>
      </c>
      <c r="S173">
        <f t="shared" si="36"/>
        <v>11</v>
      </c>
      <c r="T173" s="8">
        <f t="shared" si="37"/>
        <v>0.47826086956521741</v>
      </c>
      <c r="U173">
        <f t="shared" si="38"/>
        <v>47.625</v>
      </c>
      <c r="V173">
        <f t="shared" si="39"/>
        <v>385.34617840143233</v>
      </c>
      <c r="W173">
        <f t="shared" si="40"/>
        <v>3072.3361241714319</v>
      </c>
    </row>
    <row r="174" spans="1:23">
      <c r="A174" t="s">
        <v>82</v>
      </c>
      <c r="B174">
        <v>1094</v>
      </c>
      <c r="C174">
        <v>22</v>
      </c>
      <c r="D174">
        <v>23</v>
      </c>
      <c r="E174">
        <v>0</v>
      </c>
      <c r="F174">
        <v>1</v>
      </c>
      <c r="G174">
        <v>4.3478260869565197</v>
      </c>
      <c r="H174">
        <v>9.3947368421052602</v>
      </c>
      <c r="I174">
        <v>394.83693632385098</v>
      </c>
      <c r="J174">
        <v>3709.3891123056601</v>
      </c>
      <c r="M174" t="str">
        <f t="shared" si="31"/>
        <v>&lt;anonymous&gt;.setOperationFinishState</v>
      </c>
      <c r="N174" t="str">
        <f t="shared" si="32"/>
        <v>&lt;anonymous&gt;.setOperationFinishState</v>
      </c>
      <c r="O174">
        <f t="shared" si="33"/>
        <v>1061</v>
      </c>
      <c r="P174">
        <f t="shared" si="34"/>
        <v>168</v>
      </c>
      <c r="Q174">
        <f t="shared" si="35"/>
        <v>46</v>
      </c>
      <c r="R174">
        <f t="shared" si="41"/>
        <v>1</v>
      </c>
      <c r="S174">
        <f t="shared" si="36"/>
        <v>12</v>
      </c>
      <c r="T174" s="8">
        <f t="shared" si="37"/>
        <v>0.2608695652173913</v>
      </c>
      <c r="U174">
        <f t="shared" si="38"/>
        <v>57.01973684210526</v>
      </c>
      <c r="V174">
        <f t="shared" si="39"/>
        <v>780.1831147252833</v>
      </c>
      <c r="W174">
        <f t="shared" si="40"/>
        <v>6781.725236477092</v>
      </c>
    </row>
    <row r="175" spans="1:23">
      <c r="A175" t="s">
        <v>131</v>
      </c>
      <c r="B175">
        <v>1095</v>
      </c>
      <c r="C175">
        <v>7</v>
      </c>
      <c r="D175">
        <v>5</v>
      </c>
      <c r="E175">
        <v>4</v>
      </c>
      <c r="F175">
        <v>1</v>
      </c>
      <c r="G175">
        <v>20</v>
      </c>
      <c r="H175">
        <v>4.5999999999999996</v>
      </c>
      <c r="I175">
        <v>144.679487038188</v>
      </c>
      <c r="J175">
        <v>665.52564037566901</v>
      </c>
      <c r="M175" t="str">
        <f t="shared" si="31"/>
        <v>DksNode</v>
      </c>
      <c r="N175" t="str">
        <f t="shared" si="32"/>
        <v/>
      </c>
      <c r="O175">
        <f t="shared" si="33"/>
        <v>1095</v>
      </c>
      <c r="P175">
        <f t="shared" si="34"/>
        <v>7</v>
      </c>
      <c r="Q175">
        <f t="shared" si="35"/>
        <v>5</v>
      </c>
      <c r="R175">
        <f t="shared" si="41"/>
        <v>4</v>
      </c>
      <c r="S175">
        <f t="shared" si="36"/>
        <v>1</v>
      </c>
      <c r="T175" s="8">
        <f t="shared" si="37"/>
        <v>0.2</v>
      </c>
      <c r="U175">
        <f t="shared" si="38"/>
        <v>4.5999999999999996</v>
      </c>
      <c r="V175">
        <f t="shared" si="39"/>
        <v>144.679487038188</v>
      </c>
      <c r="W175">
        <f t="shared" si="40"/>
        <v>665.52564037566901</v>
      </c>
    </row>
    <row r="176" spans="1:23">
      <c r="A176" t="s">
        <v>82</v>
      </c>
      <c r="B176">
        <v>1126</v>
      </c>
      <c r="C176">
        <v>32</v>
      </c>
      <c r="D176">
        <v>3</v>
      </c>
      <c r="E176">
        <v>1</v>
      </c>
      <c r="F176">
        <v>2</v>
      </c>
      <c r="G176">
        <v>66.6666666666666</v>
      </c>
      <c r="H176">
        <v>10.5</v>
      </c>
      <c r="I176">
        <v>59.794705707972497</v>
      </c>
      <c r="J176">
        <v>627.84440993371095</v>
      </c>
      <c r="M176" t="str">
        <f t="shared" si="31"/>
        <v>DksNode</v>
      </c>
      <c r="N176" t="str">
        <f t="shared" si="32"/>
        <v/>
      </c>
      <c r="O176">
        <f t="shared" si="33"/>
        <v>1095</v>
      </c>
      <c r="P176">
        <f t="shared" si="34"/>
        <v>39</v>
      </c>
      <c r="Q176">
        <f t="shared" si="35"/>
        <v>8</v>
      </c>
      <c r="R176">
        <f t="shared" si="41"/>
        <v>4</v>
      </c>
      <c r="S176">
        <f t="shared" si="36"/>
        <v>3</v>
      </c>
      <c r="T176" s="8">
        <f t="shared" si="37"/>
        <v>0.375</v>
      </c>
      <c r="U176">
        <f t="shared" si="38"/>
        <v>15.1</v>
      </c>
      <c r="V176">
        <f t="shared" si="39"/>
        <v>204.4741927461605</v>
      </c>
      <c r="W176">
        <f t="shared" si="40"/>
        <v>1293.3700503093801</v>
      </c>
    </row>
    <row r="177" spans="1:23">
      <c r="A177" t="s">
        <v>82</v>
      </c>
      <c r="B177">
        <v>1128</v>
      </c>
      <c r="C177">
        <v>29</v>
      </c>
      <c r="D177">
        <v>3</v>
      </c>
      <c r="E177">
        <v>1</v>
      </c>
      <c r="F177">
        <v>2</v>
      </c>
      <c r="G177">
        <v>66.6666666666666</v>
      </c>
      <c r="H177">
        <v>10.5</v>
      </c>
      <c r="I177">
        <v>59.794705707972497</v>
      </c>
      <c r="J177">
        <v>627.84440993371095</v>
      </c>
      <c r="M177" t="str">
        <f t="shared" si="31"/>
        <v>DksNode</v>
      </c>
      <c r="N177" t="str">
        <f t="shared" si="32"/>
        <v/>
      </c>
      <c r="O177">
        <f t="shared" si="33"/>
        <v>1095</v>
      </c>
      <c r="P177">
        <f t="shared" si="34"/>
        <v>68</v>
      </c>
      <c r="Q177">
        <f t="shared" si="35"/>
        <v>11</v>
      </c>
      <c r="R177">
        <f t="shared" si="41"/>
        <v>4</v>
      </c>
      <c r="S177">
        <f t="shared" si="36"/>
        <v>5</v>
      </c>
      <c r="T177" s="8">
        <f t="shared" si="37"/>
        <v>0.45454545454545453</v>
      </c>
      <c r="U177">
        <f t="shared" si="38"/>
        <v>25.6</v>
      </c>
      <c r="V177">
        <f t="shared" si="39"/>
        <v>264.26889845413302</v>
      </c>
      <c r="W177">
        <f t="shared" si="40"/>
        <v>1921.214460243091</v>
      </c>
    </row>
    <row r="178" spans="1:23">
      <c r="A178" t="s">
        <v>82</v>
      </c>
      <c r="B178">
        <v>1130</v>
      </c>
      <c r="C178">
        <v>26</v>
      </c>
      <c r="D178">
        <v>3</v>
      </c>
      <c r="E178">
        <v>1</v>
      </c>
      <c r="F178">
        <v>2</v>
      </c>
      <c r="G178">
        <v>66.6666666666666</v>
      </c>
      <c r="H178">
        <v>10.5</v>
      </c>
      <c r="I178">
        <v>59.794705707972497</v>
      </c>
      <c r="J178">
        <v>627.84440993371095</v>
      </c>
      <c r="M178" t="str">
        <f t="shared" si="31"/>
        <v>DksNode</v>
      </c>
      <c r="N178" t="str">
        <f t="shared" si="32"/>
        <v/>
      </c>
      <c r="O178">
        <f t="shared" si="33"/>
        <v>1095</v>
      </c>
      <c r="P178">
        <f t="shared" si="34"/>
        <v>94</v>
      </c>
      <c r="Q178">
        <f t="shared" si="35"/>
        <v>14</v>
      </c>
      <c r="R178">
        <f t="shared" si="41"/>
        <v>4</v>
      </c>
      <c r="S178">
        <f t="shared" si="36"/>
        <v>7</v>
      </c>
      <c r="T178" s="8">
        <f t="shared" si="37"/>
        <v>0.5</v>
      </c>
      <c r="U178">
        <f t="shared" si="38"/>
        <v>36.1</v>
      </c>
      <c r="V178">
        <f t="shared" si="39"/>
        <v>324.06360416210555</v>
      </c>
      <c r="W178">
        <f t="shared" si="40"/>
        <v>2549.058870176802</v>
      </c>
    </row>
    <row r="179" spans="1:23">
      <c r="A179" t="s">
        <v>82</v>
      </c>
      <c r="B179">
        <v>1132</v>
      </c>
      <c r="C179">
        <v>23</v>
      </c>
      <c r="D179">
        <v>4</v>
      </c>
      <c r="E179">
        <v>1</v>
      </c>
      <c r="F179">
        <v>1</v>
      </c>
      <c r="G179">
        <v>25</v>
      </c>
      <c r="H179">
        <v>4.5</v>
      </c>
      <c r="I179">
        <v>53.150849518197802</v>
      </c>
      <c r="J179">
        <v>239.17882283188999</v>
      </c>
      <c r="M179" t="str">
        <f t="shared" si="31"/>
        <v>DksNode</v>
      </c>
      <c r="N179" t="str">
        <f t="shared" si="32"/>
        <v/>
      </c>
      <c r="O179">
        <f t="shared" si="33"/>
        <v>1095</v>
      </c>
      <c r="P179">
        <f t="shared" si="34"/>
        <v>117</v>
      </c>
      <c r="Q179">
        <f t="shared" si="35"/>
        <v>18</v>
      </c>
      <c r="R179">
        <f t="shared" si="41"/>
        <v>4</v>
      </c>
      <c r="S179">
        <f t="shared" si="36"/>
        <v>8</v>
      </c>
      <c r="T179" s="8">
        <f t="shared" si="37"/>
        <v>0.44444444444444442</v>
      </c>
      <c r="U179">
        <f t="shared" si="38"/>
        <v>40.6</v>
      </c>
      <c r="V179">
        <f t="shared" si="39"/>
        <v>377.21445368030334</v>
      </c>
      <c r="W179">
        <f t="shared" si="40"/>
        <v>2788.2376930086921</v>
      </c>
    </row>
    <row r="180" spans="1:23">
      <c r="A180" t="s">
        <v>82</v>
      </c>
      <c r="B180">
        <v>1134</v>
      </c>
      <c r="C180">
        <v>19</v>
      </c>
      <c r="D180">
        <v>24</v>
      </c>
      <c r="E180">
        <v>1</v>
      </c>
      <c r="F180">
        <v>1</v>
      </c>
      <c r="G180">
        <v>4.1666666666666599</v>
      </c>
      <c r="H180">
        <v>10.4761904761904</v>
      </c>
      <c r="I180">
        <v>432.36030856635398</v>
      </c>
      <c r="J180">
        <v>4529.4889468856099</v>
      </c>
      <c r="M180" t="str">
        <f t="shared" si="31"/>
        <v>DksNode</v>
      </c>
      <c r="N180" t="str">
        <f t="shared" si="32"/>
        <v>DksNode</v>
      </c>
      <c r="O180">
        <f t="shared" si="33"/>
        <v>1095</v>
      </c>
      <c r="P180">
        <f t="shared" si="34"/>
        <v>136</v>
      </c>
      <c r="Q180">
        <f t="shared" si="35"/>
        <v>42</v>
      </c>
      <c r="R180">
        <f t="shared" si="41"/>
        <v>4</v>
      </c>
      <c r="S180">
        <f t="shared" si="36"/>
        <v>9</v>
      </c>
      <c r="T180" s="8">
        <f t="shared" si="37"/>
        <v>0.21428571428571427</v>
      </c>
      <c r="U180">
        <f t="shared" si="38"/>
        <v>51.076190476190405</v>
      </c>
      <c r="V180">
        <f t="shared" si="39"/>
        <v>809.57476224665731</v>
      </c>
      <c r="W180">
        <f t="shared" si="40"/>
        <v>7317.726639894302</v>
      </c>
    </row>
    <row r="181" spans="1:23">
      <c r="A181" t="s">
        <v>132</v>
      </c>
      <c r="B181">
        <v>1136</v>
      </c>
      <c r="C181">
        <v>3</v>
      </c>
      <c r="D181">
        <v>1</v>
      </c>
      <c r="E181">
        <v>4</v>
      </c>
      <c r="F181">
        <v>1</v>
      </c>
      <c r="G181">
        <v>100</v>
      </c>
      <c r="H181">
        <v>1.5714285714285701</v>
      </c>
      <c r="I181">
        <v>41.209025018749998</v>
      </c>
      <c r="J181">
        <v>64.757039315178602</v>
      </c>
      <c r="M181" t="str">
        <f t="shared" si="31"/>
        <v>Alternative</v>
      </c>
      <c r="N181" t="str">
        <f t="shared" si="32"/>
        <v/>
      </c>
      <c r="O181">
        <f t="shared" si="33"/>
        <v>1136</v>
      </c>
      <c r="P181">
        <f t="shared" si="34"/>
        <v>3</v>
      </c>
      <c r="Q181">
        <f t="shared" si="35"/>
        <v>1</v>
      </c>
      <c r="R181">
        <f t="shared" si="41"/>
        <v>4</v>
      </c>
      <c r="S181">
        <f t="shared" si="36"/>
        <v>1</v>
      </c>
      <c r="T181" s="8">
        <f t="shared" si="37"/>
        <v>1</v>
      </c>
      <c r="U181">
        <f t="shared" si="38"/>
        <v>1.5714285714285701</v>
      </c>
      <c r="V181">
        <f t="shared" si="39"/>
        <v>41.209025018749998</v>
      </c>
      <c r="W181">
        <f t="shared" si="40"/>
        <v>64.757039315178602</v>
      </c>
    </row>
    <row r="182" spans="1:23">
      <c r="A182" t="s">
        <v>82</v>
      </c>
      <c r="B182">
        <v>1164</v>
      </c>
      <c r="C182">
        <v>33</v>
      </c>
      <c r="D182">
        <v>3</v>
      </c>
      <c r="E182">
        <v>1</v>
      </c>
      <c r="F182">
        <v>2</v>
      </c>
      <c r="G182">
        <v>66.6666666666666</v>
      </c>
      <c r="H182">
        <v>10.5</v>
      </c>
      <c r="I182">
        <v>59.794705707972497</v>
      </c>
      <c r="J182">
        <v>627.84440993371095</v>
      </c>
      <c r="M182" t="str">
        <f t="shared" si="31"/>
        <v>Alternative</v>
      </c>
      <c r="N182" t="str">
        <f t="shared" si="32"/>
        <v/>
      </c>
      <c r="O182">
        <f t="shared" si="33"/>
        <v>1136</v>
      </c>
      <c r="P182">
        <f t="shared" si="34"/>
        <v>36</v>
      </c>
      <c r="Q182">
        <f t="shared" si="35"/>
        <v>4</v>
      </c>
      <c r="R182">
        <f t="shared" si="41"/>
        <v>4</v>
      </c>
      <c r="S182">
        <f t="shared" si="36"/>
        <v>3</v>
      </c>
      <c r="T182" s="8">
        <f t="shared" si="37"/>
        <v>0.75</v>
      </c>
      <c r="U182">
        <f t="shared" si="38"/>
        <v>12.071428571428569</v>
      </c>
      <c r="V182">
        <f t="shared" si="39"/>
        <v>101.00373072672249</v>
      </c>
      <c r="W182">
        <f t="shared" si="40"/>
        <v>692.60144924888959</v>
      </c>
    </row>
    <row r="183" spans="1:23">
      <c r="A183" t="s">
        <v>82</v>
      </c>
      <c r="B183">
        <v>1166</v>
      </c>
      <c r="C183">
        <v>30</v>
      </c>
      <c r="D183">
        <v>3</v>
      </c>
      <c r="E183">
        <v>1</v>
      </c>
      <c r="F183">
        <v>2</v>
      </c>
      <c r="G183">
        <v>66.6666666666666</v>
      </c>
      <c r="H183">
        <v>10.5</v>
      </c>
      <c r="I183">
        <v>59.794705707972497</v>
      </c>
      <c r="J183">
        <v>627.84440993371095</v>
      </c>
      <c r="M183" t="str">
        <f t="shared" si="31"/>
        <v>Alternative</v>
      </c>
      <c r="N183" t="str">
        <f t="shared" si="32"/>
        <v/>
      </c>
      <c r="O183">
        <f t="shared" si="33"/>
        <v>1136</v>
      </c>
      <c r="P183">
        <f t="shared" si="34"/>
        <v>66</v>
      </c>
      <c r="Q183">
        <f t="shared" si="35"/>
        <v>7</v>
      </c>
      <c r="R183">
        <f t="shared" si="41"/>
        <v>4</v>
      </c>
      <c r="S183">
        <f t="shared" si="36"/>
        <v>5</v>
      </c>
      <c r="T183" s="8">
        <f t="shared" si="37"/>
        <v>0.7142857142857143</v>
      </c>
      <c r="U183">
        <f t="shared" si="38"/>
        <v>22.571428571428569</v>
      </c>
      <c r="V183">
        <f t="shared" si="39"/>
        <v>160.79843643469499</v>
      </c>
      <c r="W183">
        <f t="shared" si="40"/>
        <v>1320.4458591826005</v>
      </c>
    </row>
    <row r="184" spans="1:23">
      <c r="A184" t="s">
        <v>82</v>
      </c>
      <c r="B184">
        <v>1168</v>
      </c>
      <c r="C184">
        <v>27</v>
      </c>
      <c r="D184">
        <v>3</v>
      </c>
      <c r="E184">
        <v>1</v>
      </c>
      <c r="F184">
        <v>2</v>
      </c>
      <c r="G184">
        <v>66.6666666666666</v>
      </c>
      <c r="H184">
        <v>10.5</v>
      </c>
      <c r="I184">
        <v>59.794705707972497</v>
      </c>
      <c r="J184">
        <v>627.84440993371095</v>
      </c>
      <c r="M184" t="str">
        <f t="shared" si="31"/>
        <v>Alternative</v>
      </c>
      <c r="N184" t="str">
        <f t="shared" si="32"/>
        <v/>
      </c>
      <c r="O184">
        <f t="shared" si="33"/>
        <v>1136</v>
      </c>
      <c r="P184">
        <f t="shared" si="34"/>
        <v>93</v>
      </c>
      <c r="Q184">
        <f t="shared" si="35"/>
        <v>10</v>
      </c>
      <c r="R184">
        <f t="shared" si="41"/>
        <v>4</v>
      </c>
      <c r="S184">
        <f t="shared" si="36"/>
        <v>7</v>
      </c>
      <c r="T184" s="8">
        <f t="shared" si="37"/>
        <v>0.7</v>
      </c>
      <c r="U184">
        <f t="shared" si="38"/>
        <v>33.071428571428569</v>
      </c>
      <c r="V184">
        <f t="shared" si="39"/>
        <v>220.59314214266749</v>
      </c>
      <c r="W184">
        <f t="shared" si="40"/>
        <v>1948.2902691163115</v>
      </c>
    </row>
    <row r="185" spans="1:23">
      <c r="A185" t="s">
        <v>82</v>
      </c>
      <c r="B185">
        <v>1170</v>
      </c>
      <c r="C185">
        <v>24</v>
      </c>
      <c r="D185">
        <v>4</v>
      </c>
      <c r="E185">
        <v>1</v>
      </c>
      <c r="F185">
        <v>1</v>
      </c>
      <c r="G185">
        <v>25</v>
      </c>
      <c r="H185">
        <v>3.75</v>
      </c>
      <c r="I185">
        <v>81.409673799103999</v>
      </c>
      <c r="J185">
        <v>305.28627674664</v>
      </c>
      <c r="M185" t="str">
        <f t="shared" si="31"/>
        <v>Alternative</v>
      </c>
      <c r="N185" t="str">
        <f t="shared" si="32"/>
        <v/>
      </c>
      <c r="O185">
        <f t="shared" si="33"/>
        <v>1136</v>
      </c>
      <c r="P185">
        <f t="shared" si="34"/>
        <v>117</v>
      </c>
      <c r="Q185">
        <f t="shared" si="35"/>
        <v>14</v>
      </c>
      <c r="R185">
        <f t="shared" si="41"/>
        <v>4</v>
      </c>
      <c r="S185">
        <f t="shared" si="36"/>
        <v>8</v>
      </c>
      <c r="T185" s="8">
        <f t="shared" si="37"/>
        <v>0.5714285714285714</v>
      </c>
      <c r="U185">
        <f t="shared" si="38"/>
        <v>36.821428571428569</v>
      </c>
      <c r="V185">
        <f t="shared" si="39"/>
        <v>302.00281594177147</v>
      </c>
      <c r="W185">
        <f t="shared" si="40"/>
        <v>2253.5765458629517</v>
      </c>
    </row>
    <row r="186" spans="1:23">
      <c r="A186" t="s">
        <v>82</v>
      </c>
      <c r="B186">
        <v>1172</v>
      </c>
      <c r="C186">
        <v>20</v>
      </c>
      <c r="D186">
        <v>27</v>
      </c>
      <c r="E186">
        <v>1</v>
      </c>
      <c r="F186">
        <v>1</v>
      </c>
      <c r="G186">
        <v>3.7037037037037002</v>
      </c>
      <c r="H186">
        <v>9.7777777777777697</v>
      </c>
      <c r="I186">
        <v>553.96256583005595</v>
      </c>
      <c r="J186">
        <v>5416.5228658938804</v>
      </c>
      <c r="M186" t="str">
        <f t="shared" si="31"/>
        <v>Alternative</v>
      </c>
      <c r="N186" t="str">
        <f t="shared" si="32"/>
        <v>Alternative</v>
      </c>
      <c r="O186">
        <f t="shared" si="33"/>
        <v>1136</v>
      </c>
      <c r="P186">
        <f t="shared" si="34"/>
        <v>137</v>
      </c>
      <c r="Q186">
        <f t="shared" si="35"/>
        <v>41</v>
      </c>
      <c r="R186">
        <f t="shared" si="41"/>
        <v>4</v>
      </c>
      <c r="S186">
        <f t="shared" si="36"/>
        <v>9</v>
      </c>
      <c r="T186" s="8">
        <f t="shared" si="37"/>
        <v>0.21951219512195122</v>
      </c>
      <c r="U186">
        <f t="shared" si="38"/>
        <v>46.599206349206341</v>
      </c>
      <c r="V186">
        <f t="shared" si="39"/>
        <v>855.96538177182742</v>
      </c>
      <c r="W186">
        <f t="shared" si="40"/>
        <v>7670.0994117568316</v>
      </c>
    </row>
    <row r="187" spans="1:23">
      <c r="A187" t="s">
        <v>133</v>
      </c>
      <c r="B187">
        <v>1174</v>
      </c>
      <c r="C187">
        <v>3</v>
      </c>
      <c r="D187">
        <v>1</v>
      </c>
      <c r="E187">
        <v>4</v>
      </c>
      <c r="F187">
        <v>1</v>
      </c>
      <c r="G187">
        <v>100</v>
      </c>
      <c r="H187">
        <v>1.5714285714285701</v>
      </c>
      <c r="I187">
        <v>41.209025018749998</v>
      </c>
      <c r="J187">
        <v>64.757039315178602</v>
      </c>
      <c r="M187" t="str">
        <f t="shared" si="31"/>
        <v>Problem</v>
      </c>
      <c r="N187" t="str">
        <f t="shared" si="32"/>
        <v/>
      </c>
      <c r="O187">
        <f t="shared" si="33"/>
        <v>1174</v>
      </c>
      <c r="P187">
        <f t="shared" si="34"/>
        <v>3</v>
      </c>
      <c r="Q187">
        <f t="shared" si="35"/>
        <v>1</v>
      </c>
      <c r="R187">
        <f t="shared" si="41"/>
        <v>4</v>
      </c>
      <c r="S187">
        <f t="shared" si="36"/>
        <v>1</v>
      </c>
      <c r="T187" s="8">
        <f t="shared" si="37"/>
        <v>1</v>
      </c>
      <c r="U187">
        <f t="shared" si="38"/>
        <v>1.5714285714285701</v>
      </c>
      <c r="V187">
        <f t="shared" si="39"/>
        <v>41.209025018749998</v>
      </c>
      <c r="W187">
        <f t="shared" si="40"/>
        <v>64.757039315178602</v>
      </c>
    </row>
    <row r="188" spans="1:23">
      <c r="A188" t="s">
        <v>82</v>
      </c>
      <c r="B188">
        <v>1200</v>
      </c>
      <c r="C188">
        <v>24</v>
      </c>
      <c r="D188">
        <v>3</v>
      </c>
      <c r="E188">
        <v>1</v>
      </c>
      <c r="F188">
        <v>2</v>
      </c>
      <c r="G188">
        <v>66.6666666666666</v>
      </c>
      <c r="H188">
        <v>10.5</v>
      </c>
      <c r="I188">
        <v>59.794705707972497</v>
      </c>
      <c r="J188">
        <v>627.84440993371095</v>
      </c>
      <c r="M188" t="str">
        <f t="shared" si="31"/>
        <v>Problem</v>
      </c>
      <c r="N188" t="str">
        <f t="shared" si="32"/>
        <v/>
      </c>
      <c r="O188">
        <f t="shared" si="33"/>
        <v>1174</v>
      </c>
      <c r="P188">
        <f t="shared" si="34"/>
        <v>27</v>
      </c>
      <c r="Q188">
        <f t="shared" si="35"/>
        <v>4</v>
      </c>
      <c r="R188">
        <f t="shared" si="41"/>
        <v>4</v>
      </c>
      <c r="S188">
        <f t="shared" si="36"/>
        <v>3</v>
      </c>
      <c r="T188" s="8">
        <f t="shared" si="37"/>
        <v>0.75</v>
      </c>
      <c r="U188">
        <f t="shared" si="38"/>
        <v>12.071428571428569</v>
      </c>
      <c r="V188">
        <f t="shared" si="39"/>
        <v>101.00373072672249</v>
      </c>
      <c r="W188">
        <f t="shared" si="40"/>
        <v>692.60144924888959</v>
      </c>
    </row>
    <row r="189" spans="1:23">
      <c r="A189" t="s">
        <v>82</v>
      </c>
      <c r="B189">
        <v>1202</v>
      </c>
      <c r="C189">
        <v>21</v>
      </c>
      <c r="D189">
        <v>3</v>
      </c>
      <c r="E189">
        <v>1</v>
      </c>
      <c r="F189">
        <v>2</v>
      </c>
      <c r="G189">
        <v>66.6666666666666</v>
      </c>
      <c r="H189">
        <v>10.5</v>
      </c>
      <c r="I189">
        <v>59.794705707972497</v>
      </c>
      <c r="J189">
        <v>627.84440993371095</v>
      </c>
      <c r="M189" t="str">
        <f t="shared" si="31"/>
        <v>Problem</v>
      </c>
      <c r="N189" t="str">
        <f t="shared" si="32"/>
        <v/>
      </c>
      <c r="O189">
        <f t="shared" si="33"/>
        <v>1174</v>
      </c>
      <c r="P189">
        <f t="shared" si="34"/>
        <v>48</v>
      </c>
      <c r="Q189">
        <f t="shared" si="35"/>
        <v>7</v>
      </c>
      <c r="R189">
        <f t="shared" si="41"/>
        <v>4</v>
      </c>
      <c r="S189">
        <f t="shared" si="36"/>
        <v>5</v>
      </c>
      <c r="T189" s="8">
        <f t="shared" si="37"/>
        <v>0.7142857142857143</v>
      </c>
      <c r="U189">
        <f t="shared" si="38"/>
        <v>22.571428571428569</v>
      </c>
      <c r="V189">
        <f t="shared" si="39"/>
        <v>160.79843643469499</v>
      </c>
      <c r="W189">
        <f t="shared" si="40"/>
        <v>1320.4458591826005</v>
      </c>
    </row>
    <row r="190" spans="1:23">
      <c r="A190" t="s">
        <v>82</v>
      </c>
      <c r="B190">
        <v>1204</v>
      </c>
      <c r="C190">
        <v>18</v>
      </c>
      <c r="D190">
        <v>3</v>
      </c>
      <c r="E190">
        <v>1</v>
      </c>
      <c r="F190">
        <v>2</v>
      </c>
      <c r="G190">
        <v>66.6666666666666</v>
      </c>
      <c r="H190">
        <v>10.5</v>
      </c>
      <c r="I190">
        <v>59.794705707972497</v>
      </c>
      <c r="J190">
        <v>627.84440993371095</v>
      </c>
      <c r="M190" t="str">
        <f t="shared" si="31"/>
        <v>Problem</v>
      </c>
      <c r="N190" t="str">
        <f t="shared" si="32"/>
        <v/>
      </c>
      <c r="O190">
        <f t="shared" si="33"/>
        <v>1174</v>
      </c>
      <c r="P190">
        <f t="shared" si="34"/>
        <v>66</v>
      </c>
      <c r="Q190">
        <f t="shared" si="35"/>
        <v>10</v>
      </c>
      <c r="R190">
        <f t="shared" si="41"/>
        <v>4</v>
      </c>
      <c r="S190">
        <f t="shared" si="36"/>
        <v>7</v>
      </c>
      <c r="T190" s="8">
        <f t="shared" si="37"/>
        <v>0.7</v>
      </c>
      <c r="U190">
        <f t="shared" si="38"/>
        <v>33.071428571428569</v>
      </c>
      <c r="V190">
        <f t="shared" si="39"/>
        <v>220.59314214266749</v>
      </c>
      <c r="W190">
        <f t="shared" si="40"/>
        <v>1948.2902691163115</v>
      </c>
    </row>
    <row r="191" spans="1:23">
      <c r="A191" t="s">
        <v>82</v>
      </c>
      <c r="B191">
        <v>1206</v>
      </c>
      <c r="C191">
        <v>15</v>
      </c>
      <c r="D191">
        <v>4</v>
      </c>
      <c r="E191">
        <v>1</v>
      </c>
      <c r="F191">
        <v>1</v>
      </c>
      <c r="G191">
        <v>25</v>
      </c>
      <c r="H191">
        <v>4.375</v>
      </c>
      <c r="I191">
        <v>41.209025018749998</v>
      </c>
      <c r="J191">
        <v>180.28948445703099</v>
      </c>
      <c r="M191" t="str">
        <f t="shared" si="31"/>
        <v>Problem</v>
      </c>
      <c r="N191" t="str">
        <f t="shared" si="32"/>
        <v/>
      </c>
      <c r="O191">
        <f t="shared" si="33"/>
        <v>1174</v>
      </c>
      <c r="P191">
        <f t="shared" si="34"/>
        <v>81</v>
      </c>
      <c r="Q191">
        <f t="shared" si="35"/>
        <v>14</v>
      </c>
      <c r="R191">
        <f t="shared" si="41"/>
        <v>4</v>
      </c>
      <c r="S191">
        <f t="shared" si="36"/>
        <v>8</v>
      </c>
      <c r="T191" s="8">
        <f t="shared" si="37"/>
        <v>0.5714285714285714</v>
      </c>
      <c r="U191">
        <f t="shared" si="38"/>
        <v>37.446428571428569</v>
      </c>
      <c r="V191">
        <f t="shared" si="39"/>
        <v>261.80216716141751</v>
      </c>
      <c r="W191">
        <f t="shared" si="40"/>
        <v>2128.5797535733427</v>
      </c>
    </row>
    <row r="192" spans="1:23">
      <c r="A192" t="s">
        <v>82</v>
      </c>
      <c r="B192">
        <v>1208</v>
      </c>
      <c r="C192">
        <v>11</v>
      </c>
      <c r="D192">
        <v>11</v>
      </c>
      <c r="E192">
        <v>0</v>
      </c>
      <c r="F192">
        <v>1</v>
      </c>
      <c r="G192">
        <v>9.0909090909090899</v>
      </c>
      <c r="H192">
        <v>6.1923076923076898</v>
      </c>
      <c r="I192">
        <v>172.87712379549399</v>
      </c>
      <c r="J192">
        <v>1070.50834350286</v>
      </c>
      <c r="M192" t="str">
        <f t="shared" si="31"/>
        <v>Problem</v>
      </c>
      <c r="N192" t="str">
        <f t="shared" si="32"/>
        <v>Problem</v>
      </c>
      <c r="O192">
        <f t="shared" si="33"/>
        <v>1174</v>
      </c>
      <c r="P192">
        <f t="shared" si="34"/>
        <v>92</v>
      </c>
      <c r="Q192">
        <f t="shared" si="35"/>
        <v>25</v>
      </c>
      <c r="R192">
        <f t="shared" si="41"/>
        <v>4</v>
      </c>
      <c r="S192">
        <f t="shared" si="36"/>
        <v>9</v>
      </c>
      <c r="T192" s="8">
        <f t="shared" si="37"/>
        <v>0.36</v>
      </c>
      <c r="U192">
        <f t="shared" si="38"/>
        <v>43.638736263736263</v>
      </c>
      <c r="V192">
        <f t="shared" si="39"/>
        <v>434.67929095691147</v>
      </c>
      <c r="W192">
        <f t="shared" si="40"/>
        <v>3199.0880970762028</v>
      </c>
    </row>
    <row r="193" spans="1:23">
      <c r="A193" t="s">
        <v>134</v>
      </c>
      <c r="B193">
        <v>1209</v>
      </c>
      <c r="C193">
        <v>4</v>
      </c>
      <c r="D193">
        <v>2</v>
      </c>
      <c r="E193">
        <v>1</v>
      </c>
      <c r="F193">
        <v>1</v>
      </c>
      <c r="G193">
        <v>50</v>
      </c>
      <c r="H193">
        <v>3.1428571428571401</v>
      </c>
      <c r="I193">
        <v>69.1886323727459</v>
      </c>
      <c r="J193">
        <v>217.44998745720099</v>
      </c>
      <c r="M193" t="str">
        <f t="shared" si="31"/>
        <v>TaskProperty</v>
      </c>
      <c r="N193" t="str">
        <f t="shared" si="32"/>
        <v/>
      </c>
      <c r="O193">
        <f t="shared" si="33"/>
        <v>1209</v>
      </c>
      <c r="P193">
        <f t="shared" si="34"/>
        <v>4</v>
      </c>
      <c r="Q193">
        <f t="shared" si="35"/>
        <v>2</v>
      </c>
      <c r="R193">
        <f t="shared" si="41"/>
        <v>1</v>
      </c>
      <c r="S193">
        <f t="shared" si="36"/>
        <v>1</v>
      </c>
      <c r="T193" s="8">
        <f t="shared" si="37"/>
        <v>0.5</v>
      </c>
      <c r="U193">
        <f t="shared" si="38"/>
        <v>3.1428571428571401</v>
      </c>
      <c r="V193">
        <f t="shared" si="39"/>
        <v>69.1886323727459</v>
      </c>
      <c r="W193">
        <f t="shared" si="40"/>
        <v>217.44998745720099</v>
      </c>
    </row>
    <row r="194" spans="1:23">
      <c r="A194" t="s">
        <v>82</v>
      </c>
      <c r="B194">
        <v>1228</v>
      </c>
      <c r="C194">
        <v>28</v>
      </c>
      <c r="D194">
        <v>3</v>
      </c>
      <c r="E194">
        <v>1</v>
      </c>
      <c r="F194">
        <v>2</v>
      </c>
      <c r="G194">
        <v>66.6666666666666</v>
      </c>
      <c r="H194">
        <v>10.5</v>
      </c>
      <c r="I194">
        <v>59.794705707972497</v>
      </c>
      <c r="J194">
        <v>627.84440993371095</v>
      </c>
      <c r="M194" t="str">
        <f t="shared" si="31"/>
        <v>TaskProperty</v>
      </c>
      <c r="N194" t="str">
        <f t="shared" si="32"/>
        <v/>
      </c>
      <c r="O194">
        <f t="shared" si="33"/>
        <v>1209</v>
      </c>
      <c r="P194">
        <f t="shared" si="34"/>
        <v>32</v>
      </c>
      <c r="Q194">
        <f t="shared" si="35"/>
        <v>5</v>
      </c>
      <c r="R194">
        <f t="shared" si="41"/>
        <v>1</v>
      </c>
      <c r="S194">
        <f t="shared" si="36"/>
        <v>3</v>
      </c>
      <c r="T194" s="8">
        <f t="shared" si="37"/>
        <v>0.6</v>
      </c>
      <c r="U194">
        <f t="shared" si="38"/>
        <v>13.642857142857141</v>
      </c>
      <c r="V194">
        <f t="shared" si="39"/>
        <v>128.9833380807184</v>
      </c>
      <c r="W194">
        <f t="shared" si="40"/>
        <v>845.29439739091197</v>
      </c>
    </row>
    <row r="195" spans="1:23">
      <c r="A195" t="s">
        <v>82</v>
      </c>
      <c r="B195">
        <v>1230</v>
      </c>
      <c r="C195">
        <v>25</v>
      </c>
      <c r="D195">
        <v>3</v>
      </c>
      <c r="E195">
        <v>1</v>
      </c>
      <c r="F195">
        <v>2</v>
      </c>
      <c r="G195">
        <v>66.6666666666666</v>
      </c>
      <c r="H195">
        <v>10.5</v>
      </c>
      <c r="I195">
        <v>59.794705707972497</v>
      </c>
      <c r="J195">
        <v>627.84440993371095</v>
      </c>
      <c r="M195" t="str">
        <f t="shared" ref="M195:M258" si="42">IF($A195="&lt;anonymous&gt;",M194,A195)</f>
        <v>TaskProperty</v>
      </c>
      <c r="N195" t="str">
        <f t="shared" ref="N195:N258" si="43">IF(M195=M196,"",M195)</f>
        <v/>
      </c>
      <c r="O195">
        <f t="shared" si="33"/>
        <v>1209</v>
      </c>
      <c r="P195">
        <f t="shared" si="34"/>
        <v>57</v>
      </c>
      <c r="Q195">
        <f t="shared" si="35"/>
        <v>8</v>
      </c>
      <c r="R195">
        <f t="shared" si="41"/>
        <v>1</v>
      </c>
      <c r="S195">
        <f t="shared" si="36"/>
        <v>5</v>
      </c>
      <c r="T195" s="8">
        <f t="shared" si="37"/>
        <v>0.625</v>
      </c>
      <c r="U195">
        <f t="shared" si="38"/>
        <v>24.142857142857139</v>
      </c>
      <c r="V195">
        <f t="shared" si="39"/>
        <v>188.77804378869089</v>
      </c>
      <c r="W195">
        <f t="shared" si="40"/>
        <v>1473.138807324623</v>
      </c>
    </row>
    <row r="196" spans="1:23">
      <c r="A196" t="s">
        <v>82</v>
      </c>
      <c r="B196">
        <v>1232</v>
      </c>
      <c r="C196">
        <v>22</v>
      </c>
      <c r="D196">
        <v>3</v>
      </c>
      <c r="E196">
        <v>1</v>
      </c>
      <c r="F196">
        <v>2</v>
      </c>
      <c r="G196">
        <v>66.6666666666666</v>
      </c>
      <c r="H196">
        <v>10.5</v>
      </c>
      <c r="I196">
        <v>59.794705707972497</v>
      </c>
      <c r="J196">
        <v>627.84440993371095</v>
      </c>
      <c r="M196" t="str">
        <f t="shared" si="42"/>
        <v>TaskProperty</v>
      </c>
      <c r="N196" t="str">
        <f t="shared" si="43"/>
        <v/>
      </c>
      <c r="O196">
        <f t="shared" ref="O196:O259" si="44">IF($A196="&lt;anonymous&gt;",O195,B196)</f>
        <v>1209</v>
      </c>
      <c r="P196">
        <f t="shared" ref="P196:P259" si="45">IF($A196="&lt;anonymous&gt;",C196+P195,C196)</f>
        <v>79</v>
      </c>
      <c r="Q196">
        <f t="shared" ref="Q196:Q259" si="46">IF($A196="&lt;anonymous&gt;",D196+Q195,D196)</f>
        <v>11</v>
      </c>
      <c r="R196">
        <f t="shared" si="41"/>
        <v>1</v>
      </c>
      <c r="S196">
        <f t="shared" ref="S196:S259" si="47">IF($A196="&lt;anonymous&gt;",F196+S195,F196)</f>
        <v>7</v>
      </c>
      <c r="T196" s="8">
        <f t="shared" ref="T196:T259" si="48">S196/Q196</f>
        <v>0.63636363636363635</v>
      </c>
      <c r="U196">
        <f t="shared" ref="U196:U259" si="49">IF($A196="&lt;anonymous&gt;",H196+U195,H196)</f>
        <v>34.642857142857139</v>
      </c>
      <c r="V196">
        <f t="shared" ref="V196:V259" si="50">IF($A196="&lt;anonymous&gt;",I196+V195,I196)</f>
        <v>248.57274949666339</v>
      </c>
      <c r="W196">
        <f t="shared" ref="W196:W259" si="51">IF($A196="&lt;anonymous&gt;",J196+W195,J196)</f>
        <v>2100.9832172583338</v>
      </c>
    </row>
    <row r="197" spans="1:23">
      <c r="A197" t="s">
        <v>82</v>
      </c>
      <c r="B197">
        <v>1234</v>
      </c>
      <c r="C197">
        <v>19</v>
      </c>
      <c r="D197">
        <v>4</v>
      </c>
      <c r="E197">
        <v>1</v>
      </c>
      <c r="F197">
        <v>1</v>
      </c>
      <c r="G197">
        <v>25</v>
      </c>
      <c r="H197">
        <v>4.375</v>
      </c>
      <c r="I197">
        <v>41.209025018749998</v>
      </c>
      <c r="J197">
        <v>180.28948445703099</v>
      </c>
      <c r="M197" t="str">
        <f t="shared" si="42"/>
        <v>TaskProperty</v>
      </c>
      <c r="N197" t="str">
        <f t="shared" si="43"/>
        <v/>
      </c>
      <c r="O197">
        <f t="shared" si="44"/>
        <v>1209</v>
      </c>
      <c r="P197">
        <f t="shared" si="45"/>
        <v>98</v>
      </c>
      <c r="Q197">
        <f t="shared" si="46"/>
        <v>15</v>
      </c>
      <c r="R197">
        <f t="shared" si="41"/>
        <v>1</v>
      </c>
      <c r="S197">
        <f t="shared" si="47"/>
        <v>8</v>
      </c>
      <c r="T197" s="8">
        <f t="shared" si="48"/>
        <v>0.53333333333333333</v>
      </c>
      <c r="U197">
        <f t="shared" si="49"/>
        <v>39.017857142857139</v>
      </c>
      <c r="V197">
        <f t="shared" si="50"/>
        <v>289.78177451541342</v>
      </c>
      <c r="W197">
        <f t="shared" si="51"/>
        <v>2281.2727017153647</v>
      </c>
    </row>
    <row r="198" spans="1:23">
      <c r="A198" t="s">
        <v>82</v>
      </c>
      <c r="B198">
        <v>1236</v>
      </c>
      <c r="C198">
        <v>15</v>
      </c>
      <c r="D198">
        <v>14</v>
      </c>
      <c r="E198">
        <v>0</v>
      </c>
      <c r="F198">
        <v>1</v>
      </c>
      <c r="G198">
        <v>7.1428571428571397</v>
      </c>
      <c r="H198">
        <v>6.2631578947368398</v>
      </c>
      <c r="I198">
        <v>277.32594337032401</v>
      </c>
      <c r="J198">
        <v>1736.93617163519</v>
      </c>
      <c r="M198" t="str">
        <f t="shared" si="42"/>
        <v>TaskProperty</v>
      </c>
      <c r="N198" t="str">
        <f t="shared" si="43"/>
        <v>TaskProperty</v>
      </c>
      <c r="O198">
        <f t="shared" si="44"/>
        <v>1209</v>
      </c>
      <c r="P198">
        <f t="shared" si="45"/>
        <v>113</v>
      </c>
      <c r="Q198">
        <f t="shared" si="46"/>
        <v>29</v>
      </c>
      <c r="R198">
        <f t="shared" si="41"/>
        <v>1</v>
      </c>
      <c r="S198">
        <f t="shared" si="47"/>
        <v>9</v>
      </c>
      <c r="T198" s="8">
        <f t="shared" si="48"/>
        <v>0.31034482758620691</v>
      </c>
      <c r="U198">
        <f t="shared" si="49"/>
        <v>45.281015037593981</v>
      </c>
      <c r="V198">
        <f t="shared" si="50"/>
        <v>567.10771788573743</v>
      </c>
      <c r="W198">
        <f t="shared" si="51"/>
        <v>4018.2088733505548</v>
      </c>
    </row>
    <row r="199" spans="1:23">
      <c r="A199" t="s">
        <v>135</v>
      </c>
      <c r="B199">
        <v>1237</v>
      </c>
      <c r="C199">
        <v>5</v>
      </c>
      <c r="D199">
        <v>3</v>
      </c>
      <c r="E199">
        <v>2</v>
      </c>
      <c r="F199">
        <v>1</v>
      </c>
      <c r="G199">
        <v>33.3333333333333</v>
      </c>
      <c r="H199">
        <v>3.75</v>
      </c>
      <c r="I199">
        <v>93.209025018749998</v>
      </c>
      <c r="J199">
        <v>349.53384382031197</v>
      </c>
      <c r="M199" t="str">
        <f t="shared" si="42"/>
        <v>TaskPropertyValue</v>
      </c>
      <c r="N199" t="str">
        <f t="shared" si="43"/>
        <v/>
      </c>
      <c r="O199">
        <f t="shared" si="44"/>
        <v>1237</v>
      </c>
      <c r="P199">
        <f t="shared" si="45"/>
        <v>5</v>
      </c>
      <c r="Q199">
        <f t="shared" si="46"/>
        <v>3</v>
      </c>
      <c r="R199">
        <f t="shared" si="41"/>
        <v>2</v>
      </c>
      <c r="S199">
        <f t="shared" si="47"/>
        <v>1</v>
      </c>
      <c r="T199" s="8">
        <f t="shared" si="48"/>
        <v>0.33333333333333331</v>
      </c>
      <c r="U199">
        <f t="shared" si="49"/>
        <v>3.75</v>
      </c>
      <c r="V199">
        <f t="shared" si="50"/>
        <v>93.209025018749998</v>
      </c>
      <c r="W199">
        <f t="shared" si="51"/>
        <v>349.53384382031197</v>
      </c>
    </row>
    <row r="200" spans="1:23">
      <c r="A200" t="s">
        <v>82</v>
      </c>
      <c r="B200">
        <v>1260</v>
      </c>
      <c r="C200">
        <v>51</v>
      </c>
      <c r="D200">
        <v>3</v>
      </c>
      <c r="E200">
        <v>1</v>
      </c>
      <c r="F200">
        <v>2</v>
      </c>
      <c r="G200">
        <v>66.6666666666666</v>
      </c>
      <c r="H200">
        <v>10.5</v>
      </c>
      <c r="I200">
        <v>59.794705707972497</v>
      </c>
      <c r="J200">
        <v>627.84440993371095</v>
      </c>
      <c r="M200" t="str">
        <f t="shared" si="42"/>
        <v>TaskPropertyValue</v>
      </c>
      <c r="N200" t="str">
        <f t="shared" si="43"/>
        <v/>
      </c>
      <c r="O200">
        <f t="shared" si="44"/>
        <v>1237</v>
      </c>
      <c r="P200">
        <f t="shared" si="45"/>
        <v>56</v>
      </c>
      <c r="Q200">
        <f t="shared" si="46"/>
        <v>6</v>
      </c>
      <c r="R200">
        <f t="shared" si="41"/>
        <v>2</v>
      </c>
      <c r="S200">
        <f t="shared" si="47"/>
        <v>3</v>
      </c>
      <c r="T200" s="8">
        <f t="shared" si="48"/>
        <v>0.5</v>
      </c>
      <c r="U200">
        <f t="shared" si="49"/>
        <v>14.25</v>
      </c>
      <c r="V200">
        <f t="shared" si="50"/>
        <v>153.00373072672249</v>
      </c>
      <c r="W200">
        <f t="shared" si="51"/>
        <v>977.37825375402292</v>
      </c>
    </row>
    <row r="201" spans="1:23">
      <c r="A201" t="s">
        <v>82</v>
      </c>
      <c r="B201">
        <v>1262</v>
      </c>
      <c r="C201">
        <v>48</v>
      </c>
      <c r="D201">
        <v>3</v>
      </c>
      <c r="E201">
        <v>1</v>
      </c>
      <c r="F201">
        <v>2</v>
      </c>
      <c r="G201">
        <v>66.6666666666666</v>
      </c>
      <c r="H201">
        <v>10.5</v>
      </c>
      <c r="I201">
        <v>59.794705707972497</v>
      </c>
      <c r="J201">
        <v>627.84440993371095</v>
      </c>
      <c r="M201" t="str">
        <f t="shared" si="42"/>
        <v>TaskPropertyValue</v>
      </c>
      <c r="N201" t="str">
        <f t="shared" si="43"/>
        <v/>
      </c>
      <c r="O201">
        <f t="shared" si="44"/>
        <v>1237</v>
      </c>
      <c r="P201">
        <f t="shared" si="45"/>
        <v>104</v>
      </c>
      <c r="Q201">
        <f t="shared" si="46"/>
        <v>9</v>
      </c>
      <c r="R201">
        <f t="shared" si="41"/>
        <v>2</v>
      </c>
      <c r="S201">
        <f t="shared" si="47"/>
        <v>5</v>
      </c>
      <c r="T201" s="8">
        <f t="shared" si="48"/>
        <v>0.55555555555555558</v>
      </c>
      <c r="U201">
        <f t="shared" si="49"/>
        <v>24.75</v>
      </c>
      <c r="V201">
        <f t="shared" si="50"/>
        <v>212.79843643469499</v>
      </c>
      <c r="W201">
        <f t="shared" si="51"/>
        <v>1605.222663687734</v>
      </c>
    </row>
    <row r="202" spans="1:23">
      <c r="A202" t="s">
        <v>82</v>
      </c>
      <c r="B202">
        <v>1264</v>
      </c>
      <c r="C202">
        <v>45</v>
      </c>
      <c r="D202">
        <v>3</v>
      </c>
      <c r="E202">
        <v>1</v>
      </c>
      <c r="F202">
        <v>2</v>
      </c>
      <c r="G202">
        <v>66.6666666666666</v>
      </c>
      <c r="H202">
        <v>10.5</v>
      </c>
      <c r="I202">
        <v>59.794705707972497</v>
      </c>
      <c r="J202">
        <v>627.84440993371095</v>
      </c>
      <c r="M202" t="str">
        <f t="shared" si="42"/>
        <v>TaskPropertyValue</v>
      </c>
      <c r="N202" t="str">
        <f t="shared" si="43"/>
        <v/>
      </c>
      <c r="O202">
        <f t="shared" si="44"/>
        <v>1237</v>
      </c>
      <c r="P202">
        <f t="shared" si="45"/>
        <v>149</v>
      </c>
      <c r="Q202">
        <f t="shared" si="46"/>
        <v>12</v>
      </c>
      <c r="R202">
        <f t="shared" si="41"/>
        <v>2</v>
      </c>
      <c r="S202">
        <f t="shared" si="47"/>
        <v>7</v>
      </c>
      <c r="T202" s="8">
        <f t="shared" si="48"/>
        <v>0.58333333333333337</v>
      </c>
      <c r="U202">
        <f t="shared" si="49"/>
        <v>35.25</v>
      </c>
      <c r="V202">
        <f t="shared" si="50"/>
        <v>272.59314214266749</v>
      </c>
      <c r="W202">
        <f t="shared" si="51"/>
        <v>2233.0670736214452</v>
      </c>
    </row>
    <row r="203" spans="1:23">
      <c r="A203" t="s">
        <v>82</v>
      </c>
      <c r="B203">
        <v>1266</v>
      </c>
      <c r="C203">
        <v>42</v>
      </c>
      <c r="D203">
        <v>4</v>
      </c>
      <c r="E203">
        <v>1</v>
      </c>
      <c r="F203">
        <v>1</v>
      </c>
      <c r="G203">
        <v>25</v>
      </c>
      <c r="H203">
        <v>4.375</v>
      </c>
      <c r="I203">
        <v>41.209025018749998</v>
      </c>
      <c r="J203">
        <v>180.28948445703099</v>
      </c>
      <c r="M203" t="str">
        <f t="shared" si="42"/>
        <v>TaskPropertyValue</v>
      </c>
      <c r="N203" t="str">
        <f t="shared" si="43"/>
        <v/>
      </c>
      <c r="O203">
        <f t="shared" si="44"/>
        <v>1237</v>
      </c>
      <c r="P203">
        <f t="shared" si="45"/>
        <v>191</v>
      </c>
      <c r="Q203">
        <f t="shared" si="46"/>
        <v>16</v>
      </c>
      <c r="R203">
        <f t="shared" ref="R203:R266" si="52">IF($A203="&lt;anonymous&gt;",R202,E203)</f>
        <v>2</v>
      </c>
      <c r="S203">
        <f t="shared" si="47"/>
        <v>8</v>
      </c>
      <c r="T203" s="8">
        <f t="shared" si="48"/>
        <v>0.5</v>
      </c>
      <c r="U203">
        <f t="shared" si="49"/>
        <v>39.625</v>
      </c>
      <c r="V203">
        <f t="shared" si="50"/>
        <v>313.80216716141751</v>
      </c>
      <c r="W203">
        <f t="shared" si="51"/>
        <v>2413.3565580784762</v>
      </c>
    </row>
    <row r="204" spans="1:23">
      <c r="A204" t="s">
        <v>82</v>
      </c>
      <c r="B204">
        <v>1268</v>
      </c>
      <c r="C204">
        <v>38</v>
      </c>
      <c r="D204">
        <v>20</v>
      </c>
      <c r="E204">
        <v>0</v>
      </c>
      <c r="F204">
        <v>1</v>
      </c>
      <c r="G204">
        <v>5</v>
      </c>
      <c r="H204">
        <v>7.1346153846153797</v>
      </c>
      <c r="I204">
        <v>474.17304721969401</v>
      </c>
      <c r="J204">
        <v>3383.04231766359</v>
      </c>
      <c r="M204" t="str">
        <f t="shared" si="42"/>
        <v>TaskPropertyValue</v>
      </c>
      <c r="N204" t="str">
        <f t="shared" si="43"/>
        <v>TaskPropertyValue</v>
      </c>
      <c r="O204">
        <f t="shared" si="44"/>
        <v>1237</v>
      </c>
      <c r="P204">
        <f t="shared" si="45"/>
        <v>229</v>
      </c>
      <c r="Q204">
        <f t="shared" si="46"/>
        <v>36</v>
      </c>
      <c r="R204">
        <f t="shared" si="52"/>
        <v>2</v>
      </c>
      <c r="S204">
        <f t="shared" si="47"/>
        <v>9</v>
      </c>
      <c r="T204" s="8">
        <f t="shared" si="48"/>
        <v>0.25</v>
      </c>
      <c r="U204">
        <f t="shared" si="49"/>
        <v>46.75961538461538</v>
      </c>
      <c r="V204">
        <f t="shared" si="50"/>
        <v>787.97521438111153</v>
      </c>
      <c r="W204">
        <f t="shared" si="51"/>
        <v>5796.3988757420666</v>
      </c>
    </row>
    <row r="205" spans="1:23">
      <c r="A205" t="s">
        <v>136</v>
      </c>
      <c r="B205">
        <v>1269</v>
      </c>
      <c r="C205">
        <v>7</v>
      </c>
      <c r="D205">
        <v>6</v>
      </c>
      <c r="E205">
        <v>2</v>
      </c>
      <c r="F205">
        <v>2</v>
      </c>
      <c r="G205">
        <v>33.3333333333333</v>
      </c>
      <c r="H205">
        <v>7.3333333333333304</v>
      </c>
      <c r="I205">
        <v>172.87712379549399</v>
      </c>
      <c r="J205">
        <v>1267.7655745002901</v>
      </c>
      <c r="M205" t="str">
        <f t="shared" si="42"/>
        <v>TaskTemplate</v>
      </c>
      <c r="N205" t="str">
        <f t="shared" si="43"/>
        <v>TaskTemplate</v>
      </c>
      <c r="O205">
        <f t="shared" si="44"/>
        <v>1269</v>
      </c>
      <c r="P205">
        <f t="shared" si="45"/>
        <v>7</v>
      </c>
      <c r="Q205">
        <f t="shared" si="46"/>
        <v>6</v>
      </c>
      <c r="R205">
        <f t="shared" si="52"/>
        <v>2</v>
      </c>
      <c r="S205">
        <f t="shared" si="47"/>
        <v>2</v>
      </c>
      <c r="T205" s="8">
        <f t="shared" si="48"/>
        <v>0.33333333333333331</v>
      </c>
      <c r="U205">
        <f t="shared" si="49"/>
        <v>7.3333333333333304</v>
      </c>
      <c r="V205">
        <f t="shared" si="50"/>
        <v>172.87712379549399</v>
      </c>
      <c r="W205">
        <f t="shared" si="51"/>
        <v>1267.7655745002901</v>
      </c>
    </row>
    <row r="206" spans="1:23">
      <c r="A206" t="s">
        <v>137</v>
      </c>
      <c r="B206">
        <v>1276</v>
      </c>
      <c r="C206">
        <v>8</v>
      </c>
      <c r="D206">
        <v>5</v>
      </c>
      <c r="E206">
        <v>1</v>
      </c>
      <c r="F206">
        <v>2</v>
      </c>
      <c r="G206">
        <v>40</v>
      </c>
      <c r="H206">
        <v>5.5714285714285703</v>
      </c>
      <c r="I206">
        <v>92.510992953527307</v>
      </c>
      <c r="J206">
        <v>515.41838931250902</v>
      </c>
      <c r="M206" t="str">
        <f t="shared" si="42"/>
        <v>&lt;anonymous&gt;.hasProperty</v>
      </c>
      <c r="N206" t="str">
        <f t="shared" si="43"/>
        <v>&lt;anonymous&gt;.hasProperty</v>
      </c>
      <c r="O206">
        <f t="shared" si="44"/>
        <v>1276</v>
      </c>
      <c r="P206">
        <f t="shared" si="45"/>
        <v>8</v>
      </c>
      <c r="Q206">
        <f t="shared" si="46"/>
        <v>5</v>
      </c>
      <c r="R206">
        <f t="shared" si="52"/>
        <v>1</v>
      </c>
      <c r="S206">
        <f t="shared" si="47"/>
        <v>2</v>
      </c>
      <c r="T206" s="8">
        <f t="shared" si="48"/>
        <v>0.4</v>
      </c>
      <c r="U206">
        <f t="shared" si="49"/>
        <v>5.5714285714285703</v>
      </c>
      <c r="V206">
        <f t="shared" si="50"/>
        <v>92.510992953527307</v>
      </c>
      <c r="W206">
        <f t="shared" si="51"/>
        <v>515.41838931250902</v>
      </c>
    </row>
    <row r="207" spans="1:23">
      <c r="A207" t="s">
        <v>138</v>
      </c>
      <c r="B207">
        <v>1284</v>
      </c>
      <c r="C207">
        <v>3</v>
      </c>
      <c r="D207">
        <v>1</v>
      </c>
      <c r="E207">
        <v>1</v>
      </c>
      <c r="F207">
        <v>1</v>
      </c>
      <c r="G207">
        <v>100</v>
      </c>
      <c r="H207">
        <v>1.25</v>
      </c>
      <c r="I207">
        <v>20.679700005769199</v>
      </c>
      <c r="J207">
        <v>25.8496250072115</v>
      </c>
      <c r="M207" t="str">
        <f t="shared" si="42"/>
        <v>&lt;anonymous&gt;.addProperty</v>
      </c>
      <c r="N207" t="str">
        <f t="shared" si="43"/>
        <v>&lt;anonymous&gt;.addProperty</v>
      </c>
      <c r="O207">
        <f t="shared" si="44"/>
        <v>1284</v>
      </c>
      <c r="P207">
        <f t="shared" si="45"/>
        <v>3</v>
      </c>
      <c r="Q207">
        <f t="shared" si="46"/>
        <v>1</v>
      </c>
      <c r="R207">
        <f t="shared" si="52"/>
        <v>1</v>
      </c>
      <c r="S207">
        <f t="shared" si="47"/>
        <v>1</v>
      </c>
      <c r="T207" s="8">
        <f t="shared" si="48"/>
        <v>1</v>
      </c>
      <c r="U207">
        <f t="shared" si="49"/>
        <v>1.25</v>
      </c>
      <c r="V207">
        <f t="shared" si="50"/>
        <v>20.679700005769199</v>
      </c>
      <c r="W207">
        <f t="shared" si="51"/>
        <v>25.8496250072115</v>
      </c>
    </row>
    <row r="208" spans="1:23">
      <c r="A208" t="s">
        <v>139</v>
      </c>
      <c r="B208">
        <v>1287</v>
      </c>
      <c r="C208">
        <v>7</v>
      </c>
      <c r="D208">
        <v>4</v>
      </c>
      <c r="E208">
        <v>1</v>
      </c>
      <c r="F208">
        <v>2</v>
      </c>
      <c r="G208">
        <v>50</v>
      </c>
      <c r="H208">
        <v>6.4285714285714199</v>
      </c>
      <c r="I208">
        <v>99.911872389809403</v>
      </c>
      <c r="J208">
        <v>642.29060822020301</v>
      </c>
      <c r="M208" t="str">
        <f t="shared" si="42"/>
        <v>&lt;anonymous&gt;.removeProperty</v>
      </c>
      <c r="N208" t="str">
        <f t="shared" si="43"/>
        <v/>
      </c>
      <c r="O208">
        <f t="shared" si="44"/>
        <v>1287</v>
      </c>
      <c r="P208">
        <f t="shared" si="45"/>
        <v>7</v>
      </c>
      <c r="Q208">
        <f t="shared" si="46"/>
        <v>4</v>
      </c>
      <c r="R208">
        <f t="shared" si="52"/>
        <v>1</v>
      </c>
      <c r="S208">
        <f t="shared" si="47"/>
        <v>2</v>
      </c>
      <c r="T208" s="8">
        <f t="shared" si="48"/>
        <v>0.5</v>
      </c>
      <c r="U208">
        <f t="shared" si="49"/>
        <v>6.4285714285714199</v>
      </c>
      <c r="V208">
        <f t="shared" si="50"/>
        <v>99.911872389809403</v>
      </c>
      <c r="W208">
        <f t="shared" si="51"/>
        <v>642.29060822020301</v>
      </c>
    </row>
    <row r="209" spans="1:23">
      <c r="A209" t="s">
        <v>82</v>
      </c>
      <c r="B209">
        <v>1316</v>
      </c>
      <c r="C209">
        <v>31</v>
      </c>
      <c r="D209">
        <v>3</v>
      </c>
      <c r="E209">
        <v>1</v>
      </c>
      <c r="F209">
        <v>2</v>
      </c>
      <c r="G209">
        <v>66.6666666666666</v>
      </c>
      <c r="H209">
        <v>10.5</v>
      </c>
      <c r="I209">
        <v>59.794705707972497</v>
      </c>
      <c r="J209">
        <v>627.84440993371095</v>
      </c>
      <c r="M209" t="str">
        <f t="shared" si="42"/>
        <v>&lt;anonymous&gt;.removeProperty</v>
      </c>
      <c r="N209" t="str">
        <f t="shared" si="43"/>
        <v/>
      </c>
      <c r="O209">
        <f t="shared" si="44"/>
        <v>1287</v>
      </c>
      <c r="P209">
        <f t="shared" si="45"/>
        <v>38</v>
      </c>
      <c r="Q209">
        <f t="shared" si="46"/>
        <v>7</v>
      </c>
      <c r="R209">
        <f t="shared" si="52"/>
        <v>1</v>
      </c>
      <c r="S209">
        <f t="shared" si="47"/>
        <v>4</v>
      </c>
      <c r="T209" s="8">
        <f t="shared" si="48"/>
        <v>0.5714285714285714</v>
      </c>
      <c r="U209">
        <f t="shared" si="49"/>
        <v>16.92857142857142</v>
      </c>
      <c r="V209">
        <f t="shared" si="50"/>
        <v>159.70657809778191</v>
      </c>
      <c r="W209">
        <f t="shared" si="51"/>
        <v>1270.135018153914</v>
      </c>
    </row>
    <row r="210" spans="1:23">
      <c r="A210" t="s">
        <v>82</v>
      </c>
      <c r="B210">
        <v>1318</v>
      </c>
      <c r="C210">
        <v>28</v>
      </c>
      <c r="D210">
        <v>3</v>
      </c>
      <c r="E210">
        <v>1</v>
      </c>
      <c r="F210">
        <v>2</v>
      </c>
      <c r="G210">
        <v>66.6666666666666</v>
      </c>
      <c r="H210">
        <v>10.5</v>
      </c>
      <c r="I210">
        <v>59.794705707972497</v>
      </c>
      <c r="J210">
        <v>627.84440993371095</v>
      </c>
      <c r="M210" t="str">
        <f t="shared" si="42"/>
        <v>&lt;anonymous&gt;.removeProperty</v>
      </c>
      <c r="N210" t="str">
        <f t="shared" si="43"/>
        <v/>
      </c>
      <c r="O210">
        <f t="shared" si="44"/>
        <v>1287</v>
      </c>
      <c r="P210">
        <f t="shared" si="45"/>
        <v>66</v>
      </c>
      <c r="Q210">
        <f t="shared" si="46"/>
        <v>10</v>
      </c>
      <c r="R210">
        <f t="shared" si="52"/>
        <v>1</v>
      </c>
      <c r="S210">
        <f t="shared" si="47"/>
        <v>6</v>
      </c>
      <c r="T210" s="8">
        <f t="shared" si="48"/>
        <v>0.6</v>
      </c>
      <c r="U210">
        <f t="shared" si="49"/>
        <v>27.42857142857142</v>
      </c>
      <c r="V210">
        <f t="shared" si="50"/>
        <v>219.50128380575441</v>
      </c>
      <c r="W210">
        <f t="shared" si="51"/>
        <v>1897.9794280876249</v>
      </c>
    </row>
    <row r="211" spans="1:23">
      <c r="A211" t="s">
        <v>82</v>
      </c>
      <c r="B211">
        <v>1320</v>
      </c>
      <c r="C211">
        <v>25</v>
      </c>
      <c r="D211">
        <v>3</v>
      </c>
      <c r="E211">
        <v>1</v>
      </c>
      <c r="F211">
        <v>2</v>
      </c>
      <c r="G211">
        <v>66.6666666666666</v>
      </c>
      <c r="H211">
        <v>10.5</v>
      </c>
      <c r="I211">
        <v>59.794705707972497</v>
      </c>
      <c r="J211">
        <v>627.84440993371095</v>
      </c>
      <c r="M211" t="str">
        <f t="shared" si="42"/>
        <v>&lt;anonymous&gt;.removeProperty</v>
      </c>
      <c r="N211" t="str">
        <f t="shared" si="43"/>
        <v/>
      </c>
      <c r="O211">
        <f t="shared" si="44"/>
        <v>1287</v>
      </c>
      <c r="P211">
        <f t="shared" si="45"/>
        <v>91</v>
      </c>
      <c r="Q211">
        <f t="shared" si="46"/>
        <v>13</v>
      </c>
      <c r="R211">
        <f t="shared" si="52"/>
        <v>1</v>
      </c>
      <c r="S211">
        <f t="shared" si="47"/>
        <v>8</v>
      </c>
      <c r="T211" s="8">
        <f t="shared" si="48"/>
        <v>0.61538461538461542</v>
      </c>
      <c r="U211">
        <f t="shared" si="49"/>
        <v>37.928571428571416</v>
      </c>
      <c r="V211">
        <f t="shared" si="50"/>
        <v>279.29598951372691</v>
      </c>
      <c r="W211">
        <f t="shared" si="51"/>
        <v>2525.8238380213361</v>
      </c>
    </row>
    <row r="212" spans="1:23">
      <c r="A212" t="s">
        <v>82</v>
      </c>
      <c r="B212">
        <v>1322</v>
      </c>
      <c r="C212">
        <v>22</v>
      </c>
      <c r="D212">
        <v>4</v>
      </c>
      <c r="E212">
        <v>1</v>
      </c>
      <c r="F212">
        <v>1</v>
      </c>
      <c r="G212">
        <v>25</v>
      </c>
      <c r="H212">
        <v>4.375</v>
      </c>
      <c r="I212">
        <v>41.209025018749998</v>
      </c>
      <c r="J212">
        <v>180.28948445703099</v>
      </c>
      <c r="M212" t="str">
        <f t="shared" si="42"/>
        <v>&lt;anonymous&gt;.removeProperty</v>
      </c>
      <c r="N212" t="str">
        <f t="shared" si="43"/>
        <v/>
      </c>
      <c r="O212">
        <f t="shared" si="44"/>
        <v>1287</v>
      </c>
      <c r="P212">
        <f t="shared" si="45"/>
        <v>113</v>
      </c>
      <c r="Q212">
        <f t="shared" si="46"/>
        <v>17</v>
      </c>
      <c r="R212">
        <f t="shared" si="52"/>
        <v>1</v>
      </c>
      <c r="S212">
        <f t="shared" si="47"/>
        <v>9</v>
      </c>
      <c r="T212" s="8">
        <f t="shared" si="48"/>
        <v>0.52941176470588236</v>
      </c>
      <c r="U212">
        <f t="shared" si="49"/>
        <v>42.303571428571416</v>
      </c>
      <c r="V212">
        <f t="shared" si="50"/>
        <v>320.50501453247693</v>
      </c>
      <c r="W212">
        <f t="shared" si="51"/>
        <v>2706.1133224783671</v>
      </c>
    </row>
    <row r="213" spans="1:23">
      <c r="A213" t="s">
        <v>82</v>
      </c>
      <c r="B213">
        <v>1324</v>
      </c>
      <c r="C213">
        <v>18</v>
      </c>
      <c r="D213">
        <v>14</v>
      </c>
      <c r="E213">
        <v>0</v>
      </c>
      <c r="F213">
        <v>1</v>
      </c>
      <c r="G213">
        <v>7.1428571428571397</v>
      </c>
      <c r="H213">
        <v>6.6111111111111098</v>
      </c>
      <c r="I213">
        <v>273.98751519670799</v>
      </c>
      <c r="J213">
        <v>1811.3619060226799</v>
      </c>
      <c r="M213" t="str">
        <f t="shared" si="42"/>
        <v>&lt;anonymous&gt;.removeProperty</v>
      </c>
      <c r="N213" t="str">
        <f t="shared" si="43"/>
        <v>&lt;anonymous&gt;.removeProperty</v>
      </c>
      <c r="O213">
        <f t="shared" si="44"/>
        <v>1287</v>
      </c>
      <c r="P213">
        <f t="shared" si="45"/>
        <v>131</v>
      </c>
      <c r="Q213">
        <f t="shared" si="46"/>
        <v>31</v>
      </c>
      <c r="R213">
        <f t="shared" si="52"/>
        <v>1</v>
      </c>
      <c r="S213">
        <f t="shared" si="47"/>
        <v>10</v>
      </c>
      <c r="T213" s="8">
        <f t="shared" si="48"/>
        <v>0.32258064516129031</v>
      </c>
      <c r="U213">
        <f t="shared" si="49"/>
        <v>48.914682539682524</v>
      </c>
      <c r="V213">
        <f t="shared" si="50"/>
        <v>594.49252972918498</v>
      </c>
      <c r="W213">
        <f t="shared" si="51"/>
        <v>4517.4752285010472</v>
      </c>
    </row>
    <row r="214" spans="1:23">
      <c r="A214" t="s">
        <v>140</v>
      </c>
      <c r="B214">
        <v>1325</v>
      </c>
      <c r="C214">
        <v>6</v>
      </c>
      <c r="D214">
        <v>5</v>
      </c>
      <c r="E214">
        <v>2</v>
      </c>
      <c r="F214">
        <v>2</v>
      </c>
      <c r="G214">
        <v>40</v>
      </c>
      <c r="H214">
        <v>6.6499999999999897</v>
      </c>
      <c r="I214">
        <v>138.973736602511</v>
      </c>
      <c r="J214">
        <v>924.175348406701</v>
      </c>
      <c r="M214" t="str">
        <f t="shared" si="42"/>
        <v>Mapping</v>
      </c>
      <c r="N214" t="str">
        <f t="shared" si="43"/>
        <v/>
      </c>
      <c r="O214">
        <f t="shared" si="44"/>
        <v>1325</v>
      </c>
      <c r="P214">
        <f t="shared" si="45"/>
        <v>6</v>
      </c>
      <c r="Q214">
        <f t="shared" si="46"/>
        <v>5</v>
      </c>
      <c r="R214">
        <f t="shared" si="52"/>
        <v>2</v>
      </c>
      <c r="S214">
        <f t="shared" si="47"/>
        <v>2</v>
      </c>
      <c r="T214" s="8">
        <f t="shared" si="48"/>
        <v>0.4</v>
      </c>
      <c r="U214">
        <f t="shared" si="49"/>
        <v>6.6499999999999897</v>
      </c>
      <c r="V214">
        <f t="shared" si="50"/>
        <v>138.973736602511</v>
      </c>
      <c r="W214">
        <f t="shared" si="51"/>
        <v>924.175348406701</v>
      </c>
    </row>
    <row r="215" spans="1:23">
      <c r="A215" t="s">
        <v>82</v>
      </c>
      <c r="B215">
        <v>1350</v>
      </c>
      <c r="C215">
        <v>27</v>
      </c>
      <c r="D215">
        <v>3</v>
      </c>
      <c r="E215">
        <v>1</v>
      </c>
      <c r="F215">
        <v>2</v>
      </c>
      <c r="G215">
        <v>66.6666666666666</v>
      </c>
      <c r="H215">
        <v>10.5</v>
      </c>
      <c r="I215">
        <v>59.794705707972497</v>
      </c>
      <c r="J215">
        <v>627.84440993371095</v>
      </c>
      <c r="M215" t="str">
        <f t="shared" si="42"/>
        <v>Mapping</v>
      </c>
      <c r="N215" t="str">
        <f t="shared" si="43"/>
        <v/>
      </c>
      <c r="O215">
        <f t="shared" si="44"/>
        <v>1325</v>
      </c>
      <c r="P215">
        <f t="shared" si="45"/>
        <v>33</v>
      </c>
      <c r="Q215">
        <f t="shared" si="46"/>
        <v>8</v>
      </c>
      <c r="R215">
        <f t="shared" si="52"/>
        <v>2</v>
      </c>
      <c r="S215">
        <f t="shared" si="47"/>
        <v>4</v>
      </c>
      <c r="T215" s="8">
        <f t="shared" si="48"/>
        <v>0.5</v>
      </c>
      <c r="U215">
        <f t="shared" si="49"/>
        <v>17.149999999999991</v>
      </c>
      <c r="V215">
        <f t="shared" si="50"/>
        <v>198.76844231048349</v>
      </c>
      <c r="W215">
        <f t="shared" si="51"/>
        <v>1552.019758340412</v>
      </c>
    </row>
    <row r="216" spans="1:23">
      <c r="A216" t="s">
        <v>82</v>
      </c>
      <c r="B216">
        <v>1352</v>
      </c>
      <c r="C216">
        <v>24</v>
      </c>
      <c r="D216">
        <v>3</v>
      </c>
      <c r="E216">
        <v>1</v>
      </c>
      <c r="F216">
        <v>2</v>
      </c>
      <c r="G216">
        <v>66.6666666666666</v>
      </c>
      <c r="H216">
        <v>10.5</v>
      </c>
      <c r="I216">
        <v>59.794705707972497</v>
      </c>
      <c r="J216">
        <v>627.84440993371095</v>
      </c>
      <c r="M216" t="str">
        <f t="shared" si="42"/>
        <v>Mapping</v>
      </c>
      <c r="N216" t="str">
        <f t="shared" si="43"/>
        <v/>
      </c>
      <c r="O216">
        <f t="shared" si="44"/>
        <v>1325</v>
      </c>
      <c r="P216">
        <f t="shared" si="45"/>
        <v>57</v>
      </c>
      <c r="Q216">
        <f t="shared" si="46"/>
        <v>11</v>
      </c>
      <c r="R216">
        <f t="shared" si="52"/>
        <v>2</v>
      </c>
      <c r="S216">
        <f t="shared" si="47"/>
        <v>6</v>
      </c>
      <c r="T216" s="8">
        <f t="shared" si="48"/>
        <v>0.54545454545454541</v>
      </c>
      <c r="U216">
        <f t="shared" si="49"/>
        <v>27.649999999999991</v>
      </c>
      <c r="V216">
        <f t="shared" si="50"/>
        <v>258.56314801845599</v>
      </c>
      <c r="W216">
        <f t="shared" si="51"/>
        <v>2179.8641682741227</v>
      </c>
    </row>
    <row r="217" spans="1:23">
      <c r="A217" t="s">
        <v>82</v>
      </c>
      <c r="B217">
        <v>1354</v>
      </c>
      <c r="C217">
        <v>21</v>
      </c>
      <c r="D217">
        <v>3</v>
      </c>
      <c r="E217">
        <v>1</v>
      </c>
      <c r="F217">
        <v>2</v>
      </c>
      <c r="G217">
        <v>66.6666666666666</v>
      </c>
      <c r="H217">
        <v>10.5</v>
      </c>
      <c r="I217">
        <v>59.794705707972497</v>
      </c>
      <c r="J217">
        <v>627.84440993371095</v>
      </c>
      <c r="M217" t="str">
        <f t="shared" si="42"/>
        <v>Mapping</v>
      </c>
      <c r="N217" t="str">
        <f t="shared" si="43"/>
        <v/>
      </c>
      <c r="O217">
        <f t="shared" si="44"/>
        <v>1325</v>
      </c>
      <c r="P217">
        <f t="shared" si="45"/>
        <v>78</v>
      </c>
      <c r="Q217">
        <f t="shared" si="46"/>
        <v>14</v>
      </c>
      <c r="R217">
        <f t="shared" si="52"/>
        <v>2</v>
      </c>
      <c r="S217">
        <f t="shared" si="47"/>
        <v>8</v>
      </c>
      <c r="T217" s="8">
        <f t="shared" si="48"/>
        <v>0.5714285714285714</v>
      </c>
      <c r="U217">
        <f t="shared" si="49"/>
        <v>38.149999999999991</v>
      </c>
      <c r="V217">
        <f t="shared" si="50"/>
        <v>318.35785372642852</v>
      </c>
      <c r="W217">
        <f t="shared" si="51"/>
        <v>2807.7085782078339</v>
      </c>
    </row>
    <row r="218" spans="1:23">
      <c r="A218" t="s">
        <v>82</v>
      </c>
      <c r="B218">
        <v>1356</v>
      </c>
      <c r="C218">
        <v>18</v>
      </c>
      <c r="D218">
        <v>4</v>
      </c>
      <c r="E218">
        <v>1</v>
      </c>
      <c r="F218">
        <v>1</v>
      </c>
      <c r="G218">
        <v>25</v>
      </c>
      <c r="H218">
        <v>4.375</v>
      </c>
      <c r="I218">
        <v>41.209025018749998</v>
      </c>
      <c r="J218">
        <v>180.28948445703099</v>
      </c>
      <c r="M218" t="str">
        <f t="shared" si="42"/>
        <v>Mapping</v>
      </c>
      <c r="N218" t="str">
        <f t="shared" si="43"/>
        <v/>
      </c>
      <c r="O218">
        <f t="shared" si="44"/>
        <v>1325</v>
      </c>
      <c r="P218">
        <f t="shared" si="45"/>
        <v>96</v>
      </c>
      <c r="Q218">
        <f t="shared" si="46"/>
        <v>18</v>
      </c>
      <c r="R218">
        <f t="shared" si="52"/>
        <v>2</v>
      </c>
      <c r="S218">
        <f t="shared" si="47"/>
        <v>9</v>
      </c>
      <c r="T218" s="8">
        <f t="shared" si="48"/>
        <v>0.5</v>
      </c>
      <c r="U218">
        <f t="shared" si="49"/>
        <v>42.524999999999991</v>
      </c>
      <c r="V218">
        <f t="shared" si="50"/>
        <v>359.56687874517854</v>
      </c>
      <c r="W218">
        <f t="shared" si="51"/>
        <v>2987.9980626648648</v>
      </c>
    </row>
    <row r="219" spans="1:23">
      <c r="A219" t="s">
        <v>82</v>
      </c>
      <c r="B219">
        <v>1358</v>
      </c>
      <c r="C219">
        <v>14</v>
      </c>
      <c r="D219">
        <v>14</v>
      </c>
      <c r="E219">
        <v>0</v>
      </c>
      <c r="F219">
        <v>1</v>
      </c>
      <c r="G219">
        <v>7.1428571428571397</v>
      </c>
      <c r="H219">
        <v>7.5</v>
      </c>
      <c r="I219">
        <v>224.008188561716</v>
      </c>
      <c r="J219">
        <v>1680.06141421287</v>
      </c>
      <c r="M219" t="str">
        <f t="shared" si="42"/>
        <v>Mapping</v>
      </c>
      <c r="N219" t="str">
        <f t="shared" si="43"/>
        <v>Mapping</v>
      </c>
      <c r="O219">
        <f t="shared" si="44"/>
        <v>1325</v>
      </c>
      <c r="P219">
        <f t="shared" si="45"/>
        <v>110</v>
      </c>
      <c r="Q219">
        <f t="shared" si="46"/>
        <v>32</v>
      </c>
      <c r="R219">
        <f t="shared" si="52"/>
        <v>2</v>
      </c>
      <c r="S219">
        <f t="shared" si="47"/>
        <v>10</v>
      </c>
      <c r="T219" s="8">
        <f t="shared" si="48"/>
        <v>0.3125</v>
      </c>
      <c r="U219">
        <f t="shared" si="49"/>
        <v>50.024999999999991</v>
      </c>
      <c r="V219">
        <f t="shared" si="50"/>
        <v>583.57506730689454</v>
      </c>
      <c r="W219">
        <f t="shared" si="51"/>
        <v>4668.0594768777346</v>
      </c>
    </row>
    <row r="220" spans="1:23">
      <c r="A220" t="s">
        <v>141</v>
      </c>
      <c r="B220">
        <v>1359</v>
      </c>
      <c r="C220">
        <v>4</v>
      </c>
      <c r="D220">
        <v>2</v>
      </c>
      <c r="E220">
        <v>2</v>
      </c>
      <c r="F220">
        <v>1</v>
      </c>
      <c r="G220">
        <v>50</v>
      </c>
      <c r="H220">
        <v>2.6666666666666599</v>
      </c>
      <c r="I220">
        <v>27.863137138648302</v>
      </c>
      <c r="J220">
        <v>74.301699036395505</v>
      </c>
      <c r="M220" t="str">
        <f t="shared" si="42"/>
        <v>DecisionKnowledgeSystem</v>
      </c>
      <c r="N220" t="str">
        <f t="shared" si="43"/>
        <v/>
      </c>
      <c r="O220">
        <f t="shared" si="44"/>
        <v>1359</v>
      </c>
      <c r="P220">
        <f t="shared" si="45"/>
        <v>4</v>
      </c>
      <c r="Q220">
        <f t="shared" si="46"/>
        <v>2</v>
      </c>
      <c r="R220">
        <f t="shared" si="52"/>
        <v>2</v>
      </c>
      <c r="S220">
        <f t="shared" si="47"/>
        <v>1</v>
      </c>
      <c r="T220" s="8">
        <f t="shared" si="48"/>
        <v>0.5</v>
      </c>
      <c r="U220">
        <f t="shared" si="49"/>
        <v>2.6666666666666599</v>
      </c>
      <c r="V220">
        <f t="shared" si="50"/>
        <v>27.863137138648302</v>
      </c>
      <c r="W220">
        <f t="shared" si="51"/>
        <v>74.301699036395505</v>
      </c>
    </row>
    <row r="221" spans="1:23">
      <c r="A221" t="s">
        <v>82</v>
      </c>
      <c r="B221">
        <v>1381</v>
      </c>
      <c r="C221">
        <v>23</v>
      </c>
      <c r="D221">
        <v>3</v>
      </c>
      <c r="E221">
        <v>1</v>
      </c>
      <c r="F221">
        <v>2</v>
      </c>
      <c r="G221">
        <v>66.6666666666666</v>
      </c>
      <c r="H221">
        <v>10.5</v>
      </c>
      <c r="I221">
        <v>59.794705707972497</v>
      </c>
      <c r="J221">
        <v>627.84440993371095</v>
      </c>
      <c r="M221" t="str">
        <f t="shared" si="42"/>
        <v>DecisionKnowledgeSystem</v>
      </c>
      <c r="N221" t="str">
        <f t="shared" si="43"/>
        <v/>
      </c>
      <c r="O221">
        <f t="shared" si="44"/>
        <v>1359</v>
      </c>
      <c r="P221">
        <f t="shared" si="45"/>
        <v>27</v>
      </c>
      <c r="Q221">
        <f t="shared" si="46"/>
        <v>5</v>
      </c>
      <c r="R221">
        <f t="shared" si="52"/>
        <v>2</v>
      </c>
      <c r="S221">
        <f t="shared" si="47"/>
        <v>3</v>
      </c>
      <c r="T221" s="8">
        <f t="shared" si="48"/>
        <v>0.6</v>
      </c>
      <c r="U221">
        <f t="shared" si="49"/>
        <v>13.166666666666661</v>
      </c>
      <c r="V221">
        <f t="shared" si="50"/>
        <v>87.657842846620795</v>
      </c>
      <c r="W221">
        <f t="shared" si="51"/>
        <v>702.14610897010641</v>
      </c>
    </row>
    <row r="222" spans="1:23">
      <c r="A222" t="s">
        <v>82</v>
      </c>
      <c r="B222">
        <v>1383</v>
      </c>
      <c r="C222">
        <v>20</v>
      </c>
      <c r="D222">
        <v>3</v>
      </c>
      <c r="E222">
        <v>1</v>
      </c>
      <c r="F222">
        <v>2</v>
      </c>
      <c r="G222">
        <v>66.6666666666666</v>
      </c>
      <c r="H222">
        <v>10.5</v>
      </c>
      <c r="I222">
        <v>59.794705707972497</v>
      </c>
      <c r="J222">
        <v>627.84440993371095</v>
      </c>
      <c r="M222" t="str">
        <f t="shared" si="42"/>
        <v>DecisionKnowledgeSystem</v>
      </c>
      <c r="N222" t="str">
        <f t="shared" si="43"/>
        <v/>
      </c>
      <c r="O222">
        <f t="shared" si="44"/>
        <v>1359</v>
      </c>
      <c r="P222">
        <f t="shared" si="45"/>
        <v>47</v>
      </c>
      <c r="Q222">
        <f t="shared" si="46"/>
        <v>8</v>
      </c>
      <c r="R222">
        <f t="shared" si="52"/>
        <v>2</v>
      </c>
      <c r="S222">
        <f t="shared" si="47"/>
        <v>5</v>
      </c>
      <c r="T222" s="8">
        <f t="shared" si="48"/>
        <v>0.625</v>
      </c>
      <c r="U222">
        <f t="shared" si="49"/>
        <v>23.666666666666661</v>
      </c>
      <c r="V222">
        <f t="shared" si="50"/>
        <v>147.45254855459331</v>
      </c>
      <c r="W222">
        <f t="shared" si="51"/>
        <v>1329.9905189038172</v>
      </c>
    </row>
    <row r="223" spans="1:23">
      <c r="A223" t="s">
        <v>82</v>
      </c>
      <c r="B223">
        <v>1385</v>
      </c>
      <c r="C223">
        <v>17</v>
      </c>
      <c r="D223">
        <v>3</v>
      </c>
      <c r="E223">
        <v>1</v>
      </c>
      <c r="F223">
        <v>2</v>
      </c>
      <c r="G223">
        <v>66.6666666666666</v>
      </c>
      <c r="H223">
        <v>10.5</v>
      </c>
      <c r="I223">
        <v>59.794705707972497</v>
      </c>
      <c r="J223">
        <v>627.84440993371095</v>
      </c>
      <c r="M223" t="str">
        <f t="shared" si="42"/>
        <v>DecisionKnowledgeSystem</v>
      </c>
      <c r="N223" t="str">
        <f t="shared" si="43"/>
        <v/>
      </c>
      <c r="O223">
        <f t="shared" si="44"/>
        <v>1359</v>
      </c>
      <c r="P223">
        <f t="shared" si="45"/>
        <v>64</v>
      </c>
      <c r="Q223">
        <f t="shared" si="46"/>
        <v>11</v>
      </c>
      <c r="R223">
        <f t="shared" si="52"/>
        <v>2</v>
      </c>
      <c r="S223">
        <f t="shared" si="47"/>
        <v>7</v>
      </c>
      <c r="T223" s="8">
        <f t="shared" si="48"/>
        <v>0.63636363636363635</v>
      </c>
      <c r="U223">
        <f t="shared" si="49"/>
        <v>34.166666666666657</v>
      </c>
      <c r="V223">
        <f t="shared" si="50"/>
        <v>207.2472542625658</v>
      </c>
      <c r="W223">
        <f t="shared" si="51"/>
        <v>1957.8349288375282</v>
      </c>
    </row>
    <row r="224" spans="1:23">
      <c r="A224" t="s">
        <v>82</v>
      </c>
      <c r="B224">
        <v>1387</v>
      </c>
      <c r="C224">
        <v>14</v>
      </c>
      <c r="D224">
        <v>3</v>
      </c>
      <c r="E224">
        <v>1</v>
      </c>
      <c r="F224">
        <v>1</v>
      </c>
      <c r="G224">
        <v>33.3333333333333</v>
      </c>
      <c r="H224">
        <v>3.4375</v>
      </c>
      <c r="I224">
        <v>77.709234080962901</v>
      </c>
      <c r="J224">
        <v>267.12549215331001</v>
      </c>
      <c r="M224" t="str">
        <f t="shared" si="42"/>
        <v>DecisionKnowledgeSystem</v>
      </c>
      <c r="N224" t="str">
        <f t="shared" si="43"/>
        <v/>
      </c>
      <c r="O224">
        <f t="shared" si="44"/>
        <v>1359</v>
      </c>
      <c r="P224">
        <f t="shared" si="45"/>
        <v>78</v>
      </c>
      <c r="Q224">
        <f t="shared" si="46"/>
        <v>14</v>
      </c>
      <c r="R224">
        <f t="shared" si="52"/>
        <v>2</v>
      </c>
      <c r="S224">
        <f t="shared" si="47"/>
        <v>8</v>
      </c>
      <c r="T224" s="8">
        <f t="shared" si="48"/>
        <v>0.5714285714285714</v>
      </c>
      <c r="U224">
        <f t="shared" si="49"/>
        <v>37.604166666666657</v>
      </c>
      <c r="V224">
        <f t="shared" si="50"/>
        <v>284.95648834352869</v>
      </c>
      <c r="W224">
        <f t="shared" si="51"/>
        <v>2224.9604209908384</v>
      </c>
    </row>
    <row r="225" spans="1:23">
      <c r="A225" t="s">
        <v>82</v>
      </c>
      <c r="B225">
        <v>1388</v>
      </c>
      <c r="C225">
        <v>11</v>
      </c>
      <c r="D225">
        <v>3</v>
      </c>
      <c r="E225">
        <v>1</v>
      </c>
      <c r="F225">
        <v>1</v>
      </c>
      <c r="G225">
        <v>33.3333333333333</v>
      </c>
      <c r="H225">
        <v>3</v>
      </c>
      <c r="I225">
        <v>23.264662506490399</v>
      </c>
      <c r="J225">
        <v>69.793987519471202</v>
      </c>
      <c r="M225" t="str">
        <f t="shared" si="42"/>
        <v>DecisionKnowledgeSystem</v>
      </c>
      <c r="N225" t="str">
        <f t="shared" si="43"/>
        <v>DecisionKnowledgeSystem</v>
      </c>
      <c r="O225">
        <f t="shared" si="44"/>
        <v>1359</v>
      </c>
      <c r="P225">
        <f t="shared" si="45"/>
        <v>89</v>
      </c>
      <c r="Q225">
        <f t="shared" si="46"/>
        <v>17</v>
      </c>
      <c r="R225">
        <f t="shared" si="52"/>
        <v>2</v>
      </c>
      <c r="S225">
        <f t="shared" si="47"/>
        <v>9</v>
      </c>
      <c r="T225" s="8">
        <f t="shared" si="48"/>
        <v>0.52941176470588236</v>
      </c>
      <c r="U225">
        <f t="shared" si="49"/>
        <v>40.604166666666657</v>
      </c>
      <c r="V225">
        <f t="shared" si="50"/>
        <v>308.22115085001911</v>
      </c>
      <c r="W225">
        <f t="shared" si="51"/>
        <v>2294.7544085103095</v>
      </c>
    </row>
    <row r="226" spans="1:23">
      <c r="A226" t="s">
        <v>142</v>
      </c>
      <c r="B226">
        <v>1390</v>
      </c>
      <c r="C226">
        <v>7</v>
      </c>
      <c r="D226">
        <v>5</v>
      </c>
      <c r="E226">
        <v>1</v>
      </c>
      <c r="F226">
        <v>1</v>
      </c>
      <c r="G226">
        <v>20</v>
      </c>
      <c r="H226">
        <v>2.1666666666666599</v>
      </c>
      <c r="I226">
        <v>197.65428402504401</v>
      </c>
      <c r="J226">
        <v>428.25094872092899</v>
      </c>
      <c r="M226" t="str">
        <f t="shared" si="42"/>
        <v>ProblemRepository</v>
      </c>
      <c r="N226" t="str">
        <f t="shared" si="43"/>
        <v/>
      </c>
      <c r="O226">
        <f t="shared" si="44"/>
        <v>1390</v>
      </c>
      <c r="P226">
        <f t="shared" si="45"/>
        <v>7</v>
      </c>
      <c r="Q226">
        <f t="shared" si="46"/>
        <v>5</v>
      </c>
      <c r="R226">
        <f t="shared" si="52"/>
        <v>1</v>
      </c>
      <c r="S226">
        <f t="shared" si="47"/>
        <v>1</v>
      </c>
      <c r="T226" s="8">
        <f t="shared" si="48"/>
        <v>0.2</v>
      </c>
      <c r="U226">
        <f t="shared" si="49"/>
        <v>2.1666666666666599</v>
      </c>
      <c r="V226">
        <f t="shared" si="50"/>
        <v>197.65428402504401</v>
      </c>
      <c r="W226">
        <f t="shared" si="51"/>
        <v>428.25094872092899</v>
      </c>
    </row>
    <row r="227" spans="1:23">
      <c r="A227" t="s">
        <v>82</v>
      </c>
      <c r="B227">
        <v>1409</v>
      </c>
      <c r="C227">
        <v>45</v>
      </c>
      <c r="D227">
        <v>3</v>
      </c>
      <c r="E227">
        <v>1</v>
      </c>
      <c r="F227">
        <v>2</v>
      </c>
      <c r="G227">
        <v>66.6666666666666</v>
      </c>
      <c r="H227">
        <v>10.5</v>
      </c>
      <c r="I227">
        <v>59.794705707972497</v>
      </c>
      <c r="J227">
        <v>627.84440993371095</v>
      </c>
      <c r="M227" t="str">
        <f t="shared" si="42"/>
        <v>ProblemRepository</v>
      </c>
      <c r="N227" t="str">
        <f t="shared" si="43"/>
        <v/>
      </c>
      <c r="O227">
        <f t="shared" si="44"/>
        <v>1390</v>
      </c>
      <c r="P227">
        <f t="shared" si="45"/>
        <v>52</v>
      </c>
      <c r="Q227">
        <f t="shared" si="46"/>
        <v>8</v>
      </c>
      <c r="R227">
        <f t="shared" si="52"/>
        <v>1</v>
      </c>
      <c r="S227">
        <f t="shared" si="47"/>
        <v>3</v>
      </c>
      <c r="T227" s="8">
        <f t="shared" si="48"/>
        <v>0.375</v>
      </c>
      <c r="U227">
        <f t="shared" si="49"/>
        <v>12.666666666666661</v>
      </c>
      <c r="V227">
        <f t="shared" si="50"/>
        <v>257.4489897330165</v>
      </c>
      <c r="W227">
        <f t="shared" si="51"/>
        <v>1056.09535865464</v>
      </c>
    </row>
    <row r="228" spans="1:23">
      <c r="A228" t="s">
        <v>82</v>
      </c>
      <c r="B228">
        <v>1411</v>
      </c>
      <c r="C228">
        <v>42</v>
      </c>
      <c r="D228">
        <v>3</v>
      </c>
      <c r="E228">
        <v>1</v>
      </c>
      <c r="F228">
        <v>2</v>
      </c>
      <c r="G228">
        <v>66.6666666666666</v>
      </c>
      <c r="H228">
        <v>10.5</v>
      </c>
      <c r="I228">
        <v>59.794705707972497</v>
      </c>
      <c r="J228">
        <v>627.84440993371095</v>
      </c>
      <c r="M228" t="str">
        <f t="shared" si="42"/>
        <v>ProblemRepository</v>
      </c>
      <c r="N228" t="str">
        <f t="shared" si="43"/>
        <v/>
      </c>
      <c r="O228">
        <f t="shared" si="44"/>
        <v>1390</v>
      </c>
      <c r="P228">
        <f t="shared" si="45"/>
        <v>94</v>
      </c>
      <c r="Q228">
        <f t="shared" si="46"/>
        <v>11</v>
      </c>
      <c r="R228">
        <f t="shared" si="52"/>
        <v>1</v>
      </c>
      <c r="S228">
        <f t="shared" si="47"/>
        <v>5</v>
      </c>
      <c r="T228" s="8">
        <f t="shared" si="48"/>
        <v>0.45454545454545453</v>
      </c>
      <c r="U228">
        <f t="shared" si="49"/>
        <v>23.166666666666661</v>
      </c>
      <c r="V228">
        <f t="shared" si="50"/>
        <v>317.24369544098897</v>
      </c>
      <c r="W228">
        <f t="shared" si="51"/>
        <v>1683.9397685883509</v>
      </c>
    </row>
    <row r="229" spans="1:23">
      <c r="A229" t="s">
        <v>82</v>
      </c>
      <c r="B229">
        <v>1413</v>
      </c>
      <c r="C229">
        <v>39</v>
      </c>
      <c r="D229">
        <v>3</v>
      </c>
      <c r="E229">
        <v>1</v>
      </c>
      <c r="F229">
        <v>2</v>
      </c>
      <c r="G229">
        <v>66.6666666666666</v>
      </c>
      <c r="H229">
        <v>10.5</v>
      </c>
      <c r="I229">
        <v>59.794705707972497</v>
      </c>
      <c r="J229">
        <v>627.84440993371095</v>
      </c>
      <c r="M229" t="str">
        <f t="shared" si="42"/>
        <v>ProblemRepository</v>
      </c>
      <c r="N229" t="str">
        <f t="shared" si="43"/>
        <v/>
      </c>
      <c r="O229">
        <f t="shared" si="44"/>
        <v>1390</v>
      </c>
      <c r="P229">
        <f t="shared" si="45"/>
        <v>133</v>
      </c>
      <c r="Q229">
        <f t="shared" si="46"/>
        <v>14</v>
      </c>
      <c r="R229">
        <f t="shared" si="52"/>
        <v>1</v>
      </c>
      <c r="S229">
        <f t="shared" si="47"/>
        <v>7</v>
      </c>
      <c r="T229" s="8">
        <f t="shared" si="48"/>
        <v>0.5</v>
      </c>
      <c r="U229">
        <f t="shared" si="49"/>
        <v>33.666666666666657</v>
      </c>
      <c r="V229">
        <f t="shared" si="50"/>
        <v>377.0384011489615</v>
      </c>
      <c r="W229">
        <f t="shared" si="51"/>
        <v>2311.7841785220617</v>
      </c>
    </row>
    <row r="230" spans="1:23">
      <c r="A230" t="s">
        <v>82</v>
      </c>
      <c r="B230">
        <v>1415</v>
      </c>
      <c r="C230">
        <v>36</v>
      </c>
      <c r="D230">
        <v>3</v>
      </c>
      <c r="E230">
        <v>1</v>
      </c>
      <c r="F230">
        <v>1</v>
      </c>
      <c r="G230">
        <v>33.3333333333333</v>
      </c>
      <c r="H230">
        <v>3.9285714285714199</v>
      </c>
      <c r="I230">
        <v>75.284212515144205</v>
      </c>
      <c r="J230">
        <v>295.75940630949498</v>
      </c>
      <c r="M230" t="str">
        <f t="shared" si="42"/>
        <v>ProblemRepository</v>
      </c>
      <c r="N230" t="str">
        <f t="shared" si="43"/>
        <v/>
      </c>
      <c r="O230">
        <f t="shared" si="44"/>
        <v>1390</v>
      </c>
      <c r="P230">
        <f t="shared" si="45"/>
        <v>169</v>
      </c>
      <c r="Q230">
        <f t="shared" si="46"/>
        <v>17</v>
      </c>
      <c r="R230">
        <f t="shared" si="52"/>
        <v>1</v>
      </c>
      <c r="S230">
        <f t="shared" si="47"/>
        <v>8</v>
      </c>
      <c r="T230" s="8">
        <f t="shared" si="48"/>
        <v>0.47058823529411764</v>
      </c>
      <c r="U230">
        <f t="shared" si="49"/>
        <v>37.595238095238074</v>
      </c>
      <c r="V230">
        <f t="shared" si="50"/>
        <v>452.32261366410569</v>
      </c>
      <c r="W230">
        <f t="shared" si="51"/>
        <v>2607.5435848315565</v>
      </c>
    </row>
    <row r="231" spans="1:23">
      <c r="A231" t="s">
        <v>82</v>
      </c>
      <c r="B231">
        <v>1416</v>
      </c>
      <c r="C231">
        <v>33</v>
      </c>
      <c r="D231">
        <v>4</v>
      </c>
      <c r="E231">
        <v>1</v>
      </c>
      <c r="F231">
        <v>1</v>
      </c>
      <c r="G231">
        <v>25</v>
      </c>
      <c r="H231">
        <v>4.1666666666666599</v>
      </c>
      <c r="I231">
        <v>58.810337516833997</v>
      </c>
      <c r="J231">
        <v>245.043072986808</v>
      </c>
      <c r="M231" t="str">
        <f t="shared" si="42"/>
        <v>ProblemRepository</v>
      </c>
      <c r="N231" t="str">
        <f t="shared" si="43"/>
        <v>ProblemRepository</v>
      </c>
      <c r="O231">
        <f t="shared" si="44"/>
        <v>1390</v>
      </c>
      <c r="P231">
        <f t="shared" si="45"/>
        <v>202</v>
      </c>
      <c r="Q231">
        <f t="shared" si="46"/>
        <v>21</v>
      </c>
      <c r="R231">
        <f t="shared" si="52"/>
        <v>1</v>
      </c>
      <c r="S231">
        <f t="shared" si="47"/>
        <v>9</v>
      </c>
      <c r="T231" s="8">
        <f t="shared" si="48"/>
        <v>0.42857142857142855</v>
      </c>
      <c r="U231">
        <f t="shared" si="49"/>
        <v>41.761904761904731</v>
      </c>
      <c r="V231">
        <f t="shared" si="50"/>
        <v>511.1329511809397</v>
      </c>
      <c r="W231">
        <f t="shared" si="51"/>
        <v>2852.5866578183645</v>
      </c>
    </row>
    <row r="232" spans="1:23">
      <c r="A232" t="s">
        <v>143</v>
      </c>
      <c r="B232">
        <v>1418</v>
      </c>
      <c r="C232">
        <v>5</v>
      </c>
      <c r="D232">
        <v>3</v>
      </c>
      <c r="E232">
        <v>1</v>
      </c>
      <c r="F232">
        <v>1</v>
      </c>
      <c r="G232">
        <v>33.3333333333333</v>
      </c>
      <c r="H232">
        <v>1.8214285714285701</v>
      </c>
      <c r="I232">
        <v>118.536422396259</v>
      </c>
      <c r="J232">
        <v>215.90562650747299</v>
      </c>
      <c r="M232" t="str">
        <f t="shared" si="42"/>
        <v>MappingRepository</v>
      </c>
      <c r="N232" t="str">
        <f t="shared" si="43"/>
        <v>MappingRepository</v>
      </c>
      <c r="O232">
        <f t="shared" si="44"/>
        <v>1418</v>
      </c>
      <c r="P232">
        <f t="shared" si="45"/>
        <v>5</v>
      </c>
      <c r="Q232">
        <f t="shared" si="46"/>
        <v>3</v>
      </c>
      <c r="R232">
        <f t="shared" si="52"/>
        <v>1</v>
      </c>
      <c r="S232">
        <f t="shared" si="47"/>
        <v>1</v>
      </c>
      <c r="T232" s="8">
        <f t="shared" si="48"/>
        <v>0.33333333333333331</v>
      </c>
      <c r="U232">
        <f t="shared" si="49"/>
        <v>1.8214285714285701</v>
      </c>
      <c r="V232">
        <f t="shared" si="50"/>
        <v>118.536422396259</v>
      </c>
      <c r="W232">
        <f t="shared" si="51"/>
        <v>215.90562650747299</v>
      </c>
    </row>
    <row r="233" spans="1:23">
      <c r="A233" t="s">
        <v>144</v>
      </c>
      <c r="B233">
        <v>1430</v>
      </c>
      <c r="C233">
        <v>17</v>
      </c>
      <c r="D233">
        <v>6</v>
      </c>
      <c r="E233">
        <v>3</v>
      </c>
      <c r="F233">
        <v>3</v>
      </c>
      <c r="G233">
        <v>50</v>
      </c>
      <c r="H233">
        <v>9.4444444444444393</v>
      </c>
      <c r="I233">
        <v>127.437825403307</v>
      </c>
      <c r="J233">
        <v>1203.5794621423399</v>
      </c>
      <c r="M233" t="str">
        <f t="shared" si="42"/>
        <v>&lt;anonymous&gt;.findByDksNode</v>
      </c>
      <c r="N233" t="str">
        <f t="shared" si="43"/>
        <v/>
      </c>
      <c r="O233">
        <f t="shared" si="44"/>
        <v>1430</v>
      </c>
      <c r="P233">
        <f t="shared" si="45"/>
        <v>17</v>
      </c>
      <c r="Q233">
        <f t="shared" si="46"/>
        <v>6</v>
      </c>
      <c r="R233">
        <f t="shared" si="52"/>
        <v>3</v>
      </c>
      <c r="S233">
        <f t="shared" si="47"/>
        <v>3</v>
      </c>
      <c r="T233" s="8">
        <f t="shared" si="48"/>
        <v>0.5</v>
      </c>
      <c r="U233">
        <f t="shared" si="49"/>
        <v>9.4444444444444393</v>
      </c>
      <c r="V233">
        <f t="shared" si="50"/>
        <v>127.437825403307</v>
      </c>
      <c r="W233">
        <f t="shared" si="51"/>
        <v>1203.5794621423399</v>
      </c>
    </row>
    <row r="234" spans="1:23">
      <c r="A234" t="s">
        <v>82</v>
      </c>
      <c r="B234">
        <v>1433</v>
      </c>
      <c r="C234">
        <v>9</v>
      </c>
      <c r="D234">
        <v>3</v>
      </c>
      <c r="E234">
        <v>2</v>
      </c>
      <c r="F234">
        <v>1</v>
      </c>
      <c r="G234">
        <v>33.3333333333333</v>
      </c>
      <c r="H234">
        <v>5</v>
      </c>
      <c r="I234">
        <v>60.944362512259602</v>
      </c>
      <c r="J234">
        <v>304.72181256129801</v>
      </c>
      <c r="M234" t="str">
        <f t="shared" si="42"/>
        <v>&lt;anonymous&gt;.findByDksNode</v>
      </c>
      <c r="N234" t="str">
        <f t="shared" si="43"/>
        <v/>
      </c>
      <c r="O234">
        <f t="shared" si="44"/>
        <v>1430</v>
      </c>
      <c r="P234">
        <f t="shared" si="45"/>
        <v>26</v>
      </c>
      <c r="Q234">
        <f t="shared" si="46"/>
        <v>9</v>
      </c>
      <c r="R234">
        <f t="shared" si="52"/>
        <v>3</v>
      </c>
      <c r="S234">
        <f t="shared" si="47"/>
        <v>4</v>
      </c>
      <c r="T234" s="8">
        <f t="shared" si="48"/>
        <v>0.44444444444444442</v>
      </c>
      <c r="U234">
        <f t="shared" si="49"/>
        <v>14.444444444444439</v>
      </c>
      <c r="V234">
        <f t="shared" si="50"/>
        <v>188.38218791556659</v>
      </c>
      <c r="W234">
        <f t="shared" si="51"/>
        <v>1508.301274703638</v>
      </c>
    </row>
    <row r="235" spans="1:23">
      <c r="A235" t="s">
        <v>82</v>
      </c>
      <c r="B235">
        <v>1435</v>
      </c>
      <c r="C235">
        <v>5</v>
      </c>
      <c r="D235">
        <v>2</v>
      </c>
      <c r="E235">
        <v>1</v>
      </c>
      <c r="F235">
        <v>2</v>
      </c>
      <c r="G235">
        <v>100</v>
      </c>
      <c r="H235">
        <v>4.5833333333333304</v>
      </c>
      <c r="I235">
        <v>69.1886323727459</v>
      </c>
      <c r="J235">
        <v>317.11456504175197</v>
      </c>
      <c r="M235" t="str">
        <f t="shared" si="42"/>
        <v>&lt;anonymous&gt;.findByDksNode</v>
      </c>
      <c r="N235" t="str">
        <f t="shared" si="43"/>
        <v/>
      </c>
      <c r="O235">
        <f t="shared" si="44"/>
        <v>1430</v>
      </c>
      <c r="P235">
        <f t="shared" si="45"/>
        <v>31</v>
      </c>
      <c r="Q235">
        <f t="shared" si="46"/>
        <v>11</v>
      </c>
      <c r="R235">
        <f t="shared" si="52"/>
        <v>3</v>
      </c>
      <c r="S235">
        <f t="shared" si="47"/>
        <v>6</v>
      </c>
      <c r="T235" s="8">
        <f t="shared" si="48"/>
        <v>0.54545454545454541</v>
      </c>
      <c r="U235">
        <f t="shared" si="49"/>
        <v>19.027777777777771</v>
      </c>
      <c r="V235">
        <f t="shared" si="50"/>
        <v>257.57082028831246</v>
      </c>
      <c r="W235">
        <f t="shared" si="51"/>
        <v>1825.41583974539</v>
      </c>
    </row>
    <row r="236" spans="1:23">
      <c r="A236" t="s">
        <v>82</v>
      </c>
      <c r="B236">
        <v>1458</v>
      </c>
      <c r="C236">
        <v>111</v>
      </c>
      <c r="D236">
        <v>3</v>
      </c>
      <c r="E236">
        <v>1</v>
      </c>
      <c r="F236">
        <v>2</v>
      </c>
      <c r="G236">
        <v>66.6666666666666</v>
      </c>
      <c r="H236">
        <v>10.5</v>
      </c>
      <c r="I236">
        <v>59.794705707972497</v>
      </c>
      <c r="J236">
        <v>627.84440993371095</v>
      </c>
      <c r="M236" t="str">
        <f t="shared" si="42"/>
        <v>&lt;anonymous&gt;.findByDksNode</v>
      </c>
      <c r="N236" t="str">
        <f t="shared" si="43"/>
        <v/>
      </c>
      <c r="O236">
        <f t="shared" si="44"/>
        <v>1430</v>
      </c>
      <c r="P236">
        <f t="shared" si="45"/>
        <v>142</v>
      </c>
      <c r="Q236">
        <f t="shared" si="46"/>
        <v>14</v>
      </c>
      <c r="R236">
        <f t="shared" si="52"/>
        <v>3</v>
      </c>
      <c r="S236">
        <f t="shared" si="47"/>
        <v>8</v>
      </c>
      <c r="T236" s="8">
        <f t="shared" si="48"/>
        <v>0.5714285714285714</v>
      </c>
      <c r="U236">
        <f t="shared" si="49"/>
        <v>29.527777777777771</v>
      </c>
      <c r="V236">
        <f t="shared" si="50"/>
        <v>317.36552599628499</v>
      </c>
      <c r="W236">
        <f t="shared" si="51"/>
        <v>2453.260249679101</v>
      </c>
    </row>
    <row r="237" spans="1:23">
      <c r="A237" t="s">
        <v>82</v>
      </c>
      <c r="B237">
        <v>1460</v>
      </c>
      <c r="C237">
        <v>108</v>
      </c>
      <c r="D237">
        <v>3</v>
      </c>
      <c r="E237">
        <v>1</v>
      </c>
      <c r="F237">
        <v>2</v>
      </c>
      <c r="G237">
        <v>66.6666666666666</v>
      </c>
      <c r="H237">
        <v>10.5</v>
      </c>
      <c r="I237">
        <v>59.794705707972497</v>
      </c>
      <c r="J237">
        <v>627.84440993371095</v>
      </c>
      <c r="M237" t="str">
        <f t="shared" si="42"/>
        <v>&lt;anonymous&gt;.findByDksNode</v>
      </c>
      <c r="N237" t="str">
        <f t="shared" si="43"/>
        <v/>
      </c>
      <c r="O237">
        <f t="shared" si="44"/>
        <v>1430</v>
      </c>
      <c r="P237">
        <f t="shared" si="45"/>
        <v>250</v>
      </c>
      <c r="Q237">
        <f t="shared" si="46"/>
        <v>17</v>
      </c>
      <c r="R237">
        <f t="shared" si="52"/>
        <v>3</v>
      </c>
      <c r="S237">
        <f t="shared" si="47"/>
        <v>10</v>
      </c>
      <c r="T237" s="8">
        <f t="shared" si="48"/>
        <v>0.58823529411764708</v>
      </c>
      <c r="U237">
        <f t="shared" si="49"/>
        <v>40.027777777777771</v>
      </c>
      <c r="V237">
        <f t="shared" si="50"/>
        <v>377.16023170425751</v>
      </c>
      <c r="W237">
        <f t="shared" si="51"/>
        <v>3081.1046596128117</v>
      </c>
    </row>
    <row r="238" spans="1:23">
      <c r="A238" t="s">
        <v>82</v>
      </c>
      <c r="B238">
        <v>1462</v>
      </c>
      <c r="C238">
        <v>105</v>
      </c>
      <c r="D238">
        <v>3</v>
      </c>
      <c r="E238">
        <v>1</v>
      </c>
      <c r="F238">
        <v>2</v>
      </c>
      <c r="G238">
        <v>66.6666666666666</v>
      </c>
      <c r="H238">
        <v>10.5</v>
      </c>
      <c r="I238">
        <v>59.794705707972497</v>
      </c>
      <c r="J238">
        <v>627.84440993371095</v>
      </c>
      <c r="M238" t="str">
        <f t="shared" si="42"/>
        <v>&lt;anonymous&gt;.findByDksNode</v>
      </c>
      <c r="N238" t="str">
        <f t="shared" si="43"/>
        <v/>
      </c>
      <c r="O238">
        <f t="shared" si="44"/>
        <v>1430</v>
      </c>
      <c r="P238">
        <f t="shared" si="45"/>
        <v>355</v>
      </c>
      <c r="Q238">
        <f t="shared" si="46"/>
        <v>20</v>
      </c>
      <c r="R238">
        <f t="shared" si="52"/>
        <v>3</v>
      </c>
      <c r="S238">
        <f t="shared" si="47"/>
        <v>12</v>
      </c>
      <c r="T238" s="8">
        <f t="shared" si="48"/>
        <v>0.6</v>
      </c>
      <c r="U238">
        <f t="shared" si="49"/>
        <v>50.527777777777771</v>
      </c>
      <c r="V238">
        <f t="shared" si="50"/>
        <v>436.95493741223004</v>
      </c>
      <c r="W238">
        <f t="shared" si="51"/>
        <v>3708.9490695465229</v>
      </c>
    </row>
    <row r="239" spans="1:23">
      <c r="A239" t="s">
        <v>82</v>
      </c>
      <c r="B239">
        <v>1464</v>
      </c>
      <c r="C239">
        <v>102</v>
      </c>
      <c r="D239">
        <v>3</v>
      </c>
      <c r="E239">
        <v>1</v>
      </c>
      <c r="F239">
        <v>1</v>
      </c>
      <c r="G239">
        <v>33.3333333333333</v>
      </c>
      <c r="H239">
        <v>3.9285714285714199</v>
      </c>
      <c r="I239">
        <v>75.284212515144205</v>
      </c>
      <c r="J239">
        <v>295.75940630949498</v>
      </c>
      <c r="M239" t="str">
        <f t="shared" si="42"/>
        <v>&lt;anonymous&gt;.findByDksNode</v>
      </c>
      <c r="N239" t="str">
        <f t="shared" si="43"/>
        <v/>
      </c>
      <c r="O239">
        <f t="shared" si="44"/>
        <v>1430</v>
      </c>
      <c r="P239">
        <f t="shared" si="45"/>
        <v>457</v>
      </c>
      <c r="Q239">
        <f t="shared" si="46"/>
        <v>23</v>
      </c>
      <c r="R239">
        <f t="shared" si="52"/>
        <v>3</v>
      </c>
      <c r="S239">
        <f t="shared" si="47"/>
        <v>13</v>
      </c>
      <c r="T239" s="8">
        <f t="shared" si="48"/>
        <v>0.56521739130434778</v>
      </c>
      <c r="U239">
        <f t="shared" si="49"/>
        <v>54.456349206349188</v>
      </c>
      <c r="V239">
        <f t="shared" si="50"/>
        <v>512.23914992737423</v>
      </c>
      <c r="W239">
        <f t="shared" si="51"/>
        <v>4004.7084758560177</v>
      </c>
    </row>
    <row r="240" spans="1:23">
      <c r="A240" t="s">
        <v>82</v>
      </c>
      <c r="B240">
        <v>1465</v>
      </c>
      <c r="C240">
        <v>99</v>
      </c>
      <c r="D240">
        <v>6</v>
      </c>
      <c r="E240">
        <v>1</v>
      </c>
      <c r="F240">
        <v>1</v>
      </c>
      <c r="G240">
        <v>16.6666666666666</v>
      </c>
      <c r="H240">
        <v>5.625</v>
      </c>
      <c r="I240">
        <v>122.11451069865601</v>
      </c>
      <c r="J240">
        <v>686.89412267993998</v>
      </c>
      <c r="M240" t="str">
        <f t="shared" si="42"/>
        <v>&lt;anonymous&gt;.findByDksNode</v>
      </c>
      <c r="N240" t="str">
        <f t="shared" si="43"/>
        <v>&lt;anonymous&gt;.findByDksNode</v>
      </c>
      <c r="O240">
        <f t="shared" si="44"/>
        <v>1430</v>
      </c>
      <c r="P240">
        <f t="shared" si="45"/>
        <v>556</v>
      </c>
      <c r="Q240">
        <f t="shared" si="46"/>
        <v>29</v>
      </c>
      <c r="R240">
        <f t="shared" si="52"/>
        <v>3</v>
      </c>
      <c r="S240">
        <f t="shared" si="47"/>
        <v>14</v>
      </c>
      <c r="T240" s="8">
        <f t="shared" si="48"/>
        <v>0.48275862068965519</v>
      </c>
      <c r="U240">
        <f t="shared" si="49"/>
        <v>60.081349206349188</v>
      </c>
      <c r="V240">
        <f t="shared" si="50"/>
        <v>634.35366062603021</v>
      </c>
      <c r="W240">
        <f t="shared" si="51"/>
        <v>4691.6025985359574</v>
      </c>
    </row>
    <row r="241" spans="1:23">
      <c r="A241" t="s">
        <v>145</v>
      </c>
      <c r="B241">
        <v>1467</v>
      </c>
      <c r="C241">
        <v>5</v>
      </c>
      <c r="D241">
        <v>3</v>
      </c>
      <c r="E241">
        <v>1</v>
      </c>
      <c r="F241">
        <v>1</v>
      </c>
      <c r="G241">
        <v>33.3333333333333</v>
      </c>
      <c r="H241">
        <v>1.8214285714285701</v>
      </c>
      <c r="I241">
        <v>118.536422396259</v>
      </c>
      <c r="J241">
        <v>215.90562650747299</v>
      </c>
      <c r="M241" t="str">
        <f t="shared" si="42"/>
        <v>TaskTemplateRepository</v>
      </c>
      <c r="N241" t="str">
        <f t="shared" si="43"/>
        <v>TaskTemplateRepository</v>
      </c>
      <c r="O241">
        <f t="shared" si="44"/>
        <v>1467</v>
      </c>
      <c r="P241">
        <f t="shared" si="45"/>
        <v>5</v>
      </c>
      <c r="Q241">
        <f t="shared" si="46"/>
        <v>3</v>
      </c>
      <c r="R241">
        <f t="shared" si="52"/>
        <v>1</v>
      </c>
      <c r="S241">
        <f t="shared" si="47"/>
        <v>1</v>
      </c>
      <c r="T241" s="8">
        <f t="shared" si="48"/>
        <v>0.33333333333333331</v>
      </c>
      <c r="U241">
        <f t="shared" si="49"/>
        <v>1.8214285714285701</v>
      </c>
      <c r="V241">
        <f t="shared" si="50"/>
        <v>118.536422396259</v>
      </c>
      <c r="W241">
        <f t="shared" si="51"/>
        <v>215.90562650747299</v>
      </c>
    </row>
    <row r="242" spans="1:23">
      <c r="A242" t="s">
        <v>146</v>
      </c>
      <c r="B242">
        <v>1478</v>
      </c>
      <c r="C242">
        <v>42</v>
      </c>
      <c r="D242">
        <v>15</v>
      </c>
      <c r="E242">
        <v>2</v>
      </c>
      <c r="F242">
        <v>2</v>
      </c>
      <c r="G242">
        <v>13.3333333333333</v>
      </c>
      <c r="H242">
        <v>9.109375</v>
      </c>
      <c r="I242">
        <v>558.90526973431599</v>
      </c>
      <c r="J242">
        <v>5091.2776914860297</v>
      </c>
      <c r="M242" t="str">
        <f t="shared" si="42"/>
        <v>&lt;anonymous&gt;.updateProperties</v>
      </c>
      <c r="N242" t="str">
        <f t="shared" si="43"/>
        <v>&lt;anonymous&gt;.updateProperties</v>
      </c>
      <c r="O242">
        <f t="shared" si="44"/>
        <v>1478</v>
      </c>
      <c r="P242">
        <f t="shared" si="45"/>
        <v>42</v>
      </c>
      <c r="Q242">
        <f t="shared" si="46"/>
        <v>15</v>
      </c>
      <c r="R242">
        <f t="shared" si="52"/>
        <v>2</v>
      </c>
      <c r="S242">
        <f t="shared" si="47"/>
        <v>2</v>
      </c>
      <c r="T242" s="8">
        <f t="shared" si="48"/>
        <v>0.13333333333333333</v>
      </c>
      <c r="U242">
        <f t="shared" si="49"/>
        <v>9.109375</v>
      </c>
      <c r="V242">
        <f t="shared" si="50"/>
        <v>558.90526973431599</v>
      </c>
      <c r="W242">
        <f t="shared" si="51"/>
        <v>5091.2776914860297</v>
      </c>
    </row>
    <row r="243" spans="1:23">
      <c r="A243" t="s">
        <v>147</v>
      </c>
      <c r="B243">
        <v>1493</v>
      </c>
      <c r="C243">
        <v>9</v>
      </c>
      <c r="D243">
        <v>5</v>
      </c>
      <c r="E243">
        <v>1</v>
      </c>
      <c r="F243">
        <v>3</v>
      </c>
      <c r="G243">
        <v>60</v>
      </c>
      <c r="H243">
        <v>7</v>
      </c>
      <c r="I243">
        <v>98.991227973497701</v>
      </c>
      <c r="J243">
        <v>692.93859581448396</v>
      </c>
      <c r="M243" t="str">
        <f t="shared" si="42"/>
        <v>callback</v>
      </c>
      <c r="N243" t="str">
        <f t="shared" si="43"/>
        <v>callback</v>
      </c>
      <c r="O243">
        <f t="shared" si="44"/>
        <v>1493</v>
      </c>
      <c r="P243">
        <f t="shared" si="45"/>
        <v>9</v>
      </c>
      <c r="Q243">
        <f t="shared" si="46"/>
        <v>5</v>
      </c>
      <c r="R243">
        <f t="shared" si="52"/>
        <v>1</v>
      </c>
      <c r="S243">
        <f t="shared" si="47"/>
        <v>3</v>
      </c>
      <c r="T243" s="8">
        <f t="shared" si="48"/>
        <v>0.6</v>
      </c>
      <c r="U243">
        <f t="shared" si="49"/>
        <v>7</v>
      </c>
      <c r="V243">
        <f t="shared" si="50"/>
        <v>98.991227973497701</v>
      </c>
      <c r="W243">
        <f t="shared" si="51"/>
        <v>692.93859581448396</v>
      </c>
    </row>
    <row r="244" spans="1:23">
      <c r="A244" t="s">
        <v>148</v>
      </c>
      <c r="B244">
        <v>1504</v>
      </c>
      <c r="C244">
        <v>14</v>
      </c>
      <c r="D244">
        <v>6</v>
      </c>
      <c r="E244">
        <v>2</v>
      </c>
      <c r="F244">
        <v>2</v>
      </c>
      <c r="G244">
        <v>33.3333333333333</v>
      </c>
      <c r="H244">
        <v>7.9411764705882302</v>
      </c>
      <c r="I244">
        <v>267.92506393404199</v>
      </c>
      <c r="J244">
        <v>2127.6402135938602</v>
      </c>
      <c r="M244" t="str">
        <f t="shared" si="42"/>
        <v>recursivPropertyUpdate</v>
      </c>
      <c r="N244" t="str">
        <f t="shared" si="43"/>
        <v/>
      </c>
      <c r="O244">
        <f t="shared" si="44"/>
        <v>1504</v>
      </c>
      <c r="P244">
        <f t="shared" si="45"/>
        <v>14</v>
      </c>
      <c r="Q244">
        <f t="shared" si="46"/>
        <v>6</v>
      </c>
      <c r="R244">
        <f t="shared" si="52"/>
        <v>2</v>
      </c>
      <c r="S244">
        <f t="shared" si="47"/>
        <v>2</v>
      </c>
      <c r="T244" s="8">
        <f t="shared" si="48"/>
        <v>0.33333333333333331</v>
      </c>
      <c r="U244">
        <f t="shared" si="49"/>
        <v>7.9411764705882302</v>
      </c>
      <c r="V244">
        <f t="shared" si="50"/>
        <v>267.92506393404199</v>
      </c>
      <c r="W244">
        <f t="shared" si="51"/>
        <v>2127.6402135938602</v>
      </c>
    </row>
    <row r="245" spans="1:23">
      <c r="A245" t="s">
        <v>82</v>
      </c>
      <c r="B245">
        <v>1512</v>
      </c>
      <c r="C245">
        <v>4</v>
      </c>
      <c r="D245">
        <v>2</v>
      </c>
      <c r="E245">
        <v>4</v>
      </c>
      <c r="F245">
        <v>1</v>
      </c>
      <c r="G245">
        <v>50</v>
      </c>
      <c r="H245">
        <v>1.5</v>
      </c>
      <c r="I245">
        <v>57.110323830863997</v>
      </c>
      <c r="J245">
        <v>85.665485746296</v>
      </c>
      <c r="M245" t="str">
        <f t="shared" si="42"/>
        <v>recursivPropertyUpdate</v>
      </c>
      <c r="N245" t="str">
        <f t="shared" si="43"/>
        <v/>
      </c>
      <c r="O245">
        <f t="shared" si="44"/>
        <v>1504</v>
      </c>
      <c r="P245">
        <f t="shared" si="45"/>
        <v>18</v>
      </c>
      <c r="Q245">
        <f t="shared" si="46"/>
        <v>8</v>
      </c>
      <c r="R245">
        <f t="shared" si="52"/>
        <v>2</v>
      </c>
      <c r="S245">
        <f t="shared" si="47"/>
        <v>3</v>
      </c>
      <c r="T245" s="8">
        <f t="shared" si="48"/>
        <v>0.375</v>
      </c>
      <c r="U245">
        <f t="shared" si="49"/>
        <v>9.4411764705882302</v>
      </c>
      <c r="V245">
        <f t="shared" si="50"/>
        <v>325.03538776490598</v>
      </c>
      <c r="W245">
        <f t="shared" si="51"/>
        <v>2213.305699340156</v>
      </c>
    </row>
    <row r="246" spans="1:23">
      <c r="A246" t="s">
        <v>82</v>
      </c>
      <c r="B246">
        <v>1508</v>
      </c>
      <c r="C246">
        <v>5</v>
      </c>
      <c r="D246">
        <v>3</v>
      </c>
      <c r="E246">
        <v>4</v>
      </c>
      <c r="F246">
        <v>1</v>
      </c>
      <c r="G246">
        <v>33.3333333333333</v>
      </c>
      <c r="H246">
        <v>2.1052631578947301</v>
      </c>
      <c r="I246">
        <v>140.230420637767</v>
      </c>
      <c r="J246">
        <v>295.22193818477302</v>
      </c>
      <c r="M246" t="str">
        <f t="shared" si="42"/>
        <v>recursivPropertyUpdate</v>
      </c>
      <c r="N246" t="str">
        <f t="shared" si="43"/>
        <v>recursivPropertyUpdate</v>
      </c>
      <c r="O246">
        <f t="shared" si="44"/>
        <v>1504</v>
      </c>
      <c r="P246">
        <f t="shared" si="45"/>
        <v>23</v>
      </c>
      <c r="Q246">
        <f t="shared" si="46"/>
        <v>11</v>
      </c>
      <c r="R246">
        <f t="shared" si="52"/>
        <v>2</v>
      </c>
      <c r="S246">
        <f t="shared" si="47"/>
        <v>4</v>
      </c>
      <c r="T246" s="8">
        <f t="shared" si="48"/>
        <v>0.36363636363636365</v>
      </c>
      <c r="U246">
        <f t="shared" si="49"/>
        <v>11.546439628482961</v>
      </c>
      <c r="V246">
        <f t="shared" si="50"/>
        <v>465.26580840267297</v>
      </c>
      <c r="W246">
        <f t="shared" si="51"/>
        <v>2508.5276375249291</v>
      </c>
    </row>
    <row r="247" spans="1:23">
      <c r="A247" t="s">
        <v>149</v>
      </c>
      <c r="B247">
        <v>1527</v>
      </c>
      <c r="C247">
        <v>14</v>
      </c>
      <c r="D247">
        <v>8</v>
      </c>
      <c r="E247">
        <v>3</v>
      </c>
      <c r="F247">
        <v>1</v>
      </c>
      <c r="G247">
        <v>12.5</v>
      </c>
      <c r="H247">
        <v>5.9230769230769198</v>
      </c>
      <c r="I247">
        <v>428.77350014546801</v>
      </c>
      <c r="J247">
        <v>2539.6584239385402</v>
      </c>
      <c r="M247" t="str">
        <f t="shared" si="42"/>
        <v>&lt;anonymous&gt;.addPropertyValue</v>
      </c>
      <c r="N247" t="str">
        <f t="shared" si="43"/>
        <v/>
      </c>
      <c r="O247">
        <f t="shared" si="44"/>
        <v>1527</v>
      </c>
      <c r="P247">
        <f t="shared" si="45"/>
        <v>14</v>
      </c>
      <c r="Q247">
        <f t="shared" si="46"/>
        <v>8</v>
      </c>
      <c r="R247">
        <f t="shared" si="52"/>
        <v>3</v>
      </c>
      <c r="S247">
        <f t="shared" si="47"/>
        <v>1</v>
      </c>
      <c r="T247" s="8">
        <f t="shared" si="48"/>
        <v>0.125</v>
      </c>
      <c r="U247">
        <f t="shared" si="49"/>
        <v>5.9230769230769198</v>
      </c>
      <c r="V247">
        <f t="shared" si="50"/>
        <v>428.77350014546801</v>
      </c>
      <c r="W247">
        <f t="shared" si="51"/>
        <v>2539.6584239385402</v>
      </c>
    </row>
    <row r="248" spans="1:23">
      <c r="A248" t="s">
        <v>82</v>
      </c>
      <c r="B248">
        <v>1537</v>
      </c>
      <c r="C248">
        <v>3</v>
      </c>
      <c r="D248">
        <v>1</v>
      </c>
      <c r="E248">
        <v>4</v>
      </c>
      <c r="F248">
        <v>1</v>
      </c>
      <c r="G248">
        <v>100</v>
      </c>
      <c r="H248">
        <v>0.5</v>
      </c>
      <c r="I248">
        <v>24</v>
      </c>
      <c r="J248">
        <v>12</v>
      </c>
      <c r="M248" t="str">
        <f t="shared" si="42"/>
        <v>&lt;anonymous&gt;.addPropertyValue</v>
      </c>
      <c r="N248" t="str">
        <f t="shared" si="43"/>
        <v/>
      </c>
      <c r="O248">
        <f t="shared" si="44"/>
        <v>1527</v>
      </c>
      <c r="P248">
        <f t="shared" si="45"/>
        <v>17</v>
      </c>
      <c r="Q248">
        <f t="shared" si="46"/>
        <v>9</v>
      </c>
      <c r="R248">
        <f t="shared" si="52"/>
        <v>3</v>
      </c>
      <c r="S248">
        <f t="shared" si="47"/>
        <v>2</v>
      </c>
      <c r="T248" s="8">
        <f t="shared" si="48"/>
        <v>0.22222222222222221</v>
      </c>
      <c r="U248">
        <f t="shared" si="49"/>
        <v>6.4230769230769198</v>
      </c>
      <c r="V248">
        <f t="shared" si="50"/>
        <v>452.77350014546801</v>
      </c>
      <c r="W248">
        <f t="shared" si="51"/>
        <v>2551.6584239385402</v>
      </c>
    </row>
    <row r="249" spans="1:23">
      <c r="A249" t="s">
        <v>82</v>
      </c>
      <c r="B249">
        <v>1533</v>
      </c>
      <c r="C249">
        <v>5</v>
      </c>
      <c r="D249">
        <v>3</v>
      </c>
      <c r="E249">
        <v>4</v>
      </c>
      <c r="F249">
        <v>1</v>
      </c>
      <c r="G249">
        <v>33.3333333333333</v>
      </c>
      <c r="H249">
        <v>2.4</v>
      </c>
      <c r="I249">
        <v>118.94197037642</v>
      </c>
      <c r="J249">
        <v>285.46072890340798</v>
      </c>
      <c r="M249" t="str">
        <f t="shared" si="42"/>
        <v>&lt;anonymous&gt;.addPropertyValue</v>
      </c>
      <c r="N249" t="str">
        <f t="shared" si="43"/>
        <v>&lt;anonymous&gt;.addPropertyValue</v>
      </c>
      <c r="O249">
        <f t="shared" si="44"/>
        <v>1527</v>
      </c>
      <c r="P249">
        <f t="shared" si="45"/>
        <v>22</v>
      </c>
      <c r="Q249">
        <f t="shared" si="46"/>
        <v>12</v>
      </c>
      <c r="R249">
        <f t="shared" si="52"/>
        <v>3</v>
      </c>
      <c r="S249">
        <f t="shared" si="47"/>
        <v>3</v>
      </c>
      <c r="T249" s="8">
        <f t="shared" si="48"/>
        <v>0.25</v>
      </c>
      <c r="U249">
        <f t="shared" si="49"/>
        <v>8.8230769230769202</v>
      </c>
      <c r="V249">
        <f t="shared" si="50"/>
        <v>571.71547052188805</v>
      </c>
      <c r="W249">
        <f t="shared" si="51"/>
        <v>2837.1191528419481</v>
      </c>
    </row>
    <row r="250" spans="1:23">
      <c r="A250" t="s">
        <v>150</v>
      </c>
      <c r="B250">
        <v>1548</v>
      </c>
      <c r="C250">
        <v>14</v>
      </c>
      <c r="D250">
        <v>6</v>
      </c>
      <c r="E250">
        <v>3</v>
      </c>
      <c r="F250">
        <v>1</v>
      </c>
      <c r="G250">
        <v>16.6666666666666</v>
      </c>
      <c r="H250">
        <v>5.04</v>
      </c>
      <c r="I250">
        <v>411.19829376210998</v>
      </c>
      <c r="J250">
        <v>2072.4394005610302</v>
      </c>
      <c r="M250" t="str">
        <f t="shared" si="42"/>
        <v>&lt;anonymous&gt;.removePropertyValue</v>
      </c>
      <c r="N250" t="str">
        <f t="shared" si="43"/>
        <v/>
      </c>
      <c r="O250">
        <f t="shared" si="44"/>
        <v>1548</v>
      </c>
      <c r="P250">
        <f t="shared" si="45"/>
        <v>14</v>
      </c>
      <c r="Q250">
        <f t="shared" si="46"/>
        <v>6</v>
      </c>
      <c r="R250">
        <f t="shared" si="52"/>
        <v>3</v>
      </c>
      <c r="S250">
        <f t="shared" si="47"/>
        <v>1</v>
      </c>
      <c r="T250" s="8">
        <f t="shared" si="48"/>
        <v>0.16666666666666666</v>
      </c>
      <c r="U250">
        <f t="shared" si="49"/>
        <v>5.04</v>
      </c>
      <c r="V250">
        <f t="shared" si="50"/>
        <v>411.19829376210998</v>
      </c>
      <c r="W250">
        <f t="shared" si="51"/>
        <v>2072.4394005610302</v>
      </c>
    </row>
    <row r="251" spans="1:23">
      <c r="A251" t="s">
        <v>82</v>
      </c>
      <c r="B251">
        <v>1558</v>
      </c>
      <c r="C251">
        <v>3</v>
      </c>
      <c r="D251">
        <v>1</v>
      </c>
      <c r="E251">
        <v>4</v>
      </c>
      <c r="F251">
        <v>1</v>
      </c>
      <c r="G251">
        <v>100</v>
      </c>
      <c r="H251">
        <v>0.5</v>
      </c>
      <c r="I251">
        <v>24</v>
      </c>
      <c r="J251">
        <v>12</v>
      </c>
      <c r="M251" t="str">
        <f t="shared" si="42"/>
        <v>&lt;anonymous&gt;.removePropertyValue</v>
      </c>
      <c r="N251" t="str">
        <f t="shared" si="43"/>
        <v/>
      </c>
      <c r="O251">
        <f t="shared" si="44"/>
        <v>1548</v>
      </c>
      <c r="P251">
        <f t="shared" si="45"/>
        <v>17</v>
      </c>
      <c r="Q251">
        <f t="shared" si="46"/>
        <v>7</v>
      </c>
      <c r="R251">
        <f t="shared" si="52"/>
        <v>3</v>
      </c>
      <c r="S251">
        <f t="shared" si="47"/>
        <v>2</v>
      </c>
      <c r="T251" s="8">
        <f t="shared" si="48"/>
        <v>0.2857142857142857</v>
      </c>
      <c r="U251">
        <f t="shared" si="49"/>
        <v>5.54</v>
      </c>
      <c r="V251">
        <f t="shared" si="50"/>
        <v>435.19829376210998</v>
      </c>
      <c r="W251">
        <f t="shared" si="51"/>
        <v>2084.4394005610302</v>
      </c>
    </row>
    <row r="252" spans="1:23">
      <c r="A252" t="s">
        <v>82</v>
      </c>
      <c r="B252">
        <v>1554</v>
      </c>
      <c r="C252">
        <v>5</v>
      </c>
      <c r="D252">
        <v>3</v>
      </c>
      <c r="E252">
        <v>4</v>
      </c>
      <c r="F252">
        <v>1</v>
      </c>
      <c r="G252">
        <v>33.3333333333333</v>
      </c>
      <c r="H252">
        <v>2.4</v>
      </c>
      <c r="I252">
        <v>118.94197037642</v>
      </c>
      <c r="J252">
        <v>285.46072890340798</v>
      </c>
      <c r="M252" t="str">
        <f t="shared" si="42"/>
        <v>&lt;anonymous&gt;.removePropertyValue</v>
      </c>
      <c r="N252" t="str">
        <f t="shared" si="43"/>
        <v/>
      </c>
      <c r="O252">
        <f t="shared" si="44"/>
        <v>1548</v>
      </c>
      <c r="P252">
        <f t="shared" si="45"/>
        <v>22</v>
      </c>
      <c r="Q252">
        <f t="shared" si="46"/>
        <v>10</v>
      </c>
      <c r="R252">
        <f t="shared" si="52"/>
        <v>3</v>
      </c>
      <c r="S252">
        <f t="shared" si="47"/>
        <v>3</v>
      </c>
      <c r="T252" s="8">
        <f t="shared" si="48"/>
        <v>0.3</v>
      </c>
      <c r="U252">
        <f t="shared" si="49"/>
        <v>7.9399999999999995</v>
      </c>
      <c r="V252">
        <f t="shared" si="50"/>
        <v>554.14026413853003</v>
      </c>
      <c r="W252">
        <f t="shared" si="51"/>
        <v>2369.9001294644381</v>
      </c>
    </row>
    <row r="253" spans="1:23">
      <c r="A253" t="s">
        <v>82</v>
      </c>
      <c r="B253">
        <v>1573</v>
      </c>
      <c r="C253">
        <v>21</v>
      </c>
      <c r="D253">
        <v>3</v>
      </c>
      <c r="E253">
        <v>1</v>
      </c>
      <c r="F253">
        <v>2</v>
      </c>
      <c r="G253">
        <v>66.6666666666666</v>
      </c>
      <c r="H253">
        <v>10.5</v>
      </c>
      <c r="I253">
        <v>59.794705707972497</v>
      </c>
      <c r="J253">
        <v>627.84440993371095</v>
      </c>
      <c r="M253" t="str">
        <f t="shared" si="42"/>
        <v>&lt;anonymous&gt;.removePropertyValue</v>
      </c>
      <c r="N253" t="str">
        <f t="shared" si="43"/>
        <v/>
      </c>
      <c r="O253">
        <f t="shared" si="44"/>
        <v>1548</v>
      </c>
      <c r="P253">
        <f t="shared" si="45"/>
        <v>43</v>
      </c>
      <c r="Q253">
        <f t="shared" si="46"/>
        <v>13</v>
      </c>
      <c r="R253">
        <f t="shared" si="52"/>
        <v>3</v>
      </c>
      <c r="S253">
        <f t="shared" si="47"/>
        <v>5</v>
      </c>
      <c r="T253" s="8">
        <f t="shared" si="48"/>
        <v>0.38461538461538464</v>
      </c>
      <c r="U253">
        <f t="shared" si="49"/>
        <v>18.439999999999998</v>
      </c>
      <c r="V253">
        <f t="shared" si="50"/>
        <v>613.93496984650255</v>
      </c>
      <c r="W253">
        <f t="shared" si="51"/>
        <v>2997.7445393981488</v>
      </c>
    </row>
    <row r="254" spans="1:23">
      <c r="A254" t="s">
        <v>82</v>
      </c>
      <c r="B254">
        <v>1575</v>
      </c>
      <c r="C254">
        <v>18</v>
      </c>
      <c r="D254">
        <v>3</v>
      </c>
      <c r="E254">
        <v>1</v>
      </c>
      <c r="F254">
        <v>2</v>
      </c>
      <c r="G254">
        <v>66.6666666666666</v>
      </c>
      <c r="H254">
        <v>10.5</v>
      </c>
      <c r="I254">
        <v>59.794705707972497</v>
      </c>
      <c r="J254">
        <v>627.84440993371095</v>
      </c>
      <c r="M254" t="str">
        <f t="shared" si="42"/>
        <v>&lt;anonymous&gt;.removePropertyValue</v>
      </c>
      <c r="N254" t="str">
        <f t="shared" si="43"/>
        <v/>
      </c>
      <c r="O254">
        <f t="shared" si="44"/>
        <v>1548</v>
      </c>
      <c r="P254">
        <f t="shared" si="45"/>
        <v>61</v>
      </c>
      <c r="Q254">
        <f t="shared" si="46"/>
        <v>16</v>
      </c>
      <c r="R254">
        <f t="shared" si="52"/>
        <v>3</v>
      </c>
      <c r="S254">
        <f t="shared" si="47"/>
        <v>7</v>
      </c>
      <c r="T254" s="8">
        <f t="shared" si="48"/>
        <v>0.4375</v>
      </c>
      <c r="U254">
        <f t="shared" si="49"/>
        <v>28.939999999999998</v>
      </c>
      <c r="V254">
        <f t="shared" si="50"/>
        <v>673.72967555447508</v>
      </c>
      <c r="W254">
        <f t="shared" si="51"/>
        <v>3625.58894933186</v>
      </c>
    </row>
    <row r="255" spans="1:23">
      <c r="A255" t="s">
        <v>82</v>
      </c>
      <c r="B255">
        <v>1577</v>
      </c>
      <c r="C255">
        <v>15</v>
      </c>
      <c r="D255">
        <v>3</v>
      </c>
      <c r="E255">
        <v>1</v>
      </c>
      <c r="F255">
        <v>2</v>
      </c>
      <c r="G255">
        <v>66.6666666666666</v>
      </c>
      <c r="H255">
        <v>10.5</v>
      </c>
      <c r="I255">
        <v>59.794705707972497</v>
      </c>
      <c r="J255">
        <v>627.84440993371095</v>
      </c>
      <c r="M255" t="str">
        <f t="shared" si="42"/>
        <v>&lt;anonymous&gt;.removePropertyValue</v>
      </c>
      <c r="N255" t="str">
        <f t="shared" si="43"/>
        <v/>
      </c>
      <c r="O255">
        <f t="shared" si="44"/>
        <v>1548</v>
      </c>
      <c r="P255">
        <f t="shared" si="45"/>
        <v>76</v>
      </c>
      <c r="Q255">
        <f t="shared" si="46"/>
        <v>19</v>
      </c>
      <c r="R255">
        <f t="shared" si="52"/>
        <v>3</v>
      </c>
      <c r="S255">
        <f t="shared" si="47"/>
        <v>9</v>
      </c>
      <c r="T255" s="8">
        <f t="shared" si="48"/>
        <v>0.47368421052631576</v>
      </c>
      <c r="U255">
        <f t="shared" si="49"/>
        <v>39.44</v>
      </c>
      <c r="V255">
        <f t="shared" si="50"/>
        <v>733.5243812624476</v>
      </c>
      <c r="W255">
        <f t="shared" si="51"/>
        <v>4253.4333592655712</v>
      </c>
    </row>
    <row r="256" spans="1:23">
      <c r="A256" t="s">
        <v>82</v>
      </c>
      <c r="B256">
        <v>1579</v>
      </c>
      <c r="C256">
        <v>12</v>
      </c>
      <c r="D256">
        <v>3</v>
      </c>
      <c r="E256">
        <v>1</v>
      </c>
      <c r="F256">
        <v>1</v>
      </c>
      <c r="G256">
        <v>33.3333333333333</v>
      </c>
      <c r="H256">
        <v>3.9285714285714199</v>
      </c>
      <c r="I256">
        <v>75.284212515144205</v>
      </c>
      <c r="J256">
        <v>295.75940630949498</v>
      </c>
      <c r="M256" t="str">
        <f t="shared" si="42"/>
        <v>&lt;anonymous&gt;.removePropertyValue</v>
      </c>
      <c r="N256" t="str">
        <f t="shared" si="43"/>
        <v/>
      </c>
      <c r="O256">
        <f t="shared" si="44"/>
        <v>1548</v>
      </c>
      <c r="P256">
        <f t="shared" si="45"/>
        <v>88</v>
      </c>
      <c r="Q256">
        <f t="shared" si="46"/>
        <v>22</v>
      </c>
      <c r="R256">
        <f t="shared" si="52"/>
        <v>3</v>
      </c>
      <c r="S256">
        <f t="shared" si="47"/>
        <v>10</v>
      </c>
      <c r="T256" s="8">
        <f t="shared" si="48"/>
        <v>0.45454545454545453</v>
      </c>
      <c r="U256">
        <f t="shared" si="49"/>
        <v>43.368571428571414</v>
      </c>
      <c r="V256">
        <f t="shared" si="50"/>
        <v>808.8085937775918</v>
      </c>
      <c r="W256">
        <f t="shared" si="51"/>
        <v>4549.192765575066</v>
      </c>
    </row>
    <row r="257" spans="1:23">
      <c r="A257" t="s">
        <v>82</v>
      </c>
      <c r="B257">
        <v>1580</v>
      </c>
      <c r="C257">
        <v>9</v>
      </c>
      <c r="D257">
        <v>3</v>
      </c>
      <c r="E257">
        <v>1</v>
      </c>
      <c r="F257">
        <v>1</v>
      </c>
      <c r="G257">
        <v>33.3333333333333</v>
      </c>
      <c r="H257">
        <v>3</v>
      </c>
      <c r="I257">
        <v>23.264662506490399</v>
      </c>
      <c r="J257">
        <v>69.793987519471202</v>
      </c>
      <c r="M257" t="str">
        <f t="shared" si="42"/>
        <v>&lt;anonymous&gt;.removePropertyValue</v>
      </c>
      <c r="N257" t="str">
        <f t="shared" si="43"/>
        <v>&lt;anonymous&gt;.removePropertyValue</v>
      </c>
      <c r="O257">
        <f t="shared" si="44"/>
        <v>1548</v>
      </c>
      <c r="P257">
        <f t="shared" si="45"/>
        <v>97</v>
      </c>
      <c r="Q257">
        <f t="shared" si="46"/>
        <v>25</v>
      </c>
      <c r="R257">
        <f t="shared" si="52"/>
        <v>3</v>
      </c>
      <c r="S257">
        <f t="shared" si="47"/>
        <v>11</v>
      </c>
      <c r="T257" s="8">
        <f t="shared" si="48"/>
        <v>0.44</v>
      </c>
      <c r="U257">
        <f t="shared" si="49"/>
        <v>46.368571428571414</v>
      </c>
      <c r="V257">
        <f t="shared" si="50"/>
        <v>832.07325628408216</v>
      </c>
      <c r="W257">
        <f t="shared" si="51"/>
        <v>4618.9867530945376</v>
      </c>
    </row>
    <row r="258" spans="1:23">
      <c r="A258" t="s">
        <v>151</v>
      </c>
      <c r="B258">
        <v>1582</v>
      </c>
      <c r="C258">
        <v>5</v>
      </c>
      <c r="D258">
        <v>3</v>
      </c>
      <c r="E258">
        <v>1</v>
      </c>
      <c r="F258">
        <v>1</v>
      </c>
      <c r="G258">
        <v>33.3333333333333</v>
      </c>
      <c r="H258">
        <v>1.8214285714285701</v>
      </c>
      <c r="I258">
        <v>118.536422396259</v>
      </c>
      <c r="J258">
        <v>215.90562650747299</v>
      </c>
      <c r="M258" t="str">
        <f t="shared" si="42"/>
        <v>TaskPropertyRepository</v>
      </c>
      <c r="N258" t="str">
        <f t="shared" si="43"/>
        <v/>
      </c>
      <c r="O258">
        <f t="shared" si="44"/>
        <v>1582</v>
      </c>
      <c r="P258">
        <f t="shared" si="45"/>
        <v>5</v>
      </c>
      <c r="Q258">
        <f t="shared" si="46"/>
        <v>3</v>
      </c>
      <c r="R258">
        <f t="shared" si="52"/>
        <v>1</v>
      </c>
      <c r="S258">
        <f t="shared" si="47"/>
        <v>1</v>
      </c>
      <c r="T258" s="8">
        <f t="shared" si="48"/>
        <v>0.33333333333333331</v>
      </c>
      <c r="U258">
        <f t="shared" si="49"/>
        <v>1.8214285714285701</v>
      </c>
      <c r="V258">
        <f t="shared" si="50"/>
        <v>118.536422396259</v>
      </c>
      <c r="W258">
        <f t="shared" si="51"/>
        <v>215.90562650747299</v>
      </c>
    </row>
    <row r="259" spans="1:23">
      <c r="A259" t="s">
        <v>82</v>
      </c>
      <c r="B259">
        <v>1598</v>
      </c>
      <c r="C259">
        <v>23</v>
      </c>
      <c r="D259">
        <v>3</v>
      </c>
      <c r="E259">
        <v>1</v>
      </c>
      <c r="F259">
        <v>2</v>
      </c>
      <c r="G259">
        <v>66.6666666666666</v>
      </c>
      <c r="H259">
        <v>10.5</v>
      </c>
      <c r="I259">
        <v>59.794705707972497</v>
      </c>
      <c r="J259">
        <v>627.84440993371095</v>
      </c>
      <c r="M259" t="str">
        <f t="shared" ref="M259:M322" si="53">IF($A259="&lt;anonymous&gt;",M258,A259)</f>
        <v>TaskPropertyRepository</v>
      </c>
      <c r="N259" t="str">
        <f t="shared" ref="N259:N322" si="54">IF(M259=M260,"",M259)</f>
        <v/>
      </c>
      <c r="O259">
        <f t="shared" si="44"/>
        <v>1582</v>
      </c>
      <c r="P259">
        <f t="shared" si="45"/>
        <v>28</v>
      </c>
      <c r="Q259">
        <f t="shared" si="46"/>
        <v>6</v>
      </c>
      <c r="R259">
        <f t="shared" si="52"/>
        <v>1</v>
      </c>
      <c r="S259">
        <f t="shared" si="47"/>
        <v>3</v>
      </c>
      <c r="T259" s="8">
        <f t="shared" si="48"/>
        <v>0.5</v>
      </c>
      <c r="U259">
        <f t="shared" si="49"/>
        <v>12.321428571428569</v>
      </c>
      <c r="V259">
        <f t="shared" si="50"/>
        <v>178.33112810423148</v>
      </c>
      <c r="W259">
        <f t="shared" si="51"/>
        <v>843.75003644118397</v>
      </c>
    </row>
    <row r="260" spans="1:23">
      <c r="A260" t="s">
        <v>82</v>
      </c>
      <c r="B260">
        <v>1600</v>
      </c>
      <c r="C260">
        <v>20</v>
      </c>
      <c r="D260">
        <v>3</v>
      </c>
      <c r="E260">
        <v>1</v>
      </c>
      <c r="F260">
        <v>2</v>
      </c>
      <c r="G260">
        <v>66.6666666666666</v>
      </c>
      <c r="H260">
        <v>10.5</v>
      </c>
      <c r="I260">
        <v>59.794705707972497</v>
      </c>
      <c r="J260">
        <v>627.84440993371095</v>
      </c>
      <c r="M260" t="str">
        <f t="shared" si="53"/>
        <v>TaskPropertyRepository</v>
      </c>
      <c r="N260" t="str">
        <f t="shared" si="54"/>
        <v/>
      </c>
      <c r="O260">
        <f t="shared" ref="O260:O323" si="55">IF($A260="&lt;anonymous&gt;",O259,B260)</f>
        <v>1582</v>
      </c>
      <c r="P260">
        <f t="shared" ref="P260:P323" si="56">IF($A260="&lt;anonymous&gt;",C260+P259,C260)</f>
        <v>48</v>
      </c>
      <c r="Q260">
        <f t="shared" ref="Q260:Q323" si="57">IF($A260="&lt;anonymous&gt;",D260+Q259,D260)</f>
        <v>9</v>
      </c>
      <c r="R260">
        <f t="shared" si="52"/>
        <v>1</v>
      </c>
      <c r="S260">
        <f t="shared" ref="S260:S323" si="58">IF($A260="&lt;anonymous&gt;",F260+S259,F260)</f>
        <v>5</v>
      </c>
      <c r="T260" s="8">
        <f t="shared" ref="T260:T323" si="59">S260/Q260</f>
        <v>0.55555555555555558</v>
      </c>
      <c r="U260">
        <f t="shared" ref="U260:U323" si="60">IF($A260="&lt;anonymous&gt;",H260+U259,H260)</f>
        <v>22.821428571428569</v>
      </c>
      <c r="V260">
        <f t="shared" ref="V260:V323" si="61">IF($A260="&lt;anonymous&gt;",I260+V259,I260)</f>
        <v>238.12583381220398</v>
      </c>
      <c r="W260">
        <f t="shared" ref="W260:W323" si="62">IF($A260="&lt;anonymous&gt;",J260+W259,J260)</f>
        <v>1471.5944463748949</v>
      </c>
    </row>
    <row r="261" spans="1:23">
      <c r="A261" t="s">
        <v>82</v>
      </c>
      <c r="B261">
        <v>1602</v>
      </c>
      <c r="C261">
        <v>17</v>
      </c>
      <c r="D261">
        <v>3</v>
      </c>
      <c r="E261">
        <v>1</v>
      </c>
      <c r="F261">
        <v>2</v>
      </c>
      <c r="G261">
        <v>66.6666666666666</v>
      </c>
      <c r="H261">
        <v>10.5</v>
      </c>
      <c r="I261">
        <v>59.794705707972497</v>
      </c>
      <c r="J261">
        <v>627.84440993371095</v>
      </c>
      <c r="M261" t="str">
        <f t="shared" si="53"/>
        <v>TaskPropertyRepository</v>
      </c>
      <c r="N261" t="str">
        <f t="shared" si="54"/>
        <v/>
      </c>
      <c r="O261">
        <f t="shared" si="55"/>
        <v>1582</v>
      </c>
      <c r="P261">
        <f t="shared" si="56"/>
        <v>65</v>
      </c>
      <c r="Q261">
        <f t="shared" si="57"/>
        <v>12</v>
      </c>
      <c r="R261">
        <f t="shared" si="52"/>
        <v>1</v>
      </c>
      <c r="S261">
        <f t="shared" si="58"/>
        <v>7</v>
      </c>
      <c r="T261" s="8">
        <f t="shared" si="59"/>
        <v>0.58333333333333337</v>
      </c>
      <c r="U261">
        <f t="shared" si="60"/>
        <v>33.321428571428569</v>
      </c>
      <c r="V261">
        <f t="shared" si="61"/>
        <v>297.92053952017648</v>
      </c>
      <c r="W261">
        <f t="shared" si="62"/>
        <v>2099.4388563086059</v>
      </c>
    </row>
    <row r="262" spans="1:23">
      <c r="A262" t="s">
        <v>82</v>
      </c>
      <c r="B262">
        <v>1604</v>
      </c>
      <c r="C262">
        <v>14</v>
      </c>
      <c r="D262">
        <v>3</v>
      </c>
      <c r="E262">
        <v>1</v>
      </c>
      <c r="F262">
        <v>1</v>
      </c>
      <c r="G262">
        <v>33.3333333333333</v>
      </c>
      <c r="H262">
        <v>3.4375</v>
      </c>
      <c r="I262">
        <v>77.709234080962901</v>
      </c>
      <c r="J262">
        <v>267.12549215331001</v>
      </c>
      <c r="M262" t="str">
        <f t="shared" si="53"/>
        <v>TaskPropertyRepository</v>
      </c>
      <c r="N262" t="str">
        <f t="shared" si="54"/>
        <v/>
      </c>
      <c r="O262">
        <f t="shared" si="55"/>
        <v>1582</v>
      </c>
      <c r="P262">
        <f t="shared" si="56"/>
        <v>79</v>
      </c>
      <c r="Q262">
        <f t="shared" si="57"/>
        <v>15</v>
      </c>
      <c r="R262">
        <f t="shared" si="52"/>
        <v>1</v>
      </c>
      <c r="S262">
        <f t="shared" si="58"/>
        <v>8</v>
      </c>
      <c r="T262" s="8">
        <f t="shared" si="59"/>
        <v>0.53333333333333333</v>
      </c>
      <c r="U262">
        <f t="shared" si="60"/>
        <v>36.758928571428569</v>
      </c>
      <c r="V262">
        <f t="shared" si="61"/>
        <v>375.62977360113939</v>
      </c>
      <c r="W262">
        <f t="shared" si="62"/>
        <v>2366.5643484619159</v>
      </c>
    </row>
    <row r="263" spans="1:23">
      <c r="A263" t="s">
        <v>82</v>
      </c>
      <c r="B263">
        <v>1605</v>
      </c>
      <c r="C263">
        <v>11</v>
      </c>
      <c r="D263">
        <v>3</v>
      </c>
      <c r="E263">
        <v>1</v>
      </c>
      <c r="F263">
        <v>1</v>
      </c>
      <c r="G263">
        <v>33.3333333333333</v>
      </c>
      <c r="H263">
        <v>3</v>
      </c>
      <c r="I263">
        <v>23.264662506490399</v>
      </c>
      <c r="J263">
        <v>69.793987519471202</v>
      </c>
      <c r="M263" t="str">
        <f t="shared" si="53"/>
        <v>TaskPropertyRepository</v>
      </c>
      <c r="N263" t="str">
        <f t="shared" si="54"/>
        <v>TaskPropertyRepository</v>
      </c>
      <c r="O263">
        <f t="shared" si="55"/>
        <v>1582</v>
      </c>
      <c r="P263">
        <f t="shared" si="56"/>
        <v>90</v>
      </c>
      <c r="Q263">
        <f t="shared" si="57"/>
        <v>18</v>
      </c>
      <c r="R263">
        <f t="shared" si="52"/>
        <v>1</v>
      </c>
      <c r="S263">
        <f t="shared" si="58"/>
        <v>9</v>
      </c>
      <c r="T263" s="8">
        <f t="shared" si="59"/>
        <v>0.5</v>
      </c>
      <c r="U263">
        <f t="shared" si="60"/>
        <v>39.758928571428569</v>
      </c>
      <c r="V263">
        <f t="shared" si="61"/>
        <v>398.89443610762982</v>
      </c>
      <c r="W263">
        <f t="shared" si="62"/>
        <v>2436.358335981387</v>
      </c>
    </row>
    <row r="264" spans="1:23">
      <c r="A264" t="s">
        <v>152</v>
      </c>
      <c r="B264">
        <v>1607</v>
      </c>
      <c r="C264">
        <v>7</v>
      </c>
      <c r="D264">
        <v>5</v>
      </c>
      <c r="E264">
        <v>1</v>
      </c>
      <c r="F264">
        <v>1</v>
      </c>
      <c r="G264">
        <v>20</v>
      </c>
      <c r="H264">
        <v>2.1666666666666599</v>
      </c>
      <c r="I264">
        <v>197.65428402504401</v>
      </c>
      <c r="J264">
        <v>428.25094872092899</v>
      </c>
      <c r="M264" t="str">
        <f t="shared" si="53"/>
        <v>AlternativeRepository</v>
      </c>
      <c r="N264" t="str">
        <f t="shared" si="54"/>
        <v/>
      </c>
      <c r="O264">
        <f t="shared" si="55"/>
        <v>1607</v>
      </c>
      <c r="P264">
        <f t="shared" si="56"/>
        <v>7</v>
      </c>
      <c r="Q264">
        <f t="shared" si="57"/>
        <v>5</v>
      </c>
      <c r="R264">
        <f t="shared" si="52"/>
        <v>1</v>
      </c>
      <c r="S264">
        <f t="shared" si="58"/>
        <v>1</v>
      </c>
      <c r="T264" s="8">
        <f t="shared" si="59"/>
        <v>0.2</v>
      </c>
      <c r="U264">
        <f t="shared" si="60"/>
        <v>2.1666666666666599</v>
      </c>
      <c r="V264">
        <f t="shared" si="61"/>
        <v>197.65428402504401</v>
      </c>
      <c r="W264">
        <f t="shared" si="62"/>
        <v>428.25094872092899</v>
      </c>
    </row>
    <row r="265" spans="1:23">
      <c r="A265" t="s">
        <v>82</v>
      </c>
      <c r="B265">
        <v>1625</v>
      </c>
      <c r="C265">
        <v>21</v>
      </c>
      <c r="D265">
        <v>3</v>
      </c>
      <c r="E265">
        <v>1</v>
      </c>
      <c r="F265">
        <v>2</v>
      </c>
      <c r="G265">
        <v>66.6666666666666</v>
      </c>
      <c r="H265">
        <v>10.5</v>
      </c>
      <c r="I265">
        <v>59.794705707972497</v>
      </c>
      <c r="J265">
        <v>627.84440993371095</v>
      </c>
      <c r="M265" t="str">
        <f t="shared" si="53"/>
        <v>AlternativeRepository</v>
      </c>
      <c r="N265" t="str">
        <f t="shared" si="54"/>
        <v/>
      </c>
      <c r="O265">
        <f t="shared" si="55"/>
        <v>1607</v>
      </c>
      <c r="P265">
        <f t="shared" si="56"/>
        <v>28</v>
      </c>
      <c r="Q265">
        <f t="shared" si="57"/>
        <v>8</v>
      </c>
      <c r="R265">
        <f t="shared" si="52"/>
        <v>1</v>
      </c>
      <c r="S265">
        <f t="shared" si="58"/>
        <v>3</v>
      </c>
      <c r="T265" s="8">
        <f t="shared" si="59"/>
        <v>0.375</v>
      </c>
      <c r="U265">
        <f t="shared" si="60"/>
        <v>12.666666666666661</v>
      </c>
      <c r="V265">
        <f t="shared" si="61"/>
        <v>257.4489897330165</v>
      </c>
      <c r="W265">
        <f t="shared" si="62"/>
        <v>1056.09535865464</v>
      </c>
    </row>
    <row r="266" spans="1:23">
      <c r="A266" t="s">
        <v>82</v>
      </c>
      <c r="B266">
        <v>1627</v>
      </c>
      <c r="C266">
        <v>18</v>
      </c>
      <c r="D266">
        <v>3</v>
      </c>
      <c r="E266">
        <v>1</v>
      </c>
      <c r="F266">
        <v>2</v>
      </c>
      <c r="G266">
        <v>66.6666666666666</v>
      </c>
      <c r="H266">
        <v>10.5</v>
      </c>
      <c r="I266">
        <v>59.794705707972497</v>
      </c>
      <c r="J266">
        <v>627.84440993371095</v>
      </c>
      <c r="M266" t="str">
        <f t="shared" si="53"/>
        <v>AlternativeRepository</v>
      </c>
      <c r="N266" t="str">
        <f t="shared" si="54"/>
        <v/>
      </c>
      <c r="O266">
        <f t="shared" si="55"/>
        <v>1607</v>
      </c>
      <c r="P266">
        <f t="shared" si="56"/>
        <v>46</v>
      </c>
      <c r="Q266">
        <f t="shared" si="57"/>
        <v>11</v>
      </c>
      <c r="R266">
        <f t="shared" si="52"/>
        <v>1</v>
      </c>
      <c r="S266">
        <f t="shared" si="58"/>
        <v>5</v>
      </c>
      <c r="T266" s="8">
        <f t="shared" si="59"/>
        <v>0.45454545454545453</v>
      </c>
      <c r="U266">
        <f t="shared" si="60"/>
        <v>23.166666666666661</v>
      </c>
      <c r="V266">
        <f t="shared" si="61"/>
        <v>317.24369544098897</v>
      </c>
      <c r="W266">
        <f t="shared" si="62"/>
        <v>1683.9397685883509</v>
      </c>
    </row>
    <row r="267" spans="1:23">
      <c r="A267" t="s">
        <v>82</v>
      </c>
      <c r="B267">
        <v>1629</v>
      </c>
      <c r="C267">
        <v>15</v>
      </c>
      <c r="D267">
        <v>3</v>
      </c>
      <c r="E267">
        <v>1</v>
      </c>
      <c r="F267">
        <v>2</v>
      </c>
      <c r="G267">
        <v>66.6666666666666</v>
      </c>
      <c r="H267">
        <v>10.5</v>
      </c>
      <c r="I267">
        <v>59.794705707972497</v>
      </c>
      <c r="J267">
        <v>627.84440993371095</v>
      </c>
      <c r="M267" t="str">
        <f t="shared" si="53"/>
        <v>AlternativeRepository</v>
      </c>
      <c r="N267" t="str">
        <f t="shared" si="54"/>
        <v/>
      </c>
      <c r="O267">
        <f t="shared" si="55"/>
        <v>1607</v>
      </c>
      <c r="P267">
        <f t="shared" si="56"/>
        <v>61</v>
      </c>
      <c r="Q267">
        <f t="shared" si="57"/>
        <v>14</v>
      </c>
      <c r="R267">
        <f t="shared" ref="R267:R330" si="63">IF($A267="&lt;anonymous&gt;",R266,E267)</f>
        <v>1</v>
      </c>
      <c r="S267">
        <f t="shared" si="58"/>
        <v>7</v>
      </c>
      <c r="T267" s="8">
        <f t="shared" si="59"/>
        <v>0.5</v>
      </c>
      <c r="U267">
        <f t="shared" si="60"/>
        <v>33.666666666666657</v>
      </c>
      <c r="V267">
        <f t="shared" si="61"/>
        <v>377.0384011489615</v>
      </c>
      <c r="W267">
        <f t="shared" si="62"/>
        <v>2311.7841785220617</v>
      </c>
    </row>
    <row r="268" spans="1:23">
      <c r="A268" t="s">
        <v>82</v>
      </c>
      <c r="B268">
        <v>1631</v>
      </c>
      <c r="C268">
        <v>12</v>
      </c>
      <c r="D268">
        <v>3</v>
      </c>
      <c r="E268">
        <v>1</v>
      </c>
      <c r="F268">
        <v>1</v>
      </c>
      <c r="G268">
        <v>33.3333333333333</v>
      </c>
      <c r="H268">
        <v>3.4375</v>
      </c>
      <c r="I268">
        <v>77.709234080962901</v>
      </c>
      <c r="J268">
        <v>267.12549215331001</v>
      </c>
      <c r="M268" t="str">
        <f t="shared" si="53"/>
        <v>AlternativeRepository</v>
      </c>
      <c r="N268" t="str">
        <f t="shared" si="54"/>
        <v/>
      </c>
      <c r="O268">
        <f t="shared" si="55"/>
        <v>1607</v>
      </c>
      <c r="P268">
        <f t="shared" si="56"/>
        <v>73</v>
      </c>
      <c r="Q268">
        <f t="shared" si="57"/>
        <v>17</v>
      </c>
      <c r="R268">
        <f t="shared" si="63"/>
        <v>1</v>
      </c>
      <c r="S268">
        <f t="shared" si="58"/>
        <v>8</v>
      </c>
      <c r="T268" s="8">
        <f t="shared" si="59"/>
        <v>0.47058823529411764</v>
      </c>
      <c r="U268">
        <f t="shared" si="60"/>
        <v>37.104166666666657</v>
      </c>
      <c r="V268">
        <f t="shared" si="61"/>
        <v>454.74763522992441</v>
      </c>
      <c r="W268">
        <f t="shared" si="62"/>
        <v>2578.9096706753717</v>
      </c>
    </row>
    <row r="269" spans="1:23">
      <c r="A269" t="s">
        <v>82</v>
      </c>
      <c r="B269">
        <v>1632</v>
      </c>
      <c r="C269">
        <v>9</v>
      </c>
      <c r="D269">
        <v>3</v>
      </c>
      <c r="E269">
        <v>1</v>
      </c>
      <c r="F269">
        <v>1</v>
      </c>
      <c r="G269">
        <v>33.3333333333333</v>
      </c>
      <c r="H269">
        <v>3</v>
      </c>
      <c r="I269">
        <v>23.264662506490399</v>
      </c>
      <c r="J269">
        <v>69.793987519471202</v>
      </c>
      <c r="M269" t="str">
        <f t="shared" si="53"/>
        <v>AlternativeRepository</v>
      </c>
      <c r="N269" t="str">
        <f t="shared" si="54"/>
        <v>AlternativeRepository</v>
      </c>
      <c r="O269">
        <f t="shared" si="55"/>
        <v>1607</v>
      </c>
      <c r="P269">
        <f t="shared" si="56"/>
        <v>82</v>
      </c>
      <c r="Q269">
        <f t="shared" si="57"/>
        <v>20</v>
      </c>
      <c r="R269">
        <f t="shared" si="63"/>
        <v>1</v>
      </c>
      <c r="S269">
        <f t="shared" si="58"/>
        <v>9</v>
      </c>
      <c r="T269" s="8">
        <f t="shared" si="59"/>
        <v>0.45</v>
      </c>
      <c r="U269">
        <f t="shared" si="60"/>
        <v>40.104166666666657</v>
      </c>
      <c r="V269">
        <f t="shared" si="61"/>
        <v>478.01229773641484</v>
      </c>
      <c r="W269">
        <f t="shared" si="62"/>
        <v>2648.7036581948428</v>
      </c>
    </row>
    <row r="270" spans="1:23">
      <c r="A270" t="s">
        <v>153</v>
      </c>
      <c r="B270">
        <v>1634</v>
      </c>
      <c r="C270">
        <v>5</v>
      </c>
      <c r="D270">
        <v>3</v>
      </c>
      <c r="E270">
        <v>1</v>
      </c>
      <c r="F270">
        <v>1</v>
      </c>
      <c r="G270">
        <v>33.3333333333333</v>
      </c>
      <c r="H270">
        <v>1.8214285714285701</v>
      </c>
      <c r="I270">
        <v>118.536422396259</v>
      </c>
      <c r="J270">
        <v>215.90562650747299</v>
      </c>
      <c r="M270" t="str">
        <f t="shared" si="53"/>
        <v>DecisionKnowledgeSystemRepository</v>
      </c>
      <c r="N270" t="str">
        <f t="shared" si="54"/>
        <v/>
      </c>
      <c r="O270">
        <f t="shared" si="55"/>
        <v>1634</v>
      </c>
      <c r="P270">
        <f t="shared" si="56"/>
        <v>5</v>
      </c>
      <c r="Q270">
        <f t="shared" si="57"/>
        <v>3</v>
      </c>
      <c r="R270">
        <f t="shared" si="63"/>
        <v>1</v>
      </c>
      <c r="S270">
        <f t="shared" si="58"/>
        <v>1</v>
      </c>
      <c r="T270" s="8">
        <f t="shared" si="59"/>
        <v>0.33333333333333331</v>
      </c>
      <c r="U270">
        <f t="shared" si="60"/>
        <v>1.8214285714285701</v>
      </c>
      <c r="V270">
        <f t="shared" si="61"/>
        <v>118.536422396259</v>
      </c>
      <c r="W270">
        <f t="shared" si="62"/>
        <v>215.90562650747299</v>
      </c>
    </row>
    <row r="271" spans="1:23">
      <c r="A271" t="s">
        <v>82</v>
      </c>
      <c r="B271">
        <v>1663</v>
      </c>
      <c r="C271">
        <v>328</v>
      </c>
      <c r="D271">
        <v>3</v>
      </c>
      <c r="E271">
        <v>1</v>
      </c>
      <c r="F271">
        <v>2</v>
      </c>
      <c r="G271">
        <v>66.6666666666666</v>
      </c>
      <c r="H271">
        <v>10.5</v>
      </c>
      <c r="I271">
        <v>59.794705707972497</v>
      </c>
      <c r="J271">
        <v>627.84440993371095</v>
      </c>
      <c r="M271" t="str">
        <f t="shared" si="53"/>
        <v>DecisionKnowledgeSystemRepository</v>
      </c>
      <c r="N271" t="str">
        <f t="shared" si="54"/>
        <v/>
      </c>
      <c r="O271">
        <f t="shared" si="55"/>
        <v>1634</v>
      </c>
      <c r="P271">
        <f t="shared" si="56"/>
        <v>333</v>
      </c>
      <c r="Q271">
        <f t="shared" si="57"/>
        <v>6</v>
      </c>
      <c r="R271">
        <f t="shared" si="63"/>
        <v>1</v>
      </c>
      <c r="S271">
        <f t="shared" si="58"/>
        <v>3</v>
      </c>
      <c r="T271" s="8">
        <f t="shared" si="59"/>
        <v>0.5</v>
      </c>
      <c r="U271">
        <f t="shared" si="60"/>
        <v>12.321428571428569</v>
      </c>
      <c r="V271">
        <f t="shared" si="61"/>
        <v>178.33112810423148</v>
      </c>
      <c r="W271">
        <f t="shared" si="62"/>
        <v>843.75003644118397</v>
      </c>
    </row>
    <row r="272" spans="1:23">
      <c r="A272" t="s">
        <v>82</v>
      </c>
      <c r="B272">
        <v>1665</v>
      </c>
      <c r="C272">
        <v>325</v>
      </c>
      <c r="D272">
        <v>4</v>
      </c>
      <c r="E272">
        <v>1</v>
      </c>
      <c r="F272">
        <v>1</v>
      </c>
      <c r="G272">
        <v>25</v>
      </c>
      <c r="H272">
        <v>4.375</v>
      </c>
      <c r="I272">
        <v>41.209025018749998</v>
      </c>
      <c r="J272">
        <v>180.28948445703099</v>
      </c>
      <c r="M272" t="str">
        <f t="shared" si="53"/>
        <v>DecisionKnowledgeSystemRepository</v>
      </c>
      <c r="N272" t="str">
        <f t="shared" si="54"/>
        <v/>
      </c>
      <c r="O272">
        <f t="shared" si="55"/>
        <v>1634</v>
      </c>
      <c r="P272">
        <f t="shared" si="56"/>
        <v>658</v>
      </c>
      <c r="Q272">
        <f t="shared" si="57"/>
        <v>10</v>
      </c>
      <c r="R272">
        <f t="shared" si="63"/>
        <v>1</v>
      </c>
      <c r="S272">
        <f t="shared" si="58"/>
        <v>4</v>
      </c>
      <c r="T272" s="8">
        <f t="shared" si="59"/>
        <v>0.4</v>
      </c>
      <c r="U272">
        <f t="shared" si="60"/>
        <v>16.696428571428569</v>
      </c>
      <c r="V272">
        <f t="shared" si="61"/>
        <v>219.54015312298148</v>
      </c>
      <c r="W272">
        <f t="shared" si="62"/>
        <v>1024.039520898215</v>
      </c>
    </row>
    <row r="273" spans="1:23">
      <c r="A273" t="s">
        <v>82</v>
      </c>
      <c r="B273">
        <v>1667</v>
      </c>
      <c r="C273">
        <v>321</v>
      </c>
      <c r="D273">
        <v>22</v>
      </c>
      <c r="E273">
        <v>0</v>
      </c>
      <c r="F273">
        <v>1</v>
      </c>
      <c r="G273">
        <v>4.5454545454545396</v>
      </c>
      <c r="H273">
        <v>7.13043478260869</v>
      </c>
      <c r="I273">
        <v>779.801550354808</v>
      </c>
      <c r="J273">
        <v>5560.32409818211</v>
      </c>
      <c r="M273" t="str">
        <f t="shared" si="53"/>
        <v>DecisionKnowledgeSystemRepository</v>
      </c>
      <c r="N273" t="str">
        <f t="shared" si="54"/>
        <v>DecisionKnowledgeSystemRepository</v>
      </c>
      <c r="O273">
        <f t="shared" si="55"/>
        <v>1634</v>
      </c>
      <c r="P273">
        <f t="shared" si="56"/>
        <v>979</v>
      </c>
      <c r="Q273">
        <f t="shared" si="57"/>
        <v>32</v>
      </c>
      <c r="R273">
        <f t="shared" si="63"/>
        <v>1</v>
      </c>
      <c r="S273">
        <f t="shared" si="58"/>
        <v>5</v>
      </c>
      <c r="T273" s="8">
        <f t="shared" si="59"/>
        <v>0.15625</v>
      </c>
      <c r="U273">
        <f t="shared" si="60"/>
        <v>23.826863354037258</v>
      </c>
      <c r="V273">
        <f t="shared" si="61"/>
        <v>999.34170347778945</v>
      </c>
      <c r="W273">
        <f t="shared" si="62"/>
        <v>6584.3636190803245</v>
      </c>
    </row>
    <row r="274" spans="1:23">
      <c r="A274" t="s">
        <v>154</v>
      </c>
      <c r="B274">
        <v>1668</v>
      </c>
      <c r="C274">
        <v>41</v>
      </c>
      <c r="D274">
        <v>36</v>
      </c>
      <c r="E274">
        <v>3</v>
      </c>
      <c r="F274">
        <v>1</v>
      </c>
      <c r="G274">
        <v>2.7777777777777701</v>
      </c>
      <c r="H274">
        <v>6.9803921568627398</v>
      </c>
      <c r="I274">
        <v>1855.81646804141</v>
      </c>
      <c r="J274">
        <v>12954.326718093</v>
      </c>
      <c r="M274" t="str">
        <f t="shared" si="53"/>
        <v>MappingController</v>
      </c>
      <c r="N274" t="str">
        <f t="shared" si="54"/>
        <v>MappingController</v>
      </c>
      <c r="O274">
        <f t="shared" si="55"/>
        <v>1668</v>
      </c>
      <c r="P274">
        <f t="shared" si="56"/>
        <v>41</v>
      </c>
      <c r="Q274">
        <f t="shared" si="57"/>
        <v>36</v>
      </c>
      <c r="R274">
        <f t="shared" si="63"/>
        <v>3</v>
      </c>
      <c r="S274">
        <f t="shared" si="58"/>
        <v>1</v>
      </c>
      <c r="T274" s="8">
        <f t="shared" si="59"/>
        <v>2.7777777777777776E-2</v>
      </c>
      <c r="U274">
        <f t="shared" si="60"/>
        <v>6.9803921568627398</v>
      </c>
      <c r="V274">
        <f t="shared" si="61"/>
        <v>1855.81646804141</v>
      </c>
      <c r="W274">
        <f t="shared" si="62"/>
        <v>12954.326718093</v>
      </c>
    </row>
    <row r="275" spans="1:23">
      <c r="A275" t="s">
        <v>155</v>
      </c>
      <c r="B275">
        <v>1712</v>
      </c>
      <c r="C275">
        <v>56</v>
      </c>
      <c r="D275">
        <v>9</v>
      </c>
      <c r="E275">
        <v>0</v>
      </c>
      <c r="F275">
        <v>1</v>
      </c>
      <c r="G275">
        <v>11.1111111111111</v>
      </c>
      <c r="H275">
        <v>5</v>
      </c>
      <c r="I275">
        <v>250.67182950346699</v>
      </c>
      <c r="J275">
        <v>1253.35914751733</v>
      </c>
      <c r="M275" t="str">
        <f t="shared" si="53"/>
        <v>&lt;anonymous&gt;.loadEntitiesFromRepository</v>
      </c>
      <c r="N275" t="str">
        <f t="shared" si="54"/>
        <v/>
      </c>
      <c r="O275">
        <f t="shared" si="55"/>
        <v>1712</v>
      </c>
      <c r="P275">
        <f t="shared" si="56"/>
        <v>56</v>
      </c>
      <c r="Q275">
        <f t="shared" si="57"/>
        <v>9</v>
      </c>
      <c r="R275">
        <f t="shared" si="63"/>
        <v>0</v>
      </c>
      <c r="S275">
        <f t="shared" si="58"/>
        <v>1</v>
      </c>
      <c r="T275" s="8">
        <f t="shared" si="59"/>
        <v>0.1111111111111111</v>
      </c>
      <c r="U275">
        <f t="shared" si="60"/>
        <v>5</v>
      </c>
      <c r="V275">
        <f t="shared" si="61"/>
        <v>250.67182950346699</v>
      </c>
      <c r="W275">
        <f t="shared" si="62"/>
        <v>1253.35914751733</v>
      </c>
    </row>
    <row r="276" spans="1:23">
      <c r="A276" t="s">
        <v>82</v>
      </c>
      <c r="B276">
        <v>1725</v>
      </c>
      <c r="C276">
        <v>42</v>
      </c>
      <c r="D276">
        <v>6</v>
      </c>
      <c r="E276">
        <v>2</v>
      </c>
      <c r="F276">
        <v>2</v>
      </c>
      <c r="G276">
        <v>33.3333333333333</v>
      </c>
      <c r="H276">
        <v>5.6666666666666599</v>
      </c>
      <c r="I276">
        <v>117.206717868255</v>
      </c>
      <c r="J276">
        <v>664.17140125344804</v>
      </c>
      <c r="M276" t="str">
        <f t="shared" si="53"/>
        <v>&lt;anonymous&gt;.loadEntitiesFromRepository</v>
      </c>
      <c r="N276" t="str">
        <f t="shared" si="54"/>
        <v/>
      </c>
      <c r="O276">
        <f t="shared" si="55"/>
        <v>1712</v>
      </c>
      <c r="P276">
        <f t="shared" si="56"/>
        <v>98</v>
      </c>
      <c r="Q276">
        <f t="shared" si="57"/>
        <v>15</v>
      </c>
      <c r="R276">
        <f t="shared" si="63"/>
        <v>0</v>
      </c>
      <c r="S276">
        <f t="shared" si="58"/>
        <v>3</v>
      </c>
      <c r="T276" s="8">
        <f t="shared" si="59"/>
        <v>0.2</v>
      </c>
      <c r="U276">
        <f t="shared" si="60"/>
        <v>10.666666666666661</v>
      </c>
      <c r="V276">
        <f t="shared" si="61"/>
        <v>367.87854737172199</v>
      </c>
      <c r="W276">
        <f t="shared" si="62"/>
        <v>1917.5305487707781</v>
      </c>
    </row>
    <row r="277" spans="1:23">
      <c r="A277" t="s">
        <v>82</v>
      </c>
      <c r="B277">
        <v>1728</v>
      </c>
      <c r="C277">
        <v>4</v>
      </c>
      <c r="D277">
        <v>2</v>
      </c>
      <c r="E277">
        <v>0</v>
      </c>
      <c r="F277">
        <v>1</v>
      </c>
      <c r="G277">
        <v>50</v>
      </c>
      <c r="H277">
        <v>1.875</v>
      </c>
      <c r="I277">
        <v>25.2661942985184</v>
      </c>
      <c r="J277">
        <v>47.374114309722003</v>
      </c>
      <c r="M277" t="str">
        <f t="shared" si="53"/>
        <v>&lt;anonymous&gt;.loadEntitiesFromRepository</v>
      </c>
      <c r="N277" t="str">
        <f t="shared" si="54"/>
        <v/>
      </c>
      <c r="O277">
        <f t="shared" si="55"/>
        <v>1712</v>
      </c>
      <c r="P277">
        <f t="shared" si="56"/>
        <v>102</v>
      </c>
      <c r="Q277">
        <f t="shared" si="57"/>
        <v>17</v>
      </c>
      <c r="R277">
        <f t="shared" si="63"/>
        <v>0</v>
      </c>
      <c r="S277">
        <f t="shared" si="58"/>
        <v>4</v>
      </c>
      <c r="T277" s="8">
        <f t="shared" si="59"/>
        <v>0.23529411764705882</v>
      </c>
      <c r="U277">
        <f t="shared" si="60"/>
        <v>12.541666666666661</v>
      </c>
      <c r="V277">
        <f t="shared" si="61"/>
        <v>393.14474167024036</v>
      </c>
      <c r="W277">
        <f t="shared" si="62"/>
        <v>1964.9046630805001</v>
      </c>
    </row>
    <row r="278" spans="1:23">
      <c r="A278" t="s">
        <v>82</v>
      </c>
      <c r="B278">
        <v>1734</v>
      </c>
      <c r="C278">
        <v>4</v>
      </c>
      <c r="D278">
        <v>2</v>
      </c>
      <c r="E278">
        <v>0</v>
      </c>
      <c r="F278">
        <v>1</v>
      </c>
      <c r="G278">
        <v>50</v>
      </c>
      <c r="H278">
        <v>1.875</v>
      </c>
      <c r="I278">
        <v>25.2661942985184</v>
      </c>
      <c r="J278">
        <v>47.374114309722003</v>
      </c>
      <c r="M278" t="str">
        <f t="shared" si="53"/>
        <v>&lt;anonymous&gt;.loadEntitiesFromRepository</v>
      </c>
      <c r="N278" t="str">
        <f t="shared" si="54"/>
        <v/>
      </c>
      <c r="O278">
        <f t="shared" si="55"/>
        <v>1712</v>
      </c>
      <c r="P278">
        <f t="shared" si="56"/>
        <v>106</v>
      </c>
      <c r="Q278">
        <f t="shared" si="57"/>
        <v>19</v>
      </c>
      <c r="R278">
        <f t="shared" si="63"/>
        <v>0</v>
      </c>
      <c r="S278">
        <f t="shared" si="58"/>
        <v>5</v>
      </c>
      <c r="T278" s="8">
        <f t="shared" si="59"/>
        <v>0.26315789473684209</v>
      </c>
      <c r="U278">
        <f t="shared" si="60"/>
        <v>14.416666666666661</v>
      </c>
      <c r="V278">
        <f t="shared" si="61"/>
        <v>418.41093596875874</v>
      </c>
      <c r="W278">
        <f t="shared" si="62"/>
        <v>2012.2787773902221</v>
      </c>
    </row>
    <row r="279" spans="1:23">
      <c r="A279" t="s">
        <v>82</v>
      </c>
      <c r="B279">
        <v>1739</v>
      </c>
      <c r="C279">
        <v>27</v>
      </c>
      <c r="D279">
        <v>5</v>
      </c>
      <c r="E279">
        <v>2</v>
      </c>
      <c r="F279">
        <v>1</v>
      </c>
      <c r="G279">
        <v>20</v>
      </c>
      <c r="H279">
        <v>3.8636363636363602</v>
      </c>
      <c r="I279">
        <v>116</v>
      </c>
      <c r="J279">
        <v>448.18181818181802</v>
      </c>
      <c r="M279" t="str">
        <f t="shared" si="53"/>
        <v>&lt;anonymous&gt;.loadEntitiesFromRepository</v>
      </c>
      <c r="N279" t="str">
        <f t="shared" si="54"/>
        <v/>
      </c>
      <c r="O279">
        <f t="shared" si="55"/>
        <v>1712</v>
      </c>
      <c r="P279">
        <f t="shared" si="56"/>
        <v>133</v>
      </c>
      <c r="Q279">
        <f t="shared" si="57"/>
        <v>24</v>
      </c>
      <c r="R279">
        <f t="shared" si="63"/>
        <v>0</v>
      </c>
      <c r="S279">
        <f t="shared" si="58"/>
        <v>6</v>
      </c>
      <c r="T279" s="8">
        <f t="shared" si="59"/>
        <v>0.25</v>
      </c>
      <c r="U279">
        <f t="shared" si="60"/>
        <v>18.280303030303021</v>
      </c>
      <c r="V279">
        <f t="shared" si="61"/>
        <v>534.41093596875874</v>
      </c>
      <c r="W279">
        <f t="shared" si="62"/>
        <v>2460.4605955720399</v>
      </c>
    </row>
    <row r="280" spans="1:23">
      <c r="A280" t="s">
        <v>82</v>
      </c>
      <c r="B280">
        <v>1744</v>
      </c>
      <c r="C280">
        <v>21</v>
      </c>
      <c r="D280">
        <v>5</v>
      </c>
      <c r="E280">
        <v>2</v>
      </c>
      <c r="F280">
        <v>1</v>
      </c>
      <c r="G280">
        <v>20</v>
      </c>
      <c r="H280">
        <v>3.4285714285714199</v>
      </c>
      <c r="I280">
        <v>166.797000057692</v>
      </c>
      <c r="J280">
        <v>571.87542876923101</v>
      </c>
      <c r="M280" t="str">
        <f t="shared" si="53"/>
        <v>&lt;anonymous&gt;.loadEntitiesFromRepository</v>
      </c>
      <c r="N280" t="str">
        <f t="shared" si="54"/>
        <v/>
      </c>
      <c r="O280">
        <f t="shared" si="55"/>
        <v>1712</v>
      </c>
      <c r="P280">
        <f t="shared" si="56"/>
        <v>154</v>
      </c>
      <c r="Q280">
        <f t="shared" si="57"/>
        <v>29</v>
      </c>
      <c r="R280">
        <f t="shared" si="63"/>
        <v>0</v>
      </c>
      <c r="S280">
        <f t="shared" si="58"/>
        <v>7</v>
      </c>
      <c r="T280" s="8">
        <f t="shared" si="59"/>
        <v>0.2413793103448276</v>
      </c>
      <c r="U280">
        <f t="shared" si="60"/>
        <v>21.70887445887444</v>
      </c>
      <c r="V280">
        <f t="shared" si="61"/>
        <v>701.20793602645074</v>
      </c>
      <c r="W280">
        <f t="shared" si="62"/>
        <v>3032.3360243412708</v>
      </c>
    </row>
    <row r="281" spans="1:23">
      <c r="A281" t="s">
        <v>82</v>
      </c>
      <c r="B281">
        <v>1749</v>
      </c>
      <c r="C281">
        <v>15</v>
      </c>
      <c r="D281">
        <v>5</v>
      </c>
      <c r="E281">
        <v>2</v>
      </c>
      <c r="F281">
        <v>2</v>
      </c>
      <c r="G281">
        <v>40</v>
      </c>
      <c r="H281">
        <v>5.25</v>
      </c>
      <c r="I281">
        <v>91.376518129382404</v>
      </c>
      <c r="J281">
        <v>479.726720179258</v>
      </c>
      <c r="M281" t="str">
        <f t="shared" si="53"/>
        <v>&lt;anonymous&gt;.loadEntitiesFromRepository</v>
      </c>
      <c r="N281" t="str">
        <f t="shared" si="54"/>
        <v/>
      </c>
      <c r="O281">
        <f t="shared" si="55"/>
        <v>1712</v>
      </c>
      <c r="P281">
        <f t="shared" si="56"/>
        <v>169</v>
      </c>
      <c r="Q281">
        <f t="shared" si="57"/>
        <v>34</v>
      </c>
      <c r="R281">
        <f t="shared" si="63"/>
        <v>0</v>
      </c>
      <c r="S281">
        <f t="shared" si="58"/>
        <v>9</v>
      </c>
      <c r="T281" s="8">
        <f t="shared" si="59"/>
        <v>0.26470588235294118</v>
      </c>
      <c r="U281">
        <f t="shared" si="60"/>
        <v>26.95887445887444</v>
      </c>
      <c r="V281">
        <f t="shared" si="61"/>
        <v>792.5844541558331</v>
      </c>
      <c r="W281">
        <f t="shared" si="62"/>
        <v>3512.0627445205287</v>
      </c>
    </row>
    <row r="282" spans="1:23">
      <c r="A282" t="s">
        <v>82</v>
      </c>
      <c r="B282">
        <v>1752</v>
      </c>
      <c r="C282">
        <v>4</v>
      </c>
      <c r="D282">
        <v>2</v>
      </c>
      <c r="E282">
        <v>0</v>
      </c>
      <c r="F282">
        <v>1</v>
      </c>
      <c r="G282">
        <v>50</v>
      </c>
      <c r="H282">
        <v>1.875</v>
      </c>
      <c r="I282">
        <v>25.2661942985184</v>
      </c>
      <c r="J282">
        <v>47.374114309722003</v>
      </c>
      <c r="M282" t="str">
        <f t="shared" si="53"/>
        <v>&lt;anonymous&gt;.loadEntitiesFromRepository</v>
      </c>
      <c r="N282" t="str">
        <f t="shared" si="54"/>
        <v/>
      </c>
      <c r="O282">
        <f t="shared" si="55"/>
        <v>1712</v>
      </c>
      <c r="P282">
        <f t="shared" si="56"/>
        <v>173</v>
      </c>
      <c r="Q282">
        <f t="shared" si="57"/>
        <v>36</v>
      </c>
      <c r="R282">
        <f t="shared" si="63"/>
        <v>0</v>
      </c>
      <c r="S282">
        <f t="shared" si="58"/>
        <v>10</v>
      </c>
      <c r="T282" s="8">
        <f t="shared" si="59"/>
        <v>0.27777777777777779</v>
      </c>
      <c r="U282">
        <f t="shared" si="60"/>
        <v>28.83387445887444</v>
      </c>
      <c r="V282">
        <f t="shared" si="61"/>
        <v>817.85064845435147</v>
      </c>
      <c r="W282">
        <f t="shared" si="62"/>
        <v>3559.4368588302505</v>
      </c>
    </row>
    <row r="283" spans="1:23">
      <c r="A283" t="s">
        <v>82</v>
      </c>
      <c r="B283">
        <v>1758</v>
      </c>
      <c r="C283">
        <v>4</v>
      </c>
      <c r="D283">
        <v>2</v>
      </c>
      <c r="E283">
        <v>0</v>
      </c>
      <c r="F283">
        <v>1</v>
      </c>
      <c r="G283">
        <v>50</v>
      </c>
      <c r="H283">
        <v>1.875</v>
      </c>
      <c r="I283">
        <v>25.2661942985184</v>
      </c>
      <c r="J283">
        <v>47.374114309722003</v>
      </c>
      <c r="M283" t="str">
        <f t="shared" si="53"/>
        <v>&lt;anonymous&gt;.loadEntitiesFromRepository</v>
      </c>
      <c r="N283" t="str">
        <f t="shared" si="54"/>
        <v>&lt;anonymous&gt;.loadEntitiesFromRepository</v>
      </c>
      <c r="O283">
        <f t="shared" si="55"/>
        <v>1712</v>
      </c>
      <c r="P283">
        <f t="shared" si="56"/>
        <v>177</v>
      </c>
      <c r="Q283">
        <f t="shared" si="57"/>
        <v>38</v>
      </c>
      <c r="R283">
        <f t="shared" si="63"/>
        <v>0</v>
      </c>
      <c r="S283">
        <f t="shared" si="58"/>
        <v>11</v>
      </c>
      <c r="T283" s="8">
        <f t="shared" si="59"/>
        <v>0.28947368421052633</v>
      </c>
      <c r="U283">
        <f t="shared" si="60"/>
        <v>30.70887445887444</v>
      </c>
      <c r="V283">
        <f t="shared" si="61"/>
        <v>843.11684275286984</v>
      </c>
      <c r="W283">
        <f t="shared" si="62"/>
        <v>3606.8109731399722</v>
      </c>
    </row>
    <row r="284" spans="1:23">
      <c r="A284" t="s">
        <v>156</v>
      </c>
      <c r="B284">
        <v>1768</v>
      </c>
      <c r="C284">
        <v>23</v>
      </c>
      <c r="D284">
        <v>6</v>
      </c>
      <c r="E284">
        <v>1</v>
      </c>
      <c r="F284">
        <v>2</v>
      </c>
      <c r="G284">
        <v>33.3333333333333</v>
      </c>
      <c r="H284">
        <v>5.7857142857142803</v>
      </c>
      <c r="I284">
        <v>211.77447664947999</v>
      </c>
      <c r="J284">
        <v>1225.2666149005599</v>
      </c>
      <c r="M284" t="str">
        <f t="shared" si="53"/>
        <v>&lt;anonymous&gt;.setCurrentDksNode</v>
      </c>
      <c r="N284" t="str">
        <f t="shared" si="54"/>
        <v/>
      </c>
      <c r="O284">
        <f t="shared" si="55"/>
        <v>1768</v>
      </c>
      <c r="P284">
        <f t="shared" si="56"/>
        <v>23</v>
      </c>
      <c r="Q284">
        <f t="shared" si="57"/>
        <v>6</v>
      </c>
      <c r="R284">
        <f t="shared" si="63"/>
        <v>1</v>
      </c>
      <c r="S284">
        <f t="shared" si="58"/>
        <v>2</v>
      </c>
      <c r="T284" s="8">
        <f t="shared" si="59"/>
        <v>0.33333333333333331</v>
      </c>
      <c r="U284">
        <f t="shared" si="60"/>
        <v>5.7857142857142803</v>
      </c>
      <c r="V284">
        <f t="shared" si="61"/>
        <v>211.77447664947999</v>
      </c>
      <c r="W284">
        <f t="shared" si="62"/>
        <v>1225.2666149005599</v>
      </c>
    </row>
    <row r="285" spans="1:23">
      <c r="A285" t="s">
        <v>82</v>
      </c>
      <c r="B285">
        <v>1774</v>
      </c>
      <c r="C285">
        <v>15</v>
      </c>
      <c r="D285">
        <v>5</v>
      </c>
      <c r="E285">
        <v>2</v>
      </c>
      <c r="F285">
        <v>2</v>
      </c>
      <c r="G285">
        <v>40</v>
      </c>
      <c r="H285">
        <v>5.3333333333333304</v>
      </c>
      <c r="I285">
        <v>109.39293667703799</v>
      </c>
      <c r="J285">
        <v>583.42899561087199</v>
      </c>
      <c r="M285" t="str">
        <f t="shared" si="53"/>
        <v>&lt;anonymous&gt;.setCurrentDksNode</v>
      </c>
      <c r="N285" t="str">
        <f t="shared" si="54"/>
        <v/>
      </c>
      <c r="O285">
        <f t="shared" si="55"/>
        <v>1768</v>
      </c>
      <c r="P285">
        <f t="shared" si="56"/>
        <v>38</v>
      </c>
      <c r="Q285">
        <f t="shared" si="57"/>
        <v>11</v>
      </c>
      <c r="R285">
        <f t="shared" si="63"/>
        <v>1</v>
      </c>
      <c r="S285">
        <f t="shared" si="58"/>
        <v>4</v>
      </c>
      <c r="T285" s="8">
        <f t="shared" si="59"/>
        <v>0.36363636363636365</v>
      </c>
      <c r="U285">
        <f t="shared" si="60"/>
        <v>11.11904761904761</v>
      </c>
      <c r="V285">
        <f t="shared" si="61"/>
        <v>321.16741332651799</v>
      </c>
      <c r="W285">
        <f t="shared" si="62"/>
        <v>1808.6956105114318</v>
      </c>
    </row>
    <row r="286" spans="1:23">
      <c r="A286" t="s">
        <v>82</v>
      </c>
      <c r="B286">
        <v>1777</v>
      </c>
      <c r="C286">
        <v>4</v>
      </c>
      <c r="D286">
        <v>2</v>
      </c>
      <c r="E286">
        <v>0</v>
      </c>
      <c r="F286">
        <v>1</v>
      </c>
      <c r="G286">
        <v>50</v>
      </c>
      <c r="H286">
        <v>1.875</v>
      </c>
      <c r="I286">
        <v>25.2661942985184</v>
      </c>
      <c r="J286">
        <v>47.374114309722003</v>
      </c>
      <c r="M286" t="str">
        <f t="shared" si="53"/>
        <v>&lt;anonymous&gt;.setCurrentDksNode</v>
      </c>
      <c r="N286" t="str">
        <f t="shared" si="54"/>
        <v/>
      </c>
      <c r="O286">
        <f t="shared" si="55"/>
        <v>1768</v>
      </c>
      <c r="P286">
        <f t="shared" si="56"/>
        <v>42</v>
      </c>
      <c r="Q286">
        <f t="shared" si="57"/>
        <v>13</v>
      </c>
      <c r="R286">
        <f t="shared" si="63"/>
        <v>1</v>
      </c>
      <c r="S286">
        <f t="shared" si="58"/>
        <v>5</v>
      </c>
      <c r="T286" s="8">
        <f t="shared" si="59"/>
        <v>0.38461538461538464</v>
      </c>
      <c r="U286">
        <f t="shared" si="60"/>
        <v>12.99404761904761</v>
      </c>
      <c r="V286">
        <f t="shared" si="61"/>
        <v>346.43360762503642</v>
      </c>
      <c r="W286">
        <f t="shared" si="62"/>
        <v>1856.0697248211538</v>
      </c>
    </row>
    <row r="287" spans="1:23">
      <c r="A287" t="s">
        <v>82</v>
      </c>
      <c r="B287">
        <v>1783</v>
      </c>
      <c r="C287">
        <v>4</v>
      </c>
      <c r="D287">
        <v>2</v>
      </c>
      <c r="E287">
        <v>0</v>
      </c>
      <c r="F287">
        <v>1</v>
      </c>
      <c r="G287">
        <v>50</v>
      </c>
      <c r="H287">
        <v>1.875</v>
      </c>
      <c r="I287">
        <v>25.2661942985184</v>
      </c>
      <c r="J287">
        <v>47.374114309722003</v>
      </c>
      <c r="M287" t="str">
        <f t="shared" si="53"/>
        <v>&lt;anonymous&gt;.setCurrentDksNode</v>
      </c>
      <c r="N287" t="str">
        <f t="shared" si="54"/>
        <v>&lt;anonymous&gt;.setCurrentDksNode</v>
      </c>
      <c r="O287">
        <f t="shared" si="55"/>
        <v>1768</v>
      </c>
      <c r="P287">
        <f t="shared" si="56"/>
        <v>46</v>
      </c>
      <c r="Q287">
        <f t="shared" si="57"/>
        <v>15</v>
      </c>
      <c r="R287">
        <f t="shared" si="63"/>
        <v>1</v>
      </c>
      <c r="S287">
        <f t="shared" si="58"/>
        <v>6</v>
      </c>
      <c r="T287" s="8">
        <f t="shared" si="59"/>
        <v>0.4</v>
      </c>
      <c r="U287">
        <f t="shared" si="60"/>
        <v>14.86904761904761</v>
      </c>
      <c r="V287">
        <f t="shared" si="61"/>
        <v>371.69980192355479</v>
      </c>
      <c r="W287">
        <f t="shared" si="62"/>
        <v>1903.4438391308759</v>
      </c>
    </row>
    <row r="288" spans="1:23">
      <c r="A288" t="s">
        <v>157</v>
      </c>
      <c r="B288">
        <v>1791</v>
      </c>
      <c r="C288">
        <v>8</v>
      </c>
      <c r="D288">
        <v>4</v>
      </c>
      <c r="E288">
        <v>1</v>
      </c>
      <c r="F288">
        <v>2</v>
      </c>
      <c r="G288">
        <v>50</v>
      </c>
      <c r="H288">
        <v>9</v>
      </c>
      <c r="I288">
        <v>116.267483321057</v>
      </c>
      <c r="J288">
        <v>1046.40734988951</v>
      </c>
      <c r="M288" t="str">
        <f t="shared" si="53"/>
        <v>&lt;anonymous&gt;.toggleVisibilityState</v>
      </c>
      <c r="N288" t="str">
        <f t="shared" si="54"/>
        <v>&lt;anonymous&gt;.toggleVisibilityState</v>
      </c>
      <c r="O288">
        <f t="shared" si="55"/>
        <v>1791</v>
      </c>
      <c r="P288">
        <f t="shared" si="56"/>
        <v>8</v>
      </c>
      <c r="Q288">
        <f t="shared" si="57"/>
        <v>4</v>
      </c>
      <c r="R288">
        <f t="shared" si="63"/>
        <v>1</v>
      </c>
      <c r="S288">
        <f t="shared" si="58"/>
        <v>2</v>
      </c>
      <c r="T288" s="8">
        <f t="shared" si="59"/>
        <v>0.5</v>
      </c>
      <c r="U288">
        <f t="shared" si="60"/>
        <v>9</v>
      </c>
      <c r="V288">
        <f t="shared" si="61"/>
        <v>116.267483321057</v>
      </c>
      <c r="W288">
        <f t="shared" si="62"/>
        <v>1046.40734988951</v>
      </c>
    </row>
    <row r="289" spans="1:23">
      <c r="A289" t="s">
        <v>158</v>
      </c>
      <c r="B289">
        <v>1802</v>
      </c>
      <c r="C289">
        <v>11</v>
      </c>
      <c r="D289">
        <v>2</v>
      </c>
      <c r="E289">
        <v>0</v>
      </c>
      <c r="F289">
        <v>1</v>
      </c>
      <c r="G289">
        <v>50</v>
      </c>
      <c r="H289">
        <v>2.5</v>
      </c>
      <c r="I289">
        <v>28.529325012980799</v>
      </c>
      <c r="J289">
        <v>71.323312532451993</v>
      </c>
      <c r="M289" t="str">
        <f t="shared" si="53"/>
        <v>&lt;anonymous&gt;.notYetUsed</v>
      </c>
      <c r="N289" t="str">
        <f t="shared" si="54"/>
        <v/>
      </c>
      <c r="O289">
        <f t="shared" si="55"/>
        <v>1802</v>
      </c>
      <c r="P289">
        <f t="shared" si="56"/>
        <v>11</v>
      </c>
      <c r="Q289">
        <f t="shared" si="57"/>
        <v>2</v>
      </c>
      <c r="R289">
        <f t="shared" si="63"/>
        <v>0</v>
      </c>
      <c r="S289">
        <f t="shared" si="58"/>
        <v>1</v>
      </c>
      <c r="T289" s="8">
        <f t="shared" si="59"/>
        <v>0.5</v>
      </c>
      <c r="U289">
        <f t="shared" si="60"/>
        <v>2.5</v>
      </c>
      <c r="V289">
        <f t="shared" si="61"/>
        <v>28.529325012980799</v>
      </c>
      <c r="W289">
        <f t="shared" si="62"/>
        <v>71.323312532451993</v>
      </c>
    </row>
    <row r="290" spans="1:23">
      <c r="A290" t="s">
        <v>82</v>
      </c>
      <c r="B290">
        <v>1804</v>
      </c>
      <c r="C290">
        <v>8</v>
      </c>
      <c r="D290">
        <v>4</v>
      </c>
      <c r="E290">
        <v>1</v>
      </c>
      <c r="F290">
        <v>2</v>
      </c>
      <c r="G290">
        <v>50</v>
      </c>
      <c r="H290">
        <v>4.8</v>
      </c>
      <c r="I290">
        <v>58.810337516833997</v>
      </c>
      <c r="J290">
        <v>282.28962008080299</v>
      </c>
      <c r="M290" t="str">
        <f t="shared" si="53"/>
        <v>&lt;anonymous&gt;.notYetUsed</v>
      </c>
      <c r="N290" t="str">
        <f t="shared" si="54"/>
        <v>&lt;anonymous&gt;.notYetUsed</v>
      </c>
      <c r="O290">
        <f t="shared" si="55"/>
        <v>1802</v>
      </c>
      <c r="P290">
        <f t="shared" si="56"/>
        <v>19</v>
      </c>
      <c r="Q290">
        <f t="shared" si="57"/>
        <v>6</v>
      </c>
      <c r="R290">
        <f t="shared" si="63"/>
        <v>0</v>
      </c>
      <c r="S290">
        <f t="shared" si="58"/>
        <v>3</v>
      </c>
      <c r="T290" s="8">
        <f t="shared" si="59"/>
        <v>0.5</v>
      </c>
      <c r="U290">
        <f t="shared" si="60"/>
        <v>7.3</v>
      </c>
      <c r="V290">
        <f t="shared" si="61"/>
        <v>87.339662529814802</v>
      </c>
      <c r="W290">
        <f t="shared" si="62"/>
        <v>353.612932613255</v>
      </c>
    </row>
    <row r="291" spans="1:23">
      <c r="A291" t="s">
        <v>159</v>
      </c>
      <c r="B291">
        <v>1816</v>
      </c>
      <c r="C291">
        <v>5</v>
      </c>
      <c r="D291">
        <v>1</v>
      </c>
      <c r="E291">
        <v>0</v>
      </c>
      <c r="F291">
        <v>1</v>
      </c>
      <c r="G291">
        <v>100</v>
      </c>
      <c r="H291">
        <v>1</v>
      </c>
      <c r="I291">
        <v>4.7548875021634602</v>
      </c>
      <c r="J291">
        <v>4.7548875021634602</v>
      </c>
      <c r="M291" t="str">
        <f t="shared" si="53"/>
        <v>&lt;anonymous&gt;.isNotSubtask</v>
      </c>
      <c r="N291" t="str">
        <f t="shared" si="54"/>
        <v/>
      </c>
      <c r="O291">
        <f t="shared" si="55"/>
        <v>1816</v>
      </c>
      <c r="P291">
        <f t="shared" si="56"/>
        <v>5</v>
      </c>
      <c r="Q291">
        <f t="shared" si="57"/>
        <v>1</v>
      </c>
      <c r="R291">
        <f t="shared" si="63"/>
        <v>0</v>
      </c>
      <c r="S291">
        <f t="shared" si="58"/>
        <v>1</v>
      </c>
      <c r="T291" s="8">
        <f t="shared" si="59"/>
        <v>1</v>
      </c>
      <c r="U291">
        <f t="shared" si="60"/>
        <v>1</v>
      </c>
      <c r="V291">
        <f t="shared" si="61"/>
        <v>4.7548875021634602</v>
      </c>
      <c r="W291">
        <f t="shared" si="62"/>
        <v>4.7548875021634602</v>
      </c>
    </row>
    <row r="292" spans="1:23">
      <c r="A292" t="s">
        <v>82</v>
      </c>
      <c r="B292">
        <v>1817</v>
      </c>
      <c r="C292">
        <v>3</v>
      </c>
      <c r="D292">
        <v>1</v>
      </c>
      <c r="E292">
        <v>1</v>
      </c>
      <c r="F292">
        <v>1</v>
      </c>
      <c r="G292">
        <v>100</v>
      </c>
      <c r="H292">
        <v>2</v>
      </c>
      <c r="I292">
        <v>18.094737505047998</v>
      </c>
      <c r="J292">
        <v>36.189475010096103</v>
      </c>
      <c r="M292" t="str">
        <f t="shared" si="53"/>
        <v>&lt;anonymous&gt;.isNotSubtask</v>
      </c>
      <c r="N292" t="str">
        <f t="shared" si="54"/>
        <v>&lt;anonymous&gt;.isNotSubtask</v>
      </c>
      <c r="O292">
        <f t="shared" si="55"/>
        <v>1816</v>
      </c>
      <c r="P292">
        <f t="shared" si="56"/>
        <v>8</v>
      </c>
      <c r="Q292">
        <f t="shared" si="57"/>
        <v>2</v>
      </c>
      <c r="R292">
        <f t="shared" si="63"/>
        <v>0</v>
      </c>
      <c r="S292">
        <f t="shared" si="58"/>
        <v>2</v>
      </c>
      <c r="T292" s="8">
        <f t="shared" si="59"/>
        <v>1</v>
      </c>
      <c r="U292">
        <f t="shared" si="60"/>
        <v>3</v>
      </c>
      <c r="V292">
        <f t="shared" si="61"/>
        <v>22.849625007211458</v>
      </c>
      <c r="W292">
        <f t="shared" si="62"/>
        <v>40.944362512259566</v>
      </c>
    </row>
    <row r="293" spans="1:23">
      <c r="A293" t="s">
        <v>160</v>
      </c>
      <c r="B293">
        <v>1824</v>
      </c>
      <c r="C293">
        <v>6</v>
      </c>
      <c r="D293">
        <v>2</v>
      </c>
      <c r="E293">
        <v>0</v>
      </c>
      <c r="F293">
        <v>1</v>
      </c>
      <c r="G293">
        <v>50</v>
      </c>
      <c r="H293">
        <v>2.5</v>
      </c>
      <c r="I293">
        <v>28.529325012980799</v>
      </c>
      <c r="J293">
        <v>71.323312532451993</v>
      </c>
      <c r="M293" t="str">
        <f t="shared" si="53"/>
        <v>&lt;anonymous&gt;.isNotSelf</v>
      </c>
      <c r="N293" t="str">
        <f t="shared" si="54"/>
        <v/>
      </c>
      <c r="O293">
        <f t="shared" si="55"/>
        <v>1824</v>
      </c>
      <c r="P293">
        <f t="shared" si="56"/>
        <v>6</v>
      </c>
      <c r="Q293">
        <f t="shared" si="57"/>
        <v>2</v>
      </c>
      <c r="R293">
        <f t="shared" si="63"/>
        <v>0</v>
      </c>
      <c r="S293">
        <f t="shared" si="58"/>
        <v>1</v>
      </c>
      <c r="T293" s="8">
        <f t="shared" si="59"/>
        <v>0.5</v>
      </c>
      <c r="U293">
        <f t="shared" si="60"/>
        <v>2.5</v>
      </c>
      <c r="V293">
        <f t="shared" si="61"/>
        <v>28.529325012980799</v>
      </c>
      <c r="W293">
        <f t="shared" si="62"/>
        <v>71.323312532451993</v>
      </c>
    </row>
    <row r="294" spans="1:23">
      <c r="A294" t="s">
        <v>82</v>
      </c>
      <c r="B294">
        <v>1826</v>
      </c>
      <c r="C294">
        <v>3</v>
      </c>
      <c r="D294">
        <v>1</v>
      </c>
      <c r="E294">
        <v>1</v>
      </c>
      <c r="F294">
        <v>1</v>
      </c>
      <c r="G294">
        <v>100</v>
      </c>
      <c r="H294">
        <v>2</v>
      </c>
      <c r="I294">
        <v>18.094737505047998</v>
      </c>
      <c r="J294">
        <v>36.189475010096103</v>
      </c>
      <c r="M294" t="str">
        <f t="shared" si="53"/>
        <v>&lt;anonymous&gt;.isNotSelf</v>
      </c>
      <c r="N294" t="str">
        <f t="shared" si="54"/>
        <v>&lt;anonymous&gt;.isNotSelf</v>
      </c>
      <c r="O294">
        <f t="shared" si="55"/>
        <v>1824</v>
      </c>
      <c r="P294">
        <f t="shared" si="56"/>
        <v>9</v>
      </c>
      <c r="Q294">
        <f t="shared" si="57"/>
        <v>3</v>
      </c>
      <c r="R294">
        <f t="shared" si="63"/>
        <v>0</v>
      </c>
      <c r="S294">
        <f t="shared" si="58"/>
        <v>2</v>
      </c>
      <c r="T294" s="8">
        <f t="shared" si="59"/>
        <v>0.66666666666666663</v>
      </c>
      <c r="U294">
        <f t="shared" si="60"/>
        <v>4.5</v>
      </c>
      <c r="V294">
        <f t="shared" si="61"/>
        <v>46.624062518028794</v>
      </c>
      <c r="W294">
        <f t="shared" si="62"/>
        <v>107.5127875425481</v>
      </c>
    </row>
    <row r="295" spans="1:23">
      <c r="A295" t="s">
        <v>161</v>
      </c>
      <c r="B295">
        <v>1830</v>
      </c>
      <c r="C295">
        <v>8</v>
      </c>
      <c r="D295">
        <v>5</v>
      </c>
      <c r="E295">
        <v>1</v>
      </c>
      <c r="F295">
        <v>3</v>
      </c>
      <c r="G295">
        <v>60</v>
      </c>
      <c r="H295">
        <v>10.909090909090899</v>
      </c>
      <c r="I295">
        <v>206.43891887060099</v>
      </c>
      <c r="J295">
        <v>2252.0609331338301</v>
      </c>
      <c r="M295" t="str">
        <f t="shared" si="53"/>
        <v>&lt;anonymous&gt;.isParentTask</v>
      </c>
      <c r="N295" t="str">
        <f t="shared" si="54"/>
        <v>&lt;anonymous&gt;.isParentTask</v>
      </c>
      <c r="O295">
        <f t="shared" si="55"/>
        <v>1830</v>
      </c>
      <c r="P295">
        <f t="shared" si="56"/>
        <v>8</v>
      </c>
      <c r="Q295">
        <f t="shared" si="57"/>
        <v>5</v>
      </c>
      <c r="R295">
        <f t="shared" si="63"/>
        <v>1</v>
      </c>
      <c r="S295">
        <f t="shared" si="58"/>
        <v>3</v>
      </c>
      <c r="T295" s="8">
        <f t="shared" si="59"/>
        <v>0.6</v>
      </c>
      <c r="U295">
        <f t="shared" si="60"/>
        <v>10.909090909090899</v>
      </c>
      <c r="V295">
        <f t="shared" si="61"/>
        <v>206.43891887060099</v>
      </c>
      <c r="W295">
        <f t="shared" si="62"/>
        <v>2252.0609331338301</v>
      </c>
    </row>
    <row r="296" spans="1:23">
      <c r="A296" t="s">
        <v>162</v>
      </c>
      <c r="B296">
        <v>1838</v>
      </c>
      <c r="C296">
        <v>4</v>
      </c>
      <c r="D296">
        <v>2</v>
      </c>
      <c r="E296">
        <v>1</v>
      </c>
      <c r="F296">
        <v>1</v>
      </c>
      <c r="G296">
        <v>50</v>
      </c>
      <c r="H296">
        <v>2.7</v>
      </c>
      <c r="I296">
        <v>45</v>
      </c>
      <c r="J296">
        <v>121.5</v>
      </c>
      <c r="M296" t="str">
        <f t="shared" si="53"/>
        <v>&lt;anonymous&gt;.setCurrentTaskTemplate</v>
      </c>
      <c r="N296" t="str">
        <f t="shared" si="54"/>
        <v>&lt;anonymous&gt;.setCurrentTaskTemplate</v>
      </c>
      <c r="O296">
        <f t="shared" si="55"/>
        <v>1838</v>
      </c>
      <c r="P296">
        <f t="shared" si="56"/>
        <v>4</v>
      </c>
      <c r="Q296">
        <f t="shared" si="57"/>
        <v>2</v>
      </c>
      <c r="R296">
        <f t="shared" si="63"/>
        <v>1</v>
      </c>
      <c r="S296">
        <f t="shared" si="58"/>
        <v>1</v>
      </c>
      <c r="T296" s="8">
        <f t="shared" si="59"/>
        <v>0.5</v>
      </c>
      <c r="U296">
        <f t="shared" si="60"/>
        <v>2.7</v>
      </c>
      <c r="V296">
        <f t="shared" si="61"/>
        <v>45</v>
      </c>
      <c r="W296">
        <f t="shared" si="62"/>
        <v>121.5</v>
      </c>
    </row>
    <row r="297" spans="1:23">
      <c r="A297" t="s">
        <v>163</v>
      </c>
      <c r="B297">
        <v>1842</v>
      </c>
      <c r="C297">
        <v>5</v>
      </c>
      <c r="D297">
        <v>2</v>
      </c>
      <c r="E297">
        <v>1</v>
      </c>
      <c r="F297">
        <v>2</v>
      </c>
      <c r="G297">
        <v>100</v>
      </c>
      <c r="H297">
        <v>3.1428571428571401</v>
      </c>
      <c r="I297">
        <v>69.1886323727459</v>
      </c>
      <c r="J297">
        <v>217.44998745720099</v>
      </c>
      <c r="M297" t="str">
        <f t="shared" si="53"/>
        <v>&lt;anonymous&gt;.updateWithCorrectParent</v>
      </c>
      <c r="N297" t="str">
        <f t="shared" si="54"/>
        <v>&lt;anonymous&gt;.updateWithCorrectParent</v>
      </c>
      <c r="O297">
        <f t="shared" si="55"/>
        <v>1842</v>
      </c>
      <c r="P297">
        <f t="shared" si="56"/>
        <v>5</v>
      </c>
      <c r="Q297">
        <f t="shared" si="57"/>
        <v>2</v>
      </c>
      <c r="R297">
        <f t="shared" si="63"/>
        <v>1</v>
      </c>
      <c r="S297">
        <f t="shared" si="58"/>
        <v>2</v>
      </c>
      <c r="T297" s="8">
        <f t="shared" si="59"/>
        <v>1</v>
      </c>
      <c r="U297">
        <f t="shared" si="60"/>
        <v>3.1428571428571401</v>
      </c>
      <c r="V297">
        <f t="shared" si="61"/>
        <v>69.1886323727459</v>
      </c>
      <c r="W297">
        <f t="shared" si="62"/>
        <v>217.44998745720099</v>
      </c>
    </row>
    <row r="298" spans="1:23">
      <c r="A298" t="s">
        <v>164</v>
      </c>
      <c r="B298">
        <v>1850</v>
      </c>
      <c r="C298">
        <v>10</v>
      </c>
      <c r="D298">
        <v>7</v>
      </c>
      <c r="E298">
        <v>1</v>
      </c>
      <c r="F298">
        <v>4</v>
      </c>
      <c r="G298">
        <v>57.142857142857103</v>
      </c>
      <c r="H298">
        <v>14.375</v>
      </c>
      <c r="I298">
        <v>191.816550066346</v>
      </c>
      <c r="J298">
        <v>2757.3629072037202</v>
      </c>
      <c r="M298" t="str">
        <f t="shared" si="53"/>
        <v>&lt;anonymous&gt;.findTaskTemplateInList</v>
      </c>
      <c r="N298" t="str">
        <f t="shared" si="54"/>
        <v>&lt;anonymous&gt;.findTaskTemplateInList</v>
      </c>
      <c r="O298">
        <f t="shared" si="55"/>
        <v>1850</v>
      </c>
      <c r="P298">
        <f t="shared" si="56"/>
        <v>10</v>
      </c>
      <c r="Q298">
        <f t="shared" si="57"/>
        <v>7</v>
      </c>
      <c r="R298">
        <f t="shared" si="63"/>
        <v>1</v>
      </c>
      <c r="S298">
        <f t="shared" si="58"/>
        <v>4</v>
      </c>
      <c r="T298" s="8">
        <f t="shared" si="59"/>
        <v>0.5714285714285714</v>
      </c>
      <c r="U298">
        <f t="shared" si="60"/>
        <v>14.375</v>
      </c>
      <c r="V298">
        <f t="shared" si="61"/>
        <v>191.816550066346</v>
      </c>
      <c r="W298">
        <f t="shared" si="62"/>
        <v>2757.3629072037202</v>
      </c>
    </row>
    <row r="299" spans="1:23">
      <c r="A299" t="s">
        <v>165</v>
      </c>
      <c r="B299">
        <v>1860</v>
      </c>
      <c r="C299">
        <v>11</v>
      </c>
      <c r="D299">
        <v>4</v>
      </c>
      <c r="E299">
        <v>1</v>
      </c>
      <c r="F299">
        <v>1</v>
      </c>
      <c r="G299">
        <v>25</v>
      </c>
      <c r="H299">
        <v>4</v>
      </c>
      <c r="I299">
        <v>162.51574464281401</v>
      </c>
      <c r="J299">
        <v>650.06297857125605</v>
      </c>
      <c r="M299" t="str">
        <f t="shared" si="53"/>
        <v>&lt;anonymous&gt;.createNewTaskTemplate</v>
      </c>
      <c r="N299" t="str">
        <f t="shared" si="54"/>
        <v/>
      </c>
      <c r="O299">
        <f t="shared" si="55"/>
        <v>1860</v>
      </c>
      <c r="P299">
        <f t="shared" si="56"/>
        <v>11</v>
      </c>
      <c r="Q299">
        <f t="shared" si="57"/>
        <v>4</v>
      </c>
      <c r="R299">
        <f t="shared" si="63"/>
        <v>1</v>
      </c>
      <c r="S299">
        <f t="shared" si="58"/>
        <v>1</v>
      </c>
      <c r="T299" s="8">
        <f t="shared" si="59"/>
        <v>0.25</v>
      </c>
      <c r="U299">
        <f t="shared" si="60"/>
        <v>4</v>
      </c>
      <c r="V299">
        <f t="shared" si="61"/>
        <v>162.51574464281401</v>
      </c>
      <c r="W299">
        <f t="shared" si="62"/>
        <v>650.06297857125605</v>
      </c>
    </row>
    <row r="300" spans="1:23">
      <c r="A300" t="s">
        <v>82</v>
      </c>
      <c r="B300">
        <v>1864</v>
      </c>
      <c r="C300">
        <v>6</v>
      </c>
      <c r="D300">
        <v>3</v>
      </c>
      <c r="E300">
        <v>2</v>
      </c>
      <c r="F300">
        <v>2</v>
      </c>
      <c r="G300">
        <v>66.6666666666666</v>
      </c>
      <c r="H300">
        <v>3.6</v>
      </c>
      <c r="I300">
        <v>44.378950020192299</v>
      </c>
      <c r="J300">
        <v>159.76422007269201</v>
      </c>
      <c r="M300" t="str">
        <f t="shared" si="53"/>
        <v>&lt;anonymous&gt;.createNewTaskTemplate</v>
      </c>
      <c r="N300" t="str">
        <f t="shared" si="54"/>
        <v>&lt;anonymous&gt;.createNewTaskTemplate</v>
      </c>
      <c r="O300">
        <f t="shared" si="55"/>
        <v>1860</v>
      </c>
      <c r="P300">
        <f t="shared" si="56"/>
        <v>17</v>
      </c>
      <c r="Q300">
        <f t="shared" si="57"/>
        <v>7</v>
      </c>
      <c r="R300">
        <f t="shared" si="63"/>
        <v>1</v>
      </c>
      <c r="S300">
        <f t="shared" si="58"/>
        <v>3</v>
      </c>
      <c r="T300" s="8">
        <f t="shared" si="59"/>
        <v>0.42857142857142855</v>
      </c>
      <c r="U300">
        <f t="shared" si="60"/>
        <v>7.6</v>
      </c>
      <c r="V300">
        <f t="shared" si="61"/>
        <v>206.89469466300631</v>
      </c>
      <c r="W300">
        <f t="shared" si="62"/>
        <v>809.82719864394812</v>
      </c>
    </row>
    <row r="301" spans="1:23">
      <c r="A301" t="s">
        <v>149</v>
      </c>
      <c r="B301">
        <v>1871</v>
      </c>
      <c r="C301">
        <v>12</v>
      </c>
      <c r="D301">
        <v>6</v>
      </c>
      <c r="E301">
        <v>2</v>
      </c>
      <c r="F301">
        <v>2</v>
      </c>
      <c r="G301">
        <v>33.3333333333333</v>
      </c>
      <c r="H301">
        <v>8.5263157894736796</v>
      </c>
      <c r="I301">
        <v>312.478069933744</v>
      </c>
      <c r="J301">
        <v>2664.2867015403399</v>
      </c>
      <c r="M301" t="str">
        <f t="shared" si="53"/>
        <v>&lt;anonymous&gt;.addPropertyValue</v>
      </c>
      <c r="N301" t="str">
        <f t="shared" si="54"/>
        <v/>
      </c>
      <c r="O301">
        <f t="shared" si="55"/>
        <v>1871</v>
      </c>
      <c r="P301">
        <f t="shared" si="56"/>
        <v>12</v>
      </c>
      <c r="Q301">
        <f t="shared" si="57"/>
        <v>6</v>
      </c>
      <c r="R301">
        <f t="shared" si="63"/>
        <v>2</v>
      </c>
      <c r="S301">
        <f t="shared" si="58"/>
        <v>2</v>
      </c>
      <c r="T301" s="8">
        <f t="shared" si="59"/>
        <v>0.33333333333333331</v>
      </c>
      <c r="U301">
        <f t="shared" si="60"/>
        <v>8.5263157894736796</v>
      </c>
      <c r="V301">
        <f t="shared" si="61"/>
        <v>312.478069933744</v>
      </c>
      <c r="W301">
        <f t="shared" si="62"/>
        <v>2664.2867015403399</v>
      </c>
    </row>
    <row r="302" spans="1:23">
      <c r="A302" t="s">
        <v>82</v>
      </c>
      <c r="B302">
        <v>1877</v>
      </c>
      <c r="C302">
        <v>4</v>
      </c>
      <c r="D302">
        <v>2</v>
      </c>
      <c r="E302">
        <v>2</v>
      </c>
      <c r="F302">
        <v>1</v>
      </c>
      <c r="G302">
        <v>50</v>
      </c>
      <c r="H302">
        <v>2.4</v>
      </c>
      <c r="I302">
        <v>36</v>
      </c>
      <c r="J302">
        <v>86.4</v>
      </c>
      <c r="M302" t="str">
        <f t="shared" si="53"/>
        <v>&lt;anonymous&gt;.addPropertyValue</v>
      </c>
      <c r="N302" t="str">
        <f t="shared" si="54"/>
        <v>&lt;anonymous&gt;.addPropertyValue</v>
      </c>
      <c r="O302">
        <f t="shared" si="55"/>
        <v>1871</v>
      </c>
      <c r="P302">
        <f t="shared" si="56"/>
        <v>16</v>
      </c>
      <c r="Q302">
        <f t="shared" si="57"/>
        <v>8</v>
      </c>
      <c r="R302">
        <f t="shared" si="63"/>
        <v>2</v>
      </c>
      <c r="S302">
        <f t="shared" si="58"/>
        <v>3</v>
      </c>
      <c r="T302" s="8">
        <f t="shared" si="59"/>
        <v>0.375</v>
      </c>
      <c r="U302">
        <f t="shared" si="60"/>
        <v>10.92631578947368</v>
      </c>
      <c r="V302">
        <f t="shared" si="61"/>
        <v>348.478069933744</v>
      </c>
      <c r="W302">
        <f t="shared" si="62"/>
        <v>2750.68670154034</v>
      </c>
    </row>
    <row r="303" spans="1:23">
      <c r="A303" t="s">
        <v>166</v>
      </c>
      <c r="B303">
        <v>1883</v>
      </c>
      <c r="C303">
        <v>14</v>
      </c>
      <c r="D303">
        <v>7</v>
      </c>
      <c r="E303">
        <v>1</v>
      </c>
      <c r="F303">
        <v>2</v>
      </c>
      <c r="G303">
        <v>28.571428571428498</v>
      </c>
      <c r="H303">
        <v>6.3636363636363598</v>
      </c>
      <c r="I303">
        <v>154.28722505336501</v>
      </c>
      <c r="J303">
        <v>981.82779579414398</v>
      </c>
      <c r="M303" t="str">
        <f t="shared" si="53"/>
        <v>&lt;anonymous&gt;.setTaskTemplateSavingCompletedStatus</v>
      </c>
      <c r="N303" t="str">
        <f t="shared" si="54"/>
        <v/>
      </c>
      <c r="O303">
        <f t="shared" si="55"/>
        <v>1883</v>
      </c>
      <c r="P303">
        <f t="shared" si="56"/>
        <v>14</v>
      </c>
      <c r="Q303">
        <f t="shared" si="57"/>
        <v>7</v>
      </c>
      <c r="R303">
        <f t="shared" si="63"/>
        <v>1</v>
      </c>
      <c r="S303">
        <f t="shared" si="58"/>
        <v>2</v>
      </c>
      <c r="T303" s="8">
        <f t="shared" si="59"/>
        <v>0.2857142857142857</v>
      </c>
      <c r="U303">
        <f t="shared" si="60"/>
        <v>6.3636363636363598</v>
      </c>
      <c r="V303">
        <f t="shared" si="61"/>
        <v>154.28722505336501</v>
      </c>
      <c r="W303">
        <f t="shared" si="62"/>
        <v>981.82779579414398</v>
      </c>
    </row>
    <row r="304" spans="1:23">
      <c r="A304" t="s">
        <v>82</v>
      </c>
      <c r="B304">
        <v>1888</v>
      </c>
      <c r="C304">
        <v>4</v>
      </c>
      <c r="D304">
        <v>2</v>
      </c>
      <c r="E304">
        <v>0</v>
      </c>
      <c r="F304">
        <v>1</v>
      </c>
      <c r="G304">
        <v>50</v>
      </c>
      <c r="H304">
        <v>1.875</v>
      </c>
      <c r="I304">
        <v>25.2661942985184</v>
      </c>
      <c r="J304">
        <v>47.374114309722003</v>
      </c>
      <c r="M304" t="str">
        <f t="shared" si="53"/>
        <v>&lt;anonymous&gt;.setTaskTemplateSavingCompletedStatus</v>
      </c>
      <c r="N304" t="str">
        <f t="shared" si="54"/>
        <v>&lt;anonymous&gt;.setTaskTemplateSavingCompletedStatus</v>
      </c>
      <c r="O304">
        <f t="shared" si="55"/>
        <v>1883</v>
      </c>
      <c r="P304">
        <f t="shared" si="56"/>
        <v>18</v>
      </c>
      <c r="Q304">
        <f t="shared" si="57"/>
        <v>9</v>
      </c>
      <c r="R304">
        <f t="shared" si="63"/>
        <v>1</v>
      </c>
      <c r="S304">
        <f t="shared" si="58"/>
        <v>3</v>
      </c>
      <c r="T304" s="8">
        <f t="shared" si="59"/>
        <v>0.33333333333333331</v>
      </c>
      <c r="U304">
        <f t="shared" si="60"/>
        <v>8.2386363636363598</v>
      </c>
      <c r="V304">
        <f t="shared" si="61"/>
        <v>179.55341935188341</v>
      </c>
      <c r="W304">
        <f t="shared" si="62"/>
        <v>1029.2019101038659</v>
      </c>
    </row>
    <row r="305" spans="1:23">
      <c r="A305" t="s">
        <v>150</v>
      </c>
      <c r="B305">
        <v>1897</v>
      </c>
      <c r="C305">
        <v>10</v>
      </c>
      <c r="D305">
        <v>5</v>
      </c>
      <c r="E305">
        <v>1</v>
      </c>
      <c r="F305">
        <v>2</v>
      </c>
      <c r="G305">
        <v>40</v>
      </c>
      <c r="H305">
        <v>6.5454545454545396</v>
      </c>
      <c r="I305">
        <v>175.76090217376401</v>
      </c>
      <c r="J305">
        <v>1150.4349960464499</v>
      </c>
      <c r="M305" t="str">
        <f t="shared" si="53"/>
        <v>&lt;anonymous&gt;.removePropertyValue</v>
      </c>
      <c r="N305" t="str">
        <f t="shared" si="54"/>
        <v/>
      </c>
      <c r="O305">
        <f t="shared" si="55"/>
        <v>1897</v>
      </c>
      <c r="P305">
        <f t="shared" si="56"/>
        <v>10</v>
      </c>
      <c r="Q305">
        <f t="shared" si="57"/>
        <v>5</v>
      </c>
      <c r="R305">
        <f t="shared" si="63"/>
        <v>1</v>
      </c>
      <c r="S305">
        <f t="shared" si="58"/>
        <v>2</v>
      </c>
      <c r="T305" s="8">
        <f t="shared" si="59"/>
        <v>0.4</v>
      </c>
      <c r="U305">
        <f t="shared" si="60"/>
        <v>6.5454545454545396</v>
      </c>
      <c r="V305">
        <f t="shared" si="61"/>
        <v>175.76090217376401</v>
      </c>
      <c r="W305">
        <f t="shared" si="62"/>
        <v>1150.4349960464499</v>
      </c>
    </row>
    <row r="306" spans="1:23">
      <c r="A306" t="s">
        <v>82</v>
      </c>
      <c r="B306">
        <v>1902</v>
      </c>
      <c r="C306">
        <v>3</v>
      </c>
      <c r="D306">
        <v>1</v>
      </c>
      <c r="E306">
        <v>2</v>
      </c>
      <c r="F306">
        <v>1</v>
      </c>
      <c r="G306">
        <v>100</v>
      </c>
      <c r="H306">
        <v>1.25</v>
      </c>
      <c r="I306">
        <v>18.094737505047998</v>
      </c>
      <c r="J306">
        <v>22.618421881310098</v>
      </c>
      <c r="M306" t="str">
        <f t="shared" si="53"/>
        <v>&lt;anonymous&gt;.removePropertyValue</v>
      </c>
      <c r="N306" t="str">
        <f t="shared" si="54"/>
        <v>&lt;anonymous&gt;.removePropertyValue</v>
      </c>
      <c r="O306">
        <f t="shared" si="55"/>
        <v>1897</v>
      </c>
      <c r="P306">
        <f t="shared" si="56"/>
        <v>13</v>
      </c>
      <c r="Q306">
        <f t="shared" si="57"/>
        <v>6</v>
      </c>
      <c r="R306">
        <f t="shared" si="63"/>
        <v>1</v>
      </c>
      <c r="S306">
        <f t="shared" si="58"/>
        <v>3</v>
      </c>
      <c r="T306" s="8">
        <f t="shared" si="59"/>
        <v>0.5</v>
      </c>
      <c r="U306">
        <f t="shared" si="60"/>
        <v>7.7954545454545396</v>
      </c>
      <c r="V306">
        <f t="shared" si="61"/>
        <v>193.855639678812</v>
      </c>
      <c r="W306">
        <f t="shared" si="62"/>
        <v>1173.0534179277599</v>
      </c>
    </row>
    <row r="307" spans="1:23">
      <c r="A307" t="s">
        <v>167</v>
      </c>
      <c r="B307">
        <v>1907</v>
      </c>
      <c r="C307">
        <v>4</v>
      </c>
      <c r="D307">
        <v>2</v>
      </c>
      <c r="E307">
        <v>0</v>
      </c>
      <c r="F307">
        <v>1</v>
      </c>
      <c r="G307">
        <v>50</v>
      </c>
      <c r="H307">
        <v>1.5</v>
      </c>
      <c r="I307">
        <v>31.019550008653798</v>
      </c>
      <c r="J307">
        <v>46.529325012980799</v>
      </c>
      <c r="M307" t="str">
        <f t="shared" si="53"/>
        <v>&lt;anonymous&gt;.forceUpdateTaskTemplate</v>
      </c>
      <c r="N307" t="str">
        <f t="shared" si="54"/>
        <v>&lt;anonymous&gt;.forceUpdateTaskTemplate</v>
      </c>
      <c r="O307">
        <f t="shared" si="55"/>
        <v>1907</v>
      </c>
      <c r="P307">
        <f t="shared" si="56"/>
        <v>4</v>
      </c>
      <c r="Q307">
        <f t="shared" si="57"/>
        <v>2</v>
      </c>
      <c r="R307">
        <f t="shared" si="63"/>
        <v>0</v>
      </c>
      <c r="S307">
        <f t="shared" si="58"/>
        <v>1</v>
      </c>
      <c r="T307" s="8">
        <f t="shared" si="59"/>
        <v>0.5</v>
      </c>
      <c r="U307">
        <f t="shared" si="60"/>
        <v>1.5</v>
      </c>
      <c r="V307">
        <f t="shared" si="61"/>
        <v>31.019550008653798</v>
      </c>
      <c r="W307">
        <f t="shared" si="62"/>
        <v>46.529325012980799</v>
      </c>
    </row>
    <row r="308" spans="1:23">
      <c r="A308" t="s">
        <v>168</v>
      </c>
      <c r="B308">
        <v>1911</v>
      </c>
      <c r="C308">
        <v>19</v>
      </c>
      <c r="D308">
        <v>7</v>
      </c>
      <c r="E308">
        <v>0</v>
      </c>
      <c r="F308">
        <v>2</v>
      </c>
      <c r="G308">
        <v>28.571428571428498</v>
      </c>
      <c r="H308">
        <v>7</v>
      </c>
      <c r="I308">
        <v>211.77447664947999</v>
      </c>
      <c r="J308">
        <v>1482.42133654636</v>
      </c>
      <c r="M308" t="str">
        <f t="shared" si="53"/>
        <v>&lt;anonymous&gt;.updateTaskTemplate</v>
      </c>
      <c r="N308" t="str">
        <f t="shared" si="54"/>
        <v/>
      </c>
      <c r="O308">
        <f t="shared" si="55"/>
        <v>1911</v>
      </c>
      <c r="P308">
        <f t="shared" si="56"/>
        <v>19</v>
      </c>
      <c r="Q308">
        <f t="shared" si="57"/>
        <v>7</v>
      </c>
      <c r="R308">
        <f t="shared" si="63"/>
        <v>0</v>
      </c>
      <c r="S308">
        <f t="shared" si="58"/>
        <v>2</v>
      </c>
      <c r="T308" s="8">
        <f t="shared" si="59"/>
        <v>0.2857142857142857</v>
      </c>
      <c r="U308">
        <f t="shared" si="60"/>
        <v>7</v>
      </c>
      <c r="V308">
        <f t="shared" si="61"/>
        <v>211.77447664947999</v>
      </c>
      <c r="W308">
        <f t="shared" si="62"/>
        <v>1482.42133654636</v>
      </c>
    </row>
    <row r="309" spans="1:23">
      <c r="A309" t="s">
        <v>82</v>
      </c>
      <c r="B309">
        <v>1918</v>
      </c>
      <c r="C309">
        <v>10</v>
      </c>
      <c r="D309">
        <v>6</v>
      </c>
      <c r="E309">
        <v>2</v>
      </c>
      <c r="F309">
        <v>2</v>
      </c>
      <c r="G309">
        <v>33.3333333333333</v>
      </c>
      <c r="H309">
        <v>4.1666666666666599</v>
      </c>
      <c r="I309">
        <v>95.183873051440003</v>
      </c>
      <c r="J309">
        <v>396.59947104766701</v>
      </c>
      <c r="M309" t="str">
        <f t="shared" si="53"/>
        <v>&lt;anonymous&gt;.updateTaskTemplate</v>
      </c>
      <c r="N309" t="str">
        <f t="shared" si="54"/>
        <v>&lt;anonymous&gt;.updateTaskTemplate</v>
      </c>
      <c r="O309">
        <f t="shared" si="55"/>
        <v>1911</v>
      </c>
      <c r="P309">
        <f t="shared" si="56"/>
        <v>29</v>
      </c>
      <c r="Q309">
        <f t="shared" si="57"/>
        <v>13</v>
      </c>
      <c r="R309">
        <f t="shared" si="63"/>
        <v>0</v>
      </c>
      <c r="S309">
        <f t="shared" si="58"/>
        <v>4</v>
      </c>
      <c r="T309" s="8">
        <f t="shared" si="59"/>
        <v>0.30769230769230771</v>
      </c>
      <c r="U309">
        <f t="shared" si="60"/>
        <v>11.166666666666661</v>
      </c>
      <c r="V309">
        <f t="shared" si="61"/>
        <v>306.95834970092</v>
      </c>
      <c r="W309">
        <f t="shared" si="62"/>
        <v>1879.020807594027</v>
      </c>
    </row>
    <row r="310" spans="1:23">
      <c r="A310" t="s">
        <v>169</v>
      </c>
      <c r="B310">
        <v>1930</v>
      </c>
      <c r="C310">
        <v>3</v>
      </c>
      <c r="D310">
        <v>1</v>
      </c>
      <c r="E310">
        <v>0</v>
      </c>
      <c r="F310">
        <v>1</v>
      </c>
      <c r="G310">
        <v>100</v>
      </c>
      <c r="H310">
        <v>1</v>
      </c>
      <c r="I310">
        <v>18.094737505047998</v>
      </c>
      <c r="J310">
        <v>18.094737505047998</v>
      </c>
      <c r="M310" t="str">
        <f t="shared" si="53"/>
        <v>&lt;anonymous&gt;.taskTemplateChanged</v>
      </c>
      <c r="N310" t="str">
        <f t="shared" si="54"/>
        <v>&lt;anonymous&gt;.taskTemplateChanged</v>
      </c>
      <c r="O310">
        <f t="shared" si="55"/>
        <v>1930</v>
      </c>
      <c r="P310">
        <f t="shared" si="56"/>
        <v>3</v>
      </c>
      <c r="Q310">
        <f t="shared" si="57"/>
        <v>1</v>
      </c>
      <c r="R310">
        <f t="shared" si="63"/>
        <v>0</v>
      </c>
      <c r="S310">
        <f t="shared" si="58"/>
        <v>1</v>
      </c>
      <c r="T310" s="8">
        <f t="shared" si="59"/>
        <v>1</v>
      </c>
      <c r="U310">
        <f t="shared" si="60"/>
        <v>1</v>
      </c>
      <c r="V310">
        <f t="shared" si="61"/>
        <v>18.094737505047998</v>
      </c>
      <c r="W310">
        <f t="shared" si="62"/>
        <v>18.094737505047998</v>
      </c>
    </row>
    <row r="311" spans="1:23">
      <c r="A311" t="s">
        <v>170</v>
      </c>
      <c r="B311">
        <v>1933</v>
      </c>
      <c r="C311">
        <v>24</v>
      </c>
      <c r="D311">
        <v>7</v>
      </c>
      <c r="E311">
        <v>1</v>
      </c>
      <c r="F311">
        <v>2</v>
      </c>
      <c r="G311">
        <v>28.571428571428498</v>
      </c>
      <c r="H311">
        <v>6.2222222222222197</v>
      </c>
      <c r="I311">
        <v>278.63137138648301</v>
      </c>
      <c r="J311">
        <v>1733.70631084923</v>
      </c>
      <c r="M311" t="str">
        <f t="shared" si="53"/>
        <v>&lt;anonymous&gt;.mapTaskTemplate</v>
      </c>
      <c r="N311" t="str">
        <f t="shared" si="54"/>
        <v/>
      </c>
      <c r="O311">
        <f t="shared" si="55"/>
        <v>1933</v>
      </c>
      <c r="P311">
        <f t="shared" si="56"/>
        <v>24</v>
      </c>
      <c r="Q311">
        <f t="shared" si="57"/>
        <v>7</v>
      </c>
      <c r="R311">
        <f t="shared" si="63"/>
        <v>1</v>
      </c>
      <c r="S311">
        <f t="shared" si="58"/>
        <v>2</v>
      </c>
      <c r="T311" s="8">
        <f t="shared" si="59"/>
        <v>0.2857142857142857</v>
      </c>
      <c r="U311">
        <f t="shared" si="60"/>
        <v>6.2222222222222197</v>
      </c>
      <c r="V311">
        <f t="shared" si="61"/>
        <v>278.63137138648301</v>
      </c>
      <c r="W311">
        <f t="shared" si="62"/>
        <v>1733.70631084923</v>
      </c>
    </row>
    <row r="312" spans="1:23">
      <c r="A312" t="s">
        <v>82</v>
      </c>
      <c r="B312">
        <v>1940</v>
      </c>
      <c r="C312">
        <v>15</v>
      </c>
      <c r="D312">
        <v>1</v>
      </c>
      <c r="E312">
        <v>2</v>
      </c>
      <c r="F312">
        <v>1</v>
      </c>
      <c r="G312">
        <v>100</v>
      </c>
      <c r="H312">
        <v>1.5</v>
      </c>
      <c r="I312">
        <v>36.541209043760901</v>
      </c>
      <c r="J312">
        <v>54.811813565641401</v>
      </c>
      <c r="M312" t="str">
        <f t="shared" si="53"/>
        <v>&lt;anonymous&gt;.mapTaskTemplate</v>
      </c>
      <c r="N312" t="str">
        <f t="shared" si="54"/>
        <v/>
      </c>
      <c r="O312">
        <f t="shared" si="55"/>
        <v>1933</v>
      </c>
      <c r="P312">
        <f t="shared" si="56"/>
        <v>39</v>
      </c>
      <c r="Q312">
        <f t="shared" si="57"/>
        <v>8</v>
      </c>
      <c r="R312">
        <f t="shared" si="63"/>
        <v>1</v>
      </c>
      <c r="S312">
        <f t="shared" si="58"/>
        <v>3</v>
      </c>
      <c r="T312" s="8">
        <f t="shared" si="59"/>
        <v>0.375</v>
      </c>
      <c r="U312">
        <f t="shared" si="60"/>
        <v>7.7222222222222197</v>
      </c>
      <c r="V312">
        <f t="shared" si="61"/>
        <v>315.1725804302439</v>
      </c>
      <c r="W312">
        <f t="shared" si="62"/>
        <v>1788.5181244148714</v>
      </c>
    </row>
    <row r="313" spans="1:23">
      <c r="A313" t="s">
        <v>82</v>
      </c>
      <c r="B313">
        <v>1941</v>
      </c>
      <c r="C313">
        <v>13</v>
      </c>
      <c r="D313">
        <v>6</v>
      </c>
      <c r="E313">
        <v>2</v>
      </c>
      <c r="F313">
        <v>2</v>
      </c>
      <c r="G313">
        <v>33.3333333333333</v>
      </c>
      <c r="H313">
        <v>4.3636363636363598</v>
      </c>
      <c r="I313">
        <v>110.361496713759</v>
      </c>
      <c r="J313">
        <v>481.57744020549399</v>
      </c>
      <c r="M313" t="str">
        <f t="shared" si="53"/>
        <v>&lt;anonymous&gt;.mapTaskTemplate</v>
      </c>
      <c r="N313" t="str">
        <f t="shared" si="54"/>
        <v/>
      </c>
      <c r="O313">
        <f t="shared" si="55"/>
        <v>1933</v>
      </c>
      <c r="P313">
        <f t="shared" si="56"/>
        <v>52</v>
      </c>
      <c r="Q313">
        <f t="shared" si="57"/>
        <v>14</v>
      </c>
      <c r="R313">
        <f t="shared" si="63"/>
        <v>1</v>
      </c>
      <c r="S313">
        <f t="shared" si="58"/>
        <v>5</v>
      </c>
      <c r="T313" s="8">
        <f t="shared" si="59"/>
        <v>0.35714285714285715</v>
      </c>
      <c r="U313">
        <f t="shared" si="60"/>
        <v>12.085858585858579</v>
      </c>
      <c r="V313">
        <f t="shared" si="61"/>
        <v>425.53407714400288</v>
      </c>
      <c r="W313">
        <f t="shared" si="62"/>
        <v>2270.0955646203656</v>
      </c>
    </row>
    <row r="314" spans="1:23">
      <c r="A314" t="s">
        <v>82</v>
      </c>
      <c r="B314">
        <v>1945</v>
      </c>
      <c r="C314">
        <v>4</v>
      </c>
      <c r="D314">
        <v>2</v>
      </c>
      <c r="E314">
        <v>0</v>
      </c>
      <c r="F314">
        <v>1</v>
      </c>
      <c r="G314">
        <v>50</v>
      </c>
      <c r="H314">
        <v>1.875</v>
      </c>
      <c r="I314">
        <v>25.2661942985184</v>
      </c>
      <c r="J314">
        <v>47.374114309722003</v>
      </c>
      <c r="M314" t="str">
        <f t="shared" si="53"/>
        <v>&lt;anonymous&gt;.mapTaskTemplate</v>
      </c>
      <c r="N314" t="str">
        <f t="shared" si="54"/>
        <v>&lt;anonymous&gt;.mapTaskTemplate</v>
      </c>
      <c r="O314">
        <f t="shared" si="55"/>
        <v>1933</v>
      </c>
      <c r="P314">
        <f t="shared" si="56"/>
        <v>56</v>
      </c>
      <c r="Q314">
        <f t="shared" si="57"/>
        <v>16</v>
      </c>
      <c r="R314">
        <f t="shared" si="63"/>
        <v>1</v>
      </c>
      <c r="S314">
        <f t="shared" si="58"/>
        <v>6</v>
      </c>
      <c r="T314" s="8">
        <f t="shared" si="59"/>
        <v>0.375</v>
      </c>
      <c r="U314">
        <f t="shared" si="60"/>
        <v>13.960858585858579</v>
      </c>
      <c r="V314">
        <f t="shared" si="61"/>
        <v>450.80027144252131</v>
      </c>
      <c r="W314">
        <f t="shared" si="62"/>
        <v>2317.4696789300874</v>
      </c>
    </row>
    <row r="315" spans="1:23">
      <c r="A315" t="s">
        <v>171</v>
      </c>
      <c r="B315">
        <v>1957</v>
      </c>
      <c r="C315">
        <v>21</v>
      </c>
      <c r="D315">
        <v>5</v>
      </c>
      <c r="E315">
        <v>1</v>
      </c>
      <c r="F315">
        <v>1</v>
      </c>
      <c r="G315">
        <v>20</v>
      </c>
      <c r="H315">
        <v>4.5</v>
      </c>
      <c r="I315">
        <v>128.92738965508099</v>
      </c>
      <c r="J315">
        <v>580.17325344786502</v>
      </c>
      <c r="M315" t="str">
        <f t="shared" si="53"/>
        <v>&lt;anonymous&gt;.removeMapping</v>
      </c>
      <c r="N315" t="str">
        <f t="shared" si="54"/>
        <v/>
      </c>
      <c r="O315">
        <f t="shared" si="55"/>
        <v>1957</v>
      </c>
      <c r="P315">
        <f t="shared" si="56"/>
        <v>21</v>
      </c>
      <c r="Q315">
        <f t="shared" si="57"/>
        <v>5</v>
      </c>
      <c r="R315">
        <f t="shared" si="63"/>
        <v>1</v>
      </c>
      <c r="S315">
        <f t="shared" si="58"/>
        <v>1</v>
      </c>
      <c r="T315" s="8">
        <f t="shared" si="59"/>
        <v>0.2</v>
      </c>
      <c r="U315">
        <f t="shared" si="60"/>
        <v>4.5</v>
      </c>
      <c r="V315">
        <f t="shared" si="61"/>
        <v>128.92738965508099</v>
      </c>
      <c r="W315">
        <f t="shared" si="62"/>
        <v>580.17325344786502</v>
      </c>
    </row>
    <row r="316" spans="1:23">
      <c r="A316" t="s">
        <v>82</v>
      </c>
      <c r="B316">
        <v>1962</v>
      </c>
      <c r="C316">
        <v>15</v>
      </c>
      <c r="D316">
        <v>1</v>
      </c>
      <c r="E316">
        <v>1</v>
      </c>
      <c r="F316">
        <v>1</v>
      </c>
      <c r="G316">
        <v>100</v>
      </c>
      <c r="H316">
        <v>1.5</v>
      </c>
      <c r="I316">
        <v>31.6992500144231</v>
      </c>
      <c r="J316">
        <v>47.548875021634601</v>
      </c>
      <c r="M316" t="str">
        <f t="shared" si="53"/>
        <v>&lt;anonymous&gt;.removeMapping</v>
      </c>
      <c r="N316" t="str">
        <f t="shared" si="54"/>
        <v/>
      </c>
      <c r="O316">
        <f t="shared" si="55"/>
        <v>1957</v>
      </c>
      <c r="P316">
        <f t="shared" si="56"/>
        <v>36</v>
      </c>
      <c r="Q316">
        <f t="shared" si="57"/>
        <v>6</v>
      </c>
      <c r="R316">
        <f t="shared" si="63"/>
        <v>1</v>
      </c>
      <c r="S316">
        <f t="shared" si="58"/>
        <v>2</v>
      </c>
      <c r="T316" s="8">
        <f t="shared" si="59"/>
        <v>0.33333333333333331</v>
      </c>
      <c r="U316">
        <f t="shared" si="60"/>
        <v>6</v>
      </c>
      <c r="V316">
        <f t="shared" si="61"/>
        <v>160.62663966950407</v>
      </c>
      <c r="W316">
        <f t="shared" si="62"/>
        <v>627.72212846949958</v>
      </c>
    </row>
    <row r="317" spans="1:23">
      <c r="A317" t="s">
        <v>82</v>
      </c>
      <c r="B317">
        <v>1963</v>
      </c>
      <c r="C317">
        <v>13</v>
      </c>
      <c r="D317">
        <v>6</v>
      </c>
      <c r="E317">
        <v>2</v>
      </c>
      <c r="F317">
        <v>2</v>
      </c>
      <c r="G317">
        <v>33.3333333333333</v>
      </c>
      <c r="H317">
        <v>4.3636363636363598</v>
      </c>
      <c r="I317">
        <v>110.361496713759</v>
      </c>
      <c r="J317">
        <v>481.57744020549399</v>
      </c>
      <c r="M317" t="str">
        <f t="shared" si="53"/>
        <v>&lt;anonymous&gt;.removeMapping</v>
      </c>
      <c r="N317" t="str">
        <f t="shared" si="54"/>
        <v/>
      </c>
      <c r="O317">
        <f t="shared" si="55"/>
        <v>1957</v>
      </c>
      <c r="P317">
        <f t="shared" si="56"/>
        <v>49</v>
      </c>
      <c r="Q317">
        <f t="shared" si="57"/>
        <v>12</v>
      </c>
      <c r="R317">
        <f t="shared" si="63"/>
        <v>1</v>
      </c>
      <c r="S317">
        <f t="shared" si="58"/>
        <v>4</v>
      </c>
      <c r="T317" s="8">
        <f t="shared" si="59"/>
        <v>0.33333333333333331</v>
      </c>
      <c r="U317">
        <f t="shared" si="60"/>
        <v>10.36363636363636</v>
      </c>
      <c r="V317">
        <f t="shared" si="61"/>
        <v>270.98813638326305</v>
      </c>
      <c r="W317">
        <f t="shared" si="62"/>
        <v>1109.2995686749937</v>
      </c>
    </row>
    <row r="318" spans="1:23">
      <c r="A318" t="s">
        <v>82</v>
      </c>
      <c r="B318">
        <v>1967</v>
      </c>
      <c r="C318">
        <v>4</v>
      </c>
      <c r="D318">
        <v>2</v>
      </c>
      <c r="E318">
        <v>0</v>
      </c>
      <c r="F318">
        <v>1</v>
      </c>
      <c r="G318">
        <v>50</v>
      </c>
      <c r="H318">
        <v>1.875</v>
      </c>
      <c r="I318">
        <v>25.2661942985184</v>
      </c>
      <c r="J318">
        <v>47.374114309722003</v>
      </c>
      <c r="M318" t="str">
        <f t="shared" si="53"/>
        <v>&lt;anonymous&gt;.removeMapping</v>
      </c>
      <c r="N318" t="str">
        <f t="shared" si="54"/>
        <v>&lt;anonymous&gt;.removeMapping</v>
      </c>
      <c r="O318">
        <f t="shared" si="55"/>
        <v>1957</v>
      </c>
      <c r="P318">
        <f t="shared" si="56"/>
        <v>53</v>
      </c>
      <c r="Q318">
        <f t="shared" si="57"/>
        <v>14</v>
      </c>
      <c r="R318">
        <f t="shared" si="63"/>
        <v>1</v>
      </c>
      <c r="S318">
        <f t="shared" si="58"/>
        <v>5</v>
      </c>
      <c r="T318" s="8">
        <f t="shared" si="59"/>
        <v>0.35714285714285715</v>
      </c>
      <c r="U318">
        <f t="shared" si="60"/>
        <v>12.23863636363636</v>
      </c>
      <c r="V318">
        <f t="shared" si="61"/>
        <v>296.25433068178143</v>
      </c>
      <c r="W318">
        <f t="shared" si="62"/>
        <v>1156.6736829847157</v>
      </c>
    </row>
    <row r="319" spans="1:23">
      <c r="A319" t="s">
        <v>172</v>
      </c>
      <c r="B319">
        <v>1978</v>
      </c>
      <c r="C319">
        <v>8</v>
      </c>
      <c r="D319">
        <v>5</v>
      </c>
      <c r="E319">
        <v>1</v>
      </c>
      <c r="F319">
        <v>3</v>
      </c>
      <c r="G319">
        <v>60</v>
      </c>
      <c r="H319">
        <v>8.5499999999999901</v>
      </c>
      <c r="I319">
        <v>157.173317997412</v>
      </c>
      <c r="J319">
        <v>1343.83186887787</v>
      </c>
      <c r="M319" t="str">
        <f t="shared" si="53"/>
        <v>&lt;anonymous&gt;.hasMappingFor</v>
      </c>
      <c r="N319" t="str">
        <f t="shared" si="54"/>
        <v/>
      </c>
      <c r="O319">
        <f t="shared" si="55"/>
        <v>1978</v>
      </c>
      <c r="P319">
        <f t="shared" si="56"/>
        <v>8</v>
      </c>
      <c r="Q319">
        <f t="shared" si="57"/>
        <v>5</v>
      </c>
      <c r="R319">
        <f t="shared" si="63"/>
        <v>1</v>
      </c>
      <c r="S319">
        <f t="shared" si="58"/>
        <v>3</v>
      </c>
      <c r="T319" s="8">
        <f t="shared" si="59"/>
        <v>0.6</v>
      </c>
      <c r="U319">
        <f t="shared" si="60"/>
        <v>8.5499999999999901</v>
      </c>
      <c r="V319">
        <f t="shared" si="61"/>
        <v>157.173317997412</v>
      </c>
      <c r="W319">
        <f t="shared" si="62"/>
        <v>1343.83186887787</v>
      </c>
    </row>
    <row r="320" spans="1:23">
      <c r="A320" t="s">
        <v>82</v>
      </c>
      <c r="B320">
        <v>1997</v>
      </c>
      <c r="C320">
        <v>33</v>
      </c>
      <c r="D320">
        <v>3</v>
      </c>
      <c r="E320">
        <v>1</v>
      </c>
      <c r="F320">
        <v>2</v>
      </c>
      <c r="G320">
        <v>66.6666666666666</v>
      </c>
      <c r="H320">
        <v>10.5</v>
      </c>
      <c r="I320">
        <v>59.794705707972497</v>
      </c>
      <c r="J320">
        <v>627.84440993371095</v>
      </c>
      <c r="M320" t="str">
        <f t="shared" si="53"/>
        <v>&lt;anonymous&gt;.hasMappingFor</v>
      </c>
      <c r="N320" t="str">
        <f t="shared" si="54"/>
        <v/>
      </c>
      <c r="O320">
        <f t="shared" si="55"/>
        <v>1978</v>
      </c>
      <c r="P320">
        <f t="shared" si="56"/>
        <v>41</v>
      </c>
      <c r="Q320">
        <f t="shared" si="57"/>
        <v>8</v>
      </c>
      <c r="R320">
        <f t="shared" si="63"/>
        <v>1</v>
      </c>
      <c r="S320">
        <f t="shared" si="58"/>
        <v>5</v>
      </c>
      <c r="T320" s="8">
        <f t="shared" si="59"/>
        <v>0.625</v>
      </c>
      <c r="U320">
        <f t="shared" si="60"/>
        <v>19.04999999999999</v>
      </c>
      <c r="V320">
        <f t="shared" si="61"/>
        <v>216.9680237053845</v>
      </c>
      <c r="W320">
        <f t="shared" si="62"/>
        <v>1971.6762788115809</v>
      </c>
    </row>
    <row r="321" spans="1:23">
      <c r="A321" t="s">
        <v>82</v>
      </c>
      <c r="B321">
        <v>1999</v>
      </c>
      <c r="C321">
        <v>30</v>
      </c>
      <c r="D321">
        <v>3</v>
      </c>
      <c r="E321">
        <v>1</v>
      </c>
      <c r="F321">
        <v>2</v>
      </c>
      <c r="G321">
        <v>66.6666666666666</v>
      </c>
      <c r="H321">
        <v>10.5</v>
      </c>
      <c r="I321">
        <v>59.794705707972497</v>
      </c>
      <c r="J321">
        <v>627.84440993371095</v>
      </c>
      <c r="M321" t="str">
        <f t="shared" si="53"/>
        <v>&lt;anonymous&gt;.hasMappingFor</v>
      </c>
      <c r="N321" t="str">
        <f t="shared" si="54"/>
        <v/>
      </c>
      <c r="O321">
        <f t="shared" si="55"/>
        <v>1978</v>
      </c>
      <c r="P321">
        <f t="shared" si="56"/>
        <v>71</v>
      </c>
      <c r="Q321">
        <f t="shared" si="57"/>
        <v>11</v>
      </c>
      <c r="R321">
        <f t="shared" si="63"/>
        <v>1</v>
      </c>
      <c r="S321">
        <f t="shared" si="58"/>
        <v>7</v>
      </c>
      <c r="T321" s="8">
        <f t="shared" si="59"/>
        <v>0.63636363636363635</v>
      </c>
      <c r="U321">
        <f t="shared" si="60"/>
        <v>29.54999999999999</v>
      </c>
      <c r="V321">
        <f t="shared" si="61"/>
        <v>276.76272941335696</v>
      </c>
      <c r="W321">
        <f t="shared" si="62"/>
        <v>2599.5206887452919</v>
      </c>
    </row>
    <row r="322" spans="1:23">
      <c r="A322" t="s">
        <v>82</v>
      </c>
      <c r="B322">
        <v>2001</v>
      </c>
      <c r="C322">
        <v>27</v>
      </c>
      <c r="D322">
        <v>3</v>
      </c>
      <c r="E322">
        <v>1</v>
      </c>
      <c r="F322">
        <v>2</v>
      </c>
      <c r="G322">
        <v>66.6666666666666</v>
      </c>
      <c r="H322">
        <v>10.5</v>
      </c>
      <c r="I322">
        <v>59.794705707972497</v>
      </c>
      <c r="J322">
        <v>627.84440993371095</v>
      </c>
      <c r="M322" t="str">
        <f t="shared" si="53"/>
        <v>&lt;anonymous&gt;.hasMappingFor</v>
      </c>
      <c r="N322" t="str">
        <f t="shared" si="54"/>
        <v/>
      </c>
      <c r="O322">
        <f t="shared" si="55"/>
        <v>1978</v>
      </c>
      <c r="P322">
        <f t="shared" si="56"/>
        <v>98</v>
      </c>
      <c r="Q322">
        <f t="shared" si="57"/>
        <v>14</v>
      </c>
      <c r="R322">
        <f t="shared" si="63"/>
        <v>1</v>
      </c>
      <c r="S322">
        <f t="shared" si="58"/>
        <v>9</v>
      </c>
      <c r="T322" s="8">
        <f t="shared" si="59"/>
        <v>0.6428571428571429</v>
      </c>
      <c r="U322">
        <f t="shared" si="60"/>
        <v>40.04999999999999</v>
      </c>
      <c r="V322">
        <f t="shared" si="61"/>
        <v>336.55743512132949</v>
      </c>
      <c r="W322">
        <f t="shared" si="62"/>
        <v>3227.3650986790026</v>
      </c>
    </row>
    <row r="323" spans="1:23">
      <c r="A323" t="s">
        <v>82</v>
      </c>
      <c r="B323">
        <v>2003</v>
      </c>
      <c r="C323">
        <v>24</v>
      </c>
      <c r="D323">
        <v>4</v>
      </c>
      <c r="E323">
        <v>1</v>
      </c>
      <c r="F323">
        <v>1</v>
      </c>
      <c r="G323">
        <v>25</v>
      </c>
      <c r="H323">
        <v>4.5</v>
      </c>
      <c r="I323">
        <v>53.150849518197802</v>
      </c>
      <c r="J323">
        <v>239.17882283188999</v>
      </c>
      <c r="M323" t="str">
        <f t="shared" ref="M323:M386" si="64">IF($A323="&lt;anonymous&gt;",M322,A323)</f>
        <v>&lt;anonymous&gt;.hasMappingFor</v>
      </c>
      <c r="N323" t="str">
        <f t="shared" ref="N323:N386" si="65">IF(M323=M324,"",M323)</f>
        <v/>
      </c>
      <c r="O323">
        <f t="shared" si="55"/>
        <v>1978</v>
      </c>
      <c r="P323">
        <f t="shared" si="56"/>
        <v>122</v>
      </c>
      <c r="Q323">
        <f t="shared" si="57"/>
        <v>18</v>
      </c>
      <c r="R323">
        <f t="shared" si="63"/>
        <v>1</v>
      </c>
      <c r="S323">
        <f t="shared" si="58"/>
        <v>10</v>
      </c>
      <c r="T323" s="8">
        <f t="shared" si="59"/>
        <v>0.55555555555555558</v>
      </c>
      <c r="U323">
        <f t="shared" si="60"/>
        <v>44.54999999999999</v>
      </c>
      <c r="V323">
        <f t="shared" si="61"/>
        <v>389.70828463952728</v>
      </c>
      <c r="W323">
        <f t="shared" si="62"/>
        <v>3466.5439215108927</v>
      </c>
    </row>
    <row r="324" spans="1:23">
      <c r="A324" t="s">
        <v>82</v>
      </c>
      <c r="B324">
        <v>2005</v>
      </c>
      <c r="C324">
        <v>20</v>
      </c>
      <c r="D324">
        <v>27</v>
      </c>
      <c r="E324">
        <v>1</v>
      </c>
      <c r="F324">
        <v>1</v>
      </c>
      <c r="G324">
        <v>3.7037037037037002</v>
      </c>
      <c r="H324">
        <v>9.7777777777777697</v>
      </c>
      <c r="I324">
        <v>553.96256583005595</v>
      </c>
      <c r="J324">
        <v>5416.5228658938804</v>
      </c>
      <c r="M324" t="str">
        <f t="shared" si="64"/>
        <v>&lt;anonymous&gt;.hasMappingFor</v>
      </c>
      <c r="N324" t="str">
        <f t="shared" si="65"/>
        <v>&lt;anonymous&gt;.hasMappingFor</v>
      </c>
      <c r="O324">
        <f t="shared" ref="O324:O387" si="66">IF($A324="&lt;anonymous&gt;",O323,B324)</f>
        <v>1978</v>
      </c>
      <c r="P324">
        <f t="shared" ref="P324:P387" si="67">IF($A324="&lt;anonymous&gt;",C324+P323,C324)</f>
        <v>142</v>
      </c>
      <c r="Q324">
        <f t="shared" ref="Q324:Q387" si="68">IF($A324="&lt;anonymous&gt;",D324+Q323,D324)</f>
        <v>45</v>
      </c>
      <c r="R324">
        <f t="shared" si="63"/>
        <v>1</v>
      </c>
      <c r="S324">
        <f t="shared" ref="S324:S387" si="69">IF($A324="&lt;anonymous&gt;",F324+S323,F324)</f>
        <v>11</v>
      </c>
      <c r="T324" s="8">
        <f t="shared" ref="T324:T387" si="70">S324/Q324</f>
        <v>0.24444444444444444</v>
      </c>
      <c r="U324">
        <f t="shared" ref="U324:U387" si="71">IF($A324="&lt;anonymous&gt;",H324+U323,H324)</f>
        <v>54.327777777777762</v>
      </c>
      <c r="V324">
        <f t="shared" ref="V324:V387" si="72">IF($A324="&lt;anonymous&gt;",I324+V323,I324)</f>
        <v>943.67085046958323</v>
      </c>
      <c r="W324">
        <f t="shared" ref="W324:W387" si="73">IF($A324="&lt;anonymous&gt;",J324+W323,J324)</f>
        <v>8883.0667874047722</v>
      </c>
    </row>
    <row r="325" spans="1:23">
      <c r="A325" t="s">
        <v>173</v>
      </c>
      <c r="B325">
        <v>2007</v>
      </c>
      <c r="C325">
        <v>3</v>
      </c>
      <c r="D325">
        <v>1</v>
      </c>
      <c r="E325">
        <v>4</v>
      </c>
      <c r="F325">
        <v>1</v>
      </c>
      <c r="G325">
        <v>100</v>
      </c>
      <c r="H325">
        <v>1.5714285714285701</v>
      </c>
      <c r="I325">
        <v>41.209025018749998</v>
      </c>
      <c r="J325">
        <v>64.757039315178602</v>
      </c>
      <c r="M325" t="str">
        <f t="shared" si="64"/>
        <v>DksOccurrenceNode</v>
      </c>
      <c r="N325" t="str">
        <f t="shared" si="65"/>
        <v/>
      </c>
      <c r="O325">
        <f t="shared" si="66"/>
        <v>2007</v>
      </c>
      <c r="P325">
        <f t="shared" si="67"/>
        <v>3</v>
      </c>
      <c r="Q325">
        <f t="shared" si="68"/>
        <v>1</v>
      </c>
      <c r="R325">
        <f t="shared" si="63"/>
        <v>4</v>
      </c>
      <c r="S325">
        <f t="shared" si="69"/>
        <v>1</v>
      </c>
      <c r="T325" s="8">
        <f t="shared" si="70"/>
        <v>1</v>
      </c>
      <c r="U325">
        <f t="shared" si="71"/>
        <v>1.5714285714285701</v>
      </c>
      <c r="V325">
        <f t="shared" si="72"/>
        <v>41.209025018749998</v>
      </c>
      <c r="W325">
        <f t="shared" si="73"/>
        <v>64.757039315178602</v>
      </c>
    </row>
    <row r="326" spans="1:23">
      <c r="A326" t="s">
        <v>82</v>
      </c>
      <c r="B326">
        <v>2036</v>
      </c>
      <c r="C326">
        <v>34</v>
      </c>
      <c r="D326">
        <v>3</v>
      </c>
      <c r="E326">
        <v>1</v>
      </c>
      <c r="F326">
        <v>2</v>
      </c>
      <c r="G326">
        <v>66.6666666666666</v>
      </c>
      <c r="H326">
        <v>10.5</v>
      </c>
      <c r="I326">
        <v>59.794705707972497</v>
      </c>
      <c r="J326">
        <v>627.84440993371095</v>
      </c>
      <c r="M326" t="str">
        <f t="shared" si="64"/>
        <v>DksOccurrenceNode</v>
      </c>
      <c r="N326" t="str">
        <f t="shared" si="65"/>
        <v/>
      </c>
      <c r="O326">
        <f t="shared" si="66"/>
        <v>2007</v>
      </c>
      <c r="P326">
        <f t="shared" si="67"/>
        <v>37</v>
      </c>
      <c r="Q326">
        <f t="shared" si="68"/>
        <v>4</v>
      </c>
      <c r="R326">
        <f t="shared" si="63"/>
        <v>4</v>
      </c>
      <c r="S326">
        <f t="shared" si="69"/>
        <v>3</v>
      </c>
      <c r="T326" s="8">
        <f t="shared" si="70"/>
        <v>0.75</v>
      </c>
      <c r="U326">
        <f t="shared" si="71"/>
        <v>12.071428571428569</v>
      </c>
      <c r="V326">
        <f t="shared" si="72"/>
        <v>101.00373072672249</v>
      </c>
      <c r="W326">
        <f t="shared" si="73"/>
        <v>692.60144924888959</v>
      </c>
    </row>
    <row r="327" spans="1:23">
      <c r="A327" t="s">
        <v>82</v>
      </c>
      <c r="B327">
        <v>2038</v>
      </c>
      <c r="C327">
        <v>31</v>
      </c>
      <c r="D327">
        <v>3</v>
      </c>
      <c r="E327">
        <v>1</v>
      </c>
      <c r="F327">
        <v>2</v>
      </c>
      <c r="G327">
        <v>66.6666666666666</v>
      </c>
      <c r="H327">
        <v>10.5</v>
      </c>
      <c r="I327">
        <v>59.794705707972497</v>
      </c>
      <c r="J327">
        <v>627.84440993371095</v>
      </c>
      <c r="M327" t="str">
        <f t="shared" si="64"/>
        <v>DksOccurrenceNode</v>
      </c>
      <c r="N327" t="str">
        <f t="shared" si="65"/>
        <v/>
      </c>
      <c r="O327">
        <f t="shared" si="66"/>
        <v>2007</v>
      </c>
      <c r="P327">
        <f t="shared" si="67"/>
        <v>68</v>
      </c>
      <c r="Q327">
        <f t="shared" si="68"/>
        <v>7</v>
      </c>
      <c r="R327">
        <f t="shared" si="63"/>
        <v>4</v>
      </c>
      <c r="S327">
        <f t="shared" si="69"/>
        <v>5</v>
      </c>
      <c r="T327" s="8">
        <f t="shared" si="70"/>
        <v>0.7142857142857143</v>
      </c>
      <c r="U327">
        <f t="shared" si="71"/>
        <v>22.571428571428569</v>
      </c>
      <c r="V327">
        <f t="shared" si="72"/>
        <v>160.79843643469499</v>
      </c>
      <c r="W327">
        <f t="shared" si="73"/>
        <v>1320.4458591826005</v>
      </c>
    </row>
    <row r="328" spans="1:23">
      <c r="A328" t="s">
        <v>82</v>
      </c>
      <c r="B328">
        <v>2040</v>
      </c>
      <c r="C328">
        <v>28</v>
      </c>
      <c r="D328">
        <v>3</v>
      </c>
      <c r="E328">
        <v>1</v>
      </c>
      <c r="F328">
        <v>2</v>
      </c>
      <c r="G328">
        <v>66.6666666666666</v>
      </c>
      <c r="H328">
        <v>10.5</v>
      </c>
      <c r="I328">
        <v>59.794705707972497</v>
      </c>
      <c r="J328">
        <v>627.84440993371095</v>
      </c>
      <c r="M328" t="str">
        <f t="shared" si="64"/>
        <v>DksOccurrenceNode</v>
      </c>
      <c r="N328" t="str">
        <f t="shared" si="65"/>
        <v/>
      </c>
      <c r="O328">
        <f t="shared" si="66"/>
        <v>2007</v>
      </c>
      <c r="P328">
        <f t="shared" si="67"/>
        <v>96</v>
      </c>
      <c r="Q328">
        <f t="shared" si="68"/>
        <v>10</v>
      </c>
      <c r="R328">
        <f t="shared" si="63"/>
        <v>4</v>
      </c>
      <c r="S328">
        <f t="shared" si="69"/>
        <v>7</v>
      </c>
      <c r="T328" s="8">
        <f t="shared" si="70"/>
        <v>0.7</v>
      </c>
      <c r="U328">
        <f t="shared" si="71"/>
        <v>33.071428571428569</v>
      </c>
      <c r="V328">
        <f t="shared" si="72"/>
        <v>220.59314214266749</v>
      </c>
      <c r="W328">
        <f t="shared" si="73"/>
        <v>1948.2902691163115</v>
      </c>
    </row>
    <row r="329" spans="1:23">
      <c r="A329" t="s">
        <v>82</v>
      </c>
      <c r="B329">
        <v>2042</v>
      </c>
      <c r="C329">
        <v>25</v>
      </c>
      <c r="D329">
        <v>4</v>
      </c>
      <c r="E329">
        <v>1</v>
      </c>
      <c r="F329">
        <v>1</v>
      </c>
      <c r="G329">
        <v>25</v>
      </c>
      <c r="H329">
        <v>4.5</v>
      </c>
      <c r="I329">
        <v>53.150849518197802</v>
      </c>
      <c r="J329">
        <v>239.17882283188999</v>
      </c>
      <c r="M329" t="str">
        <f t="shared" si="64"/>
        <v>DksOccurrenceNode</v>
      </c>
      <c r="N329" t="str">
        <f t="shared" si="65"/>
        <v/>
      </c>
      <c r="O329">
        <f t="shared" si="66"/>
        <v>2007</v>
      </c>
      <c r="P329">
        <f t="shared" si="67"/>
        <v>121</v>
      </c>
      <c r="Q329">
        <f t="shared" si="68"/>
        <v>14</v>
      </c>
      <c r="R329">
        <f t="shared" si="63"/>
        <v>4</v>
      </c>
      <c r="S329">
        <f t="shared" si="69"/>
        <v>8</v>
      </c>
      <c r="T329" s="8">
        <f t="shared" si="70"/>
        <v>0.5714285714285714</v>
      </c>
      <c r="U329">
        <f t="shared" si="71"/>
        <v>37.571428571428569</v>
      </c>
      <c r="V329">
        <f t="shared" si="72"/>
        <v>273.74399166086528</v>
      </c>
      <c r="W329">
        <f t="shared" si="73"/>
        <v>2187.4690919482014</v>
      </c>
    </row>
    <row r="330" spans="1:23">
      <c r="A330" t="s">
        <v>82</v>
      </c>
      <c r="B330">
        <v>2044</v>
      </c>
      <c r="C330">
        <v>21</v>
      </c>
      <c r="D330">
        <v>30</v>
      </c>
      <c r="E330">
        <v>1</v>
      </c>
      <c r="F330">
        <v>1</v>
      </c>
      <c r="G330">
        <v>3.3333333333333299</v>
      </c>
      <c r="H330">
        <v>10.4285714285714</v>
      </c>
      <c r="I330">
        <v>615.22107517163499</v>
      </c>
      <c r="J330">
        <v>6415.8769267898997</v>
      </c>
      <c r="M330" t="str">
        <f t="shared" si="64"/>
        <v>DksOccurrenceNode</v>
      </c>
      <c r="N330" t="str">
        <f t="shared" si="65"/>
        <v>DksOccurrenceNode</v>
      </c>
      <c r="O330">
        <f t="shared" si="66"/>
        <v>2007</v>
      </c>
      <c r="P330">
        <f t="shared" si="67"/>
        <v>142</v>
      </c>
      <c r="Q330">
        <f t="shared" si="68"/>
        <v>44</v>
      </c>
      <c r="R330">
        <f t="shared" si="63"/>
        <v>4</v>
      </c>
      <c r="S330">
        <f t="shared" si="69"/>
        <v>9</v>
      </c>
      <c r="T330" s="8">
        <f t="shared" si="70"/>
        <v>0.20454545454545456</v>
      </c>
      <c r="U330">
        <f t="shared" si="71"/>
        <v>47.999999999999972</v>
      </c>
      <c r="V330">
        <f t="shared" si="72"/>
        <v>888.96506683250027</v>
      </c>
      <c r="W330">
        <f t="shared" si="73"/>
        <v>8603.3460187381006</v>
      </c>
    </row>
    <row r="331" spans="1:23">
      <c r="A331" t="s">
        <v>174</v>
      </c>
      <c r="B331">
        <v>2046</v>
      </c>
      <c r="C331">
        <v>3</v>
      </c>
      <c r="D331">
        <v>1</v>
      </c>
      <c r="E331">
        <v>4</v>
      </c>
      <c r="F331">
        <v>1</v>
      </c>
      <c r="G331">
        <v>100</v>
      </c>
      <c r="H331">
        <v>1.5714285714285701</v>
      </c>
      <c r="I331">
        <v>41.209025018749998</v>
      </c>
      <c r="J331">
        <v>64.757039315178602</v>
      </c>
      <c r="M331" t="str">
        <f t="shared" si="64"/>
        <v>Option</v>
      </c>
      <c r="N331" t="str">
        <f t="shared" si="65"/>
        <v/>
      </c>
      <c r="O331">
        <f t="shared" si="66"/>
        <v>2046</v>
      </c>
      <c r="P331">
        <f t="shared" si="67"/>
        <v>3</v>
      </c>
      <c r="Q331">
        <f t="shared" si="68"/>
        <v>1</v>
      </c>
      <c r="R331">
        <f t="shared" ref="R331:R394" si="74">IF($A331="&lt;anonymous&gt;",R330,E331)</f>
        <v>4</v>
      </c>
      <c r="S331">
        <f t="shared" si="69"/>
        <v>1</v>
      </c>
      <c r="T331" s="8">
        <f t="shared" si="70"/>
        <v>1</v>
      </c>
      <c r="U331">
        <f t="shared" si="71"/>
        <v>1.5714285714285701</v>
      </c>
      <c r="V331">
        <f t="shared" si="72"/>
        <v>41.209025018749998</v>
      </c>
      <c r="W331">
        <f t="shared" si="73"/>
        <v>64.757039315178602</v>
      </c>
    </row>
    <row r="332" spans="1:23">
      <c r="A332" t="s">
        <v>82</v>
      </c>
      <c r="B332">
        <v>2077</v>
      </c>
      <c r="C332">
        <v>35</v>
      </c>
      <c r="D332">
        <v>3</v>
      </c>
      <c r="E332">
        <v>1</v>
      </c>
      <c r="F332">
        <v>2</v>
      </c>
      <c r="G332">
        <v>66.6666666666666</v>
      </c>
      <c r="H332">
        <v>10.5</v>
      </c>
      <c r="I332">
        <v>59.794705707972497</v>
      </c>
      <c r="J332">
        <v>627.84440993371095</v>
      </c>
      <c r="M332" t="str">
        <f t="shared" si="64"/>
        <v>Option</v>
      </c>
      <c r="N332" t="str">
        <f t="shared" si="65"/>
        <v/>
      </c>
      <c r="O332">
        <f t="shared" si="66"/>
        <v>2046</v>
      </c>
      <c r="P332">
        <f t="shared" si="67"/>
        <v>38</v>
      </c>
      <c r="Q332">
        <f t="shared" si="68"/>
        <v>4</v>
      </c>
      <c r="R332">
        <f t="shared" si="74"/>
        <v>4</v>
      </c>
      <c r="S332">
        <f t="shared" si="69"/>
        <v>3</v>
      </c>
      <c r="T332" s="8">
        <f t="shared" si="70"/>
        <v>0.75</v>
      </c>
      <c r="U332">
        <f t="shared" si="71"/>
        <v>12.071428571428569</v>
      </c>
      <c r="V332">
        <f t="shared" si="72"/>
        <v>101.00373072672249</v>
      </c>
      <c r="W332">
        <f t="shared" si="73"/>
        <v>692.60144924888959</v>
      </c>
    </row>
    <row r="333" spans="1:23">
      <c r="A333" t="s">
        <v>82</v>
      </c>
      <c r="B333">
        <v>2079</v>
      </c>
      <c r="C333">
        <v>32</v>
      </c>
      <c r="D333">
        <v>3</v>
      </c>
      <c r="E333">
        <v>1</v>
      </c>
      <c r="F333">
        <v>2</v>
      </c>
      <c r="G333">
        <v>66.6666666666666</v>
      </c>
      <c r="H333">
        <v>10.5</v>
      </c>
      <c r="I333">
        <v>59.794705707972497</v>
      </c>
      <c r="J333">
        <v>627.84440993371095</v>
      </c>
      <c r="M333" t="str">
        <f t="shared" si="64"/>
        <v>Option</v>
      </c>
      <c r="N333" t="str">
        <f t="shared" si="65"/>
        <v/>
      </c>
      <c r="O333">
        <f t="shared" si="66"/>
        <v>2046</v>
      </c>
      <c r="P333">
        <f t="shared" si="67"/>
        <v>70</v>
      </c>
      <c r="Q333">
        <f t="shared" si="68"/>
        <v>7</v>
      </c>
      <c r="R333">
        <f t="shared" si="74"/>
        <v>4</v>
      </c>
      <c r="S333">
        <f t="shared" si="69"/>
        <v>5</v>
      </c>
      <c r="T333" s="8">
        <f t="shared" si="70"/>
        <v>0.7142857142857143</v>
      </c>
      <c r="U333">
        <f t="shared" si="71"/>
        <v>22.571428571428569</v>
      </c>
      <c r="V333">
        <f t="shared" si="72"/>
        <v>160.79843643469499</v>
      </c>
      <c r="W333">
        <f t="shared" si="73"/>
        <v>1320.4458591826005</v>
      </c>
    </row>
    <row r="334" spans="1:23">
      <c r="A334" t="s">
        <v>82</v>
      </c>
      <c r="B334">
        <v>2081</v>
      </c>
      <c r="C334">
        <v>29</v>
      </c>
      <c r="D334">
        <v>3</v>
      </c>
      <c r="E334">
        <v>1</v>
      </c>
      <c r="F334">
        <v>2</v>
      </c>
      <c r="G334">
        <v>66.6666666666666</v>
      </c>
      <c r="H334">
        <v>10.5</v>
      </c>
      <c r="I334">
        <v>59.794705707972497</v>
      </c>
      <c r="J334">
        <v>627.84440993371095</v>
      </c>
      <c r="M334" t="str">
        <f t="shared" si="64"/>
        <v>Option</v>
      </c>
      <c r="N334" t="str">
        <f t="shared" si="65"/>
        <v/>
      </c>
      <c r="O334">
        <f t="shared" si="66"/>
        <v>2046</v>
      </c>
      <c r="P334">
        <f t="shared" si="67"/>
        <v>99</v>
      </c>
      <c r="Q334">
        <f t="shared" si="68"/>
        <v>10</v>
      </c>
      <c r="R334">
        <f t="shared" si="74"/>
        <v>4</v>
      </c>
      <c r="S334">
        <f t="shared" si="69"/>
        <v>7</v>
      </c>
      <c r="T334" s="8">
        <f t="shared" si="70"/>
        <v>0.7</v>
      </c>
      <c r="U334">
        <f t="shared" si="71"/>
        <v>33.071428571428569</v>
      </c>
      <c r="V334">
        <f t="shared" si="72"/>
        <v>220.59314214266749</v>
      </c>
      <c r="W334">
        <f t="shared" si="73"/>
        <v>1948.2902691163115</v>
      </c>
    </row>
    <row r="335" spans="1:23">
      <c r="A335" t="s">
        <v>82</v>
      </c>
      <c r="B335">
        <v>2083</v>
      </c>
      <c r="C335">
        <v>26</v>
      </c>
      <c r="D335">
        <v>4</v>
      </c>
      <c r="E335">
        <v>1</v>
      </c>
      <c r="F335">
        <v>1</v>
      </c>
      <c r="G335">
        <v>25</v>
      </c>
      <c r="H335">
        <v>4.5</v>
      </c>
      <c r="I335">
        <v>53.150849518197802</v>
      </c>
      <c r="J335">
        <v>239.17882283188999</v>
      </c>
      <c r="M335" t="str">
        <f t="shared" si="64"/>
        <v>Option</v>
      </c>
      <c r="N335" t="str">
        <f t="shared" si="65"/>
        <v/>
      </c>
      <c r="O335">
        <f t="shared" si="66"/>
        <v>2046</v>
      </c>
      <c r="P335">
        <f t="shared" si="67"/>
        <v>125</v>
      </c>
      <c r="Q335">
        <f t="shared" si="68"/>
        <v>14</v>
      </c>
      <c r="R335">
        <f t="shared" si="74"/>
        <v>4</v>
      </c>
      <c r="S335">
        <f t="shared" si="69"/>
        <v>8</v>
      </c>
      <c r="T335" s="8">
        <f t="shared" si="70"/>
        <v>0.5714285714285714</v>
      </c>
      <c r="U335">
        <f t="shared" si="71"/>
        <v>37.571428571428569</v>
      </c>
      <c r="V335">
        <f t="shared" si="72"/>
        <v>273.74399166086528</v>
      </c>
      <c r="W335">
        <f t="shared" si="73"/>
        <v>2187.4690919482014</v>
      </c>
    </row>
    <row r="336" spans="1:23">
      <c r="A336" t="s">
        <v>82</v>
      </c>
      <c r="B336">
        <v>2085</v>
      </c>
      <c r="C336">
        <v>22</v>
      </c>
      <c r="D336">
        <v>33</v>
      </c>
      <c r="E336">
        <v>1</v>
      </c>
      <c r="F336">
        <v>1</v>
      </c>
      <c r="G336">
        <v>3.0303030303030298</v>
      </c>
      <c r="H336">
        <v>11.2</v>
      </c>
      <c r="I336">
        <v>724.21399685521396</v>
      </c>
      <c r="J336">
        <v>8111.1967647784004</v>
      </c>
      <c r="M336" t="str">
        <f t="shared" si="64"/>
        <v>Option</v>
      </c>
      <c r="N336" t="str">
        <f t="shared" si="65"/>
        <v>Option</v>
      </c>
      <c r="O336">
        <f t="shared" si="66"/>
        <v>2046</v>
      </c>
      <c r="P336">
        <f t="shared" si="67"/>
        <v>147</v>
      </c>
      <c r="Q336">
        <f t="shared" si="68"/>
        <v>47</v>
      </c>
      <c r="R336">
        <f t="shared" si="74"/>
        <v>4</v>
      </c>
      <c r="S336">
        <f t="shared" si="69"/>
        <v>9</v>
      </c>
      <c r="T336" s="8">
        <f t="shared" si="70"/>
        <v>0.19148936170212766</v>
      </c>
      <c r="U336">
        <f t="shared" si="71"/>
        <v>48.771428571428572</v>
      </c>
      <c r="V336">
        <f t="shared" si="72"/>
        <v>997.95798851607924</v>
      </c>
      <c r="W336">
        <f t="shared" si="73"/>
        <v>10298.665856726602</v>
      </c>
    </row>
    <row r="337" spans="1:23">
      <c r="A337" t="s">
        <v>175</v>
      </c>
      <c r="B337">
        <v>2087</v>
      </c>
      <c r="C337">
        <v>3</v>
      </c>
      <c r="D337">
        <v>1</v>
      </c>
      <c r="E337">
        <v>4</v>
      </c>
      <c r="F337">
        <v>1</v>
      </c>
      <c r="G337">
        <v>100</v>
      </c>
      <c r="H337">
        <v>1.5714285714285701</v>
      </c>
      <c r="I337">
        <v>41.209025018749998</v>
      </c>
      <c r="J337">
        <v>64.757039315178602</v>
      </c>
      <c r="M337" t="str">
        <f t="shared" si="64"/>
        <v>Decision</v>
      </c>
      <c r="N337" t="str">
        <f t="shared" si="65"/>
        <v/>
      </c>
      <c r="O337">
        <f t="shared" si="66"/>
        <v>2087</v>
      </c>
      <c r="P337">
        <f t="shared" si="67"/>
        <v>3</v>
      </c>
      <c r="Q337">
        <f t="shared" si="68"/>
        <v>1</v>
      </c>
      <c r="R337">
        <f t="shared" si="74"/>
        <v>4</v>
      </c>
      <c r="S337">
        <f t="shared" si="69"/>
        <v>1</v>
      </c>
      <c r="T337" s="8">
        <f t="shared" si="70"/>
        <v>1</v>
      </c>
      <c r="U337">
        <f t="shared" si="71"/>
        <v>1.5714285714285701</v>
      </c>
      <c r="V337">
        <f t="shared" si="72"/>
        <v>41.209025018749998</v>
      </c>
      <c r="W337">
        <f t="shared" si="73"/>
        <v>64.757039315178602</v>
      </c>
    </row>
    <row r="338" spans="1:23">
      <c r="A338" t="s">
        <v>82</v>
      </c>
      <c r="B338">
        <v>2116</v>
      </c>
      <c r="C338">
        <v>23</v>
      </c>
      <c r="D338">
        <v>3</v>
      </c>
      <c r="E338">
        <v>1</v>
      </c>
      <c r="F338">
        <v>2</v>
      </c>
      <c r="G338">
        <v>66.6666666666666</v>
      </c>
      <c r="H338">
        <v>10.5</v>
      </c>
      <c r="I338">
        <v>59.794705707972497</v>
      </c>
      <c r="J338">
        <v>627.84440993371095</v>
      </c>
      <c r="M338" t="str">
        <f t="shared" si="64"/>
        <v>Decision</v>
      </c>
      <c r="N338" t="str">
        <f t="shared" si="65"/>
        <v/>
      </c>
      <c r="O338">
        <f t="shared" si="66"/>
        <v>2087</v>
      </c>
      <c r="P338">
        <f t="shared" si="67"/>
        <v>26</v>
      </c>
      <c r="Q338">
        <f t="shared" si="68"/>
        <v>4</v>
      </c>
      <c r="R338">
        <f t="shared" si="74"/>
        <v>4</v>
      </c>
      <c r="S338">
        <f t="shared" si="69"/>
        <v>3</v>
      </c>
      <c r="T338" s="8">
        <f t="shared" si="70"/>
        <v>0.75</v>
      </c>
      <c r="U338">
        <f t="shared" si="71"/>
        <v>12.071428571428569</v>
      </c>
      <c r="V338">
        <f t="shared" si="72"/>
        <v>101.00373072672249</v>
      </c>
      <c r="W338">
        <f t="shared" si="73"/>
        <v>692.60144924888959</v>
      </c>
    </row>
    <row r="339" spans="1:23">
      <c r="A339" t="s">
        <v>82</v>
      </c>
      <c r="B339">
        <v>2118</v>
      </c>
      <c r="C339">
        <v>20</v>
      </c>
      <c r="D339">
        <v>3</v>
      </c>
      <c r="E339">
        <v>1</v>
      </c>
      <c r="F339">
        <v>2</v>
      </c>
      <c r="G339">
        <v>66.6666666666666</v>
      </c>
      <c r="H339">
        <v>10.5</v>
      </c>
      <c r="I339">
        <v>59.794705707972497</v>
      </c>
      <c r="J339">
        <v>627.84440993371095</v>
      </c>
      <c r="M339" t="str">
        <f t="shared" si="64"/>
        <v>Decision</v>
      </c>
      <c r="N339" t="str">
        <f t="shared" si="65"/>
        <v/>
      </c>
      <c r="O339">
        <f t="shared" si="66"/>
        <v>2087</v>
      </c>
      <c r="P339">
        <f t="shared" si="67"/>
        <v>46</v>
      </c>
      <c r="Q339">
        <f t="shared" si="68"/>
        <v>7</v>
      </c>
      <c r="R339">
        <f t="shared" si="74"/>
        <v>4</v>
      </c>
      <c r="S339">
        <f t="shared" si="69"/>
        <v>5</v>
      </c>
      <c r="T339" s="8">
        <f t="shared" si="70"/>
        <v>0.7142857142857143</v>
      </c>
      <c r="U339">
        <f t="shared" si="71"/>
        <v>22.571428571428569</v>
      </c>
      <c r="V339">
        <f t="shared" si="72"/>
        <v>160.79843643469499</v>
      </c>
      <c r="W339">
        <f t="shared" si="73"/>
        <v>1320.4458591826005</v>
      </c>
    </row>
    <row r="340" spans="1:23">
      <c r="A340" t="s">
        <v>82</v>
      </c>
      <c r="B340">
        <v>2120</v>
      </c>
      <c r="C340">
        <v>17</v>
      </c>
      <c r="D340">
        <v>3</v>
      </c>
      <c r="E340">
        <v>1</v>
      </c>
      <c r="F340">
        <v>2</v>
      </c>
      <c r="G340">
        <v>66.6666666666666</v>
      </c>
      <c r="H340">
        <v>10.5</v>
      </c>
      <c r="I340">
        <v>59.794705707972497</v>
      </c>
      <c r="J340">
        <v>627.84440993371095</v>
      </c>
      <c r="M340" t="str">
        <f t="shared" si="64"/>
        <v>Decision</v>
      </c>
      <c r="N340" t="str">
        <f t="shared" si="65"/>
        <v/>
      </c>
      <c r="O340">
        <f t="shared" si="66"/>
        <v>2087</v>
      </c>
      <c r="P340">
        <f t="shared" si="67"/>
        <v>63</v>
      </c>
      <c r="Q340">
        <f t="shared" si="68"/>
        <v>10</v>
      </c>
      <c r="R340">
        <f t="shared" si="74"/>
        <v>4</v>
      </c>
      <c r="S340">
        <f t="shared" si="69"/>
        <v>7</v>
      </c>
      <c r="T340" s="8">
        <f t="shared" si="70"/>
        <v>0.7</v>
      </c>
      <c r="U340">
        <f t="shared" si="71"/>
        <v>33.071428571428569</v>
      </c>
      <c r="V340">
        <f t="shared" si="72"/>
        <v>220.59314214266749</v>
      </c>
      <c r="W340">
        <f t="shared" si="73"/>
        <v>1948.2902691163115</v>
      </c>
    </row>
    <row r="341" spans="1:23">
      <c r="A341" t="s">
        <v>82</v>
      </c>
      <c r="B341">
        <v>2122</v>
      </c>
      <c r="C341">
        <v>14</v>
      </c>
      <c r="D341">
        <v>3</v>
      </c>
      <c r="E341">
        <v>1</v>
      </c>
      <c r="F341">
        <v>1</v>
      </c>
      <c r="G341">
        <v>33.3333333333333</v>
      </c>
      <c r="H341">
        <v>3.4375</v>
      </c>
      <c r="I341">
        <v>77.709234080962901</v>
      </c>
      <c r="J341">
        <v>267.12549215331001</v>
      </c>
      <c r="M341" t="str">
        <f t="shared" si="64"/>
        <v>Decision</v>
      </c>
      <c r="N341" t="str">
        <f t="shared" si="65"/>
        <v/>
      </c>
      <c r="O341">
        <f t="shared" si="66"/>
        <v>2087</v>
      </c>
      <c r="P341">
        <f t="shared" si="67"/>
        <v>77</v>
      </c>
      <c r="Q341">
        <f t="shared" si="68"/>
        <v>13</v>
      </c>
      <c r="R341">
        <f t="shared" si="74"/>
        <v>4</v>
      </c>
      <c r="S341">
        <f t="shared" si="69"/>
        <v>8</v>
      </c>
      <c r="T341" s="8">
        <f t="shared" si="70"/>
        <v>0.61538461538461542</v>
      </c>
      <c r="U341">
        <f t="shared" si="71"/>
        <v>36.508928571428569</v>
      </c>
      <c r="V341">
        <f t="shared" si="72"/>
        <v>298.3023762236304</v>
      </c>
      <c r="W341">
        <f t="shared" si="73"/>
        <v>2215.4157612696217</v>
      </c>
    </row>
    <row r="342" spans="1:23">
      <c r="A342" t="s">
        <v>82</v>
      </c>
      <c r="B342">
        <v>2123</v>
      </c>
      <c r="C342">
        <v>11</v>
      </c>
      <c r="D342">
        <v>3</v>
      </c>
      <c r="E342">
        <v>1</v>
      </c>
      <c r="F342">
        <v>1</v>
      </c>
      <c r="G342">
        <v>33.3333333333333</v>
      </c>
      <c r="H342">
        <v>3</v>
      </c>
      <c r="I342">
        <v>23.264662506490399</v>
      </c>
      <c r="J342">
        <v>69.793987519471202</v>
      </c>
      <c r="M342" t="str">
        <f t="shared" si="64"/>
        <v>Decision</v>
      </c>
      <c r="N342" t="str">
        <f t="shared" si="65"/>
        <v>Decision</v>
      </c>
      <c r="O342">
        <f t="shared" si="66"/>
        <v>2087</v>
      </c>
      <c r="P342">
        <f t="shared" si="67"/>
        <v>88</v>
      </c>
      <c r="Q342">
        <f t="shared" si="68"/>
        <v>16</v>
      </c>
      <c r="R342">
        <f t="shared" si="74"/>
        <v>4</v>
      </c>
      <c r="S342">
        <f t="shared" si="69"/>
        <v>9</v>
      </c>
      <c r="T342" s="8">
        <f t="shared" si="70"/>
        <v>0.5625</v>
      </c>
      <c r="U342">
        <f t="shared" si="71"/>
        <v>39.508928571428569</v>
      </c>
      <c r="V342">
        <f t="shared" si="72"/>
        <v>321.56703873012083</v>
      </c>
      <c r="W342">
        <f t="shared" si="73"/>
        <v>2285.2097487890928</v>
      </c>
    </row>
    <row r="343" spans="1:23">
      <c r="A343" t="s">
        <v>176</v>
      </c>
      <c r="B343">
        <v>2125</v>
      </c>
      <c r="C343">
        <v>7</v>
      </c>
      <c r="D343">
        <v>5</v>
      </c>
      <c r="E343">
        <v>1</v>
      </c>
      <c r="F343">
        <v>1</v>
      </c>
      <c r="G343">
        <v>20</v>
      </c>
      <c r="H343">
        <v>2.1666666666666599</v>
      </c>
      <c r="I343">
        <v>197.65428402504401</v>
      </c>
      <c r="J343">
        <v>428.25094872092899</v>
      </c>
      <c r="M343" t="str">
        <f t="shared" si="64"/>
        <v>DecisionRepository</v>
      </c>
      <c r="N343" t="str">
        <f t="shared" si="65"/>
        <v/>
      </c>
      <c r="O343">
        <f t="shared" si="66"/>
        <v>2125</v>
      </c>
      <c r="P343">
        <f t="shared" si="67"/>
        <v>7</v>
      </c>
      <c r="Q343">
        <f t="shared" si="68"/>
        <v>5</v>
      </c>
      <c r="R343">
        <f t="shared" si="74"/>
        <v>1</v>
      </c>
      <c r="S343">
        <f t="shared" si="69"/>
        <v>1</v>
      </c>
      <c r="T343" s="8">
        <f t="shared" si="70"/>
        <v>0.2</v>
      </c>
      <c r="U343">
        <f t="shared" si="71"/>
        <v>2.1666666666666599</v>
      </c>
      <c r="V343">
        <f t="shared" si="72"/>
        <v>197.65428402504401</v>
      </c>
      <c r="W343">
        <f t="shared" si="73"/>
        <v>428.25094872092899</v>
      </c>
    </row>
    <row r="344" spans="1:23">
      <c r="A344" t="s">
        <v>82</v>
      </c>
      <c r="B344">
        <v>2143</v>
      </c>
      <c r="C344">
        <v>23</v>
      </c>
      <c r="D344">
        <v>3</v>
      </c>
      <c r="E344">
        <v>1</v>
      </c>
      <c r="F344">
        <v>2</v>
      </c>
      <c r="G344">
        <v>66.6666666666666</v>
      </c>
      <c r="H344">
        <v>10.5</v>
      </c>
      <c r="I344">
        <v>59.794705707972497</v>
      </c>
      <c r="J344">
        <v>627.84440993371095</v>
      </c>
      <c r="M344" t="str">
        <f t="shared" si="64"/>
        <v>DecisionRepository</v>
      </c>
      <c r="N344" t="str">
        <f t="shared" si="65"/>
        <v/>
      </c>
      <c r="O344">
        <f t="shared" si="66"/>
        <v>2125</v>
      </c>
      <c r="P344">
        <f t="shared" si="67"/>
        <v>30</v>
      </c>
      <c r="Q344">
        <f t="shared" si="68"/>
        <v>8</v>
      </c>
      <c r="R344">
        <f t="shared" si="74"/>
        <v>1</v>
      </c>
      <c r="S344">
        <f t="shared" si="69"/>
        <v>3</v>
      </c>
      <c r="T344" s="8">
        <f t="shared" si="70"/>
        <v>0.375</v>
      </c>
      <c r="U344">
        <f t="shared" si="71"/>
        <v>12.666666666666661</v>
      </c>
      <c r="V344">
        <f t="shared" si="72"/>
        <v>257.4489897330165</v>
      </c>
      <c r="W344">
        <f t="shared" si="73"/>
        <v>1056.09535865464</v>
      </c>
    </row>
    <row r="345" spans="1:23">
      <c r="A345" t="s">
        <v>82</v>
      </c>
      <c r="B345">
        <v>2145</v>
      </c>
      <c r="C345">
        <v>20</v>
      </c>
      <c r="D345">
        <v>3</v>
      </c>
      <c r="E345">
        <v>1</v>
      </c>
      <c r="F345">
        <v>2</v>
      </c>
      <c r="G345">
        <v>66.6666666666666</v>
      </c>
      <c r="H345">
        <v>10.5</v>
      </c>
      <c r="I345">
        <v>59.794705707972497</v>
      </c>
      <c r="J345">
        <v>627.84440993371095</v>
      </c>
      <c r="M345" t="str">
        <f t="shared" si="64"/>
        <v>DecisionRepository</v>
      </c>
      <c r="N345" t="str">
        <f t="shared" si="65"/>
        <v/>
      </c>
      <c r="O345">
        <f t="shared" si="66"/>
        <v>2125</v>
      </c>
      <c r="P345">
        <f t="shared" si="67"/>
        <v>50</v>
      </c>
      <c r="Q345">
        <f t="shared" si="68"/>
        <v>11</v>
      </c>
      <c r="R345">
        <f t="shared" si="74"/>
        <v>1</v>
      </c>
      <c r="S345">
        <f t="shared" si="69"/>
        <v>5</v>
      </c>
      <c r="T345" s="8">
        <f t="shared" si="70"/>
        <v>0.45454545454545453</v>
      </c>
      <c r="U345">
        <f t="shared" si="71"/>
        <v>23.166666666666661</v>
      </c>
      <c r="V345">
        <f t="shared" si="72"/>
        <v>317.24369544098897</v>
      </c>
      <c r="W345">
        <f t="shared" si="73"/>
        <v>1683.9397685883509</v>
      </c>
    </row>
    <row r="346" spans="1:23">
      <c r="A346" t="s">
        <v>82</v>
      </c>
      <c r="B346">
        <v>2147</v>
      </c>
      <c r="C346">
        <v>17</v>
      </c>
      <c r="D346">
        <v>3</v>
      </c>
      <c r="E346">
        <v>1</v>
      </c>
      <c r="F346">
        <v>2</v>
      </c>
      <c r="G346">
        <v>66.6666666666666</v>
      </c>
      <c r="H346">
        <v>10.5</v>
      </c>
      <c r="I346">
        <v>59.794705707972497</v>
      </c>
      <c r="J346">
        <v>627.84440993371095</v>
      </c>
      <c r="M346" t="str">
        <f t="shared" si="64"/>
        <v>DecisionRepository</v>
      </c>
      <c r="N346" t="str">
        <f t="shared" si="65"/>
        <v/>
      </c>
      <c r="O346">
        <f t="shared" si="66"/>
        <v>2125</v>
      </c>
      <c r="P346">
        <f t="shared" si="67"/>
        <v>67</v>
      </c>
      <c r="Q346">
        <f t="shared" si="68"/>
        <v>14</v>
      </c>
      <c r="R346">
        <f t="shared" si="74"/>
        <v>1</v>
      </c>
      <c r="S346">
        <f t="shared" si="69"/>
        <v>7</v>
      </c>
      <c r="T346" s="8">
        <f t="shared" si="70"/>
        <v>0.5</v>
      </c>
      <c r="U346">
        <f t="shared" si="71"/>
        <v>33.666666666666657</v>
      </c>
      <c r="V346">
        <f t="shared" si="72"/>
        <v>377.0384011489615</v>
      </c>
      <c r="W346">
        <f t="shared" si="73"/>
        <v>2311.7841785220617</v>
      </c>
    </row>
    <row r="347" spans="1:23">
      <c r="A347" t="s">
        <v>82</v>
      </c>
      <c r="B347">
        <v>2149</v>
      </c>
      <c r="C347">
        <v>14</v>
      </c>
      <c r="D347">
        <v>3</v>
      </c>
      <c r="E347">
        <v>1</v>
      </c>
      <c r="F347">
        <v>1</v>
      </c>
      <c r="G347">
        <v>33.3333333333333</v>
      </c>
      <c r="H347">
        <v>3.4375</v>
      </c>
      <c r="I347">
        <v>77.709234080962901</v>
      </c>
      <c r="J347">
        <v>267.12549215331001</v>
      </c>
      <c r="M347" t="str">
        <f t="shared" si="64"/>
        <v>DecisionRepository</v>
      </c>
      <c r="N347" t="str">
        <f t="shared" si="65"/>
        <v/>
      </c>
      <c r="O347">
        <f t="shared" si="66"/>
        <v>2125</v>
      </c>
      <c r="P347">
        <f t="shared" si="67"/>
        <v>81</v>
      </c>
      <c r="Q347">
        <f t="shared" si="68"/>
        <v>17</v>
      </c>
      <c r="R347">
        <f t="shared" si="74"/>
        <v>1</v>
      </c>
      <c r="S347">
        <f t="shared" si="69"/>
        <v>8</v>
      </c>
      <c r="T347" s="8">
        <f t="shared" si="70"/>
        <v>0.47058823529411764</v>
      </c>
      <c r="U347">
        <f t="shared" si="71"/>
        <v>37.104166666666657</v>
      </c>
      <c r="V347">
        <f t="shared" si="72"/>
        <v>454.74763522992441</v>
      </c>
      <c r="W347">
        <f t="shared" si="73"/>
        <v>2578.9096706753717</v>
      </c>
    </row>
    <row r="348" spans="1:23">
      <c r="A348" t="s">
        <v>82</v>
      </c>
      <c r="B348">
        <v>2150</v>
      </c>
      <c r="C348">
        <v>11</v>
      </c>
      <c r="D348">
        <v>3</v>
      </c>
      <c r="E348">
        <v>1</v>
      </c>
      <c r="F348">
        <v>1</v>
      </c>
      <c r="G348">
        <v>33.3333333333333</v>
      </c>
      <c r="H348">
        <v>3</v>
      </c>
      <c r="I348">
        <v>23.264662506490399</v>
      </c>
      <c r="J348">
        <v>69.793987519471202</v>
      </c>
      <c r="M348" t="str">
        <f t="shared" si="64"/>
        <v>DecisionRepository</v>
      </c>
      <c r="N348" t="str">
        <f t="shared" si="65"/>
        <v>DecisionRepository</v>
      </c>
      <c r="O348">
        <f t="shared" si="66"/>
        <v>2125</v>
      </c>
      <c r="P348">
        <f t="shared" si="67"/>
        <v>92</v>
      </c>
      <c r="Q348">
        <f t="shared" si="68"/>
        <v>20</v>
      </c>
      <c r="R348">
        <f t="shared" si="74"/>
        <v>1</v>
      </c>
      <c r="S348">
        <f t="shared" si="69"/>
        <v>9</v>
      </c>
      <c r="T348" s="8">
        <f t="shared" si="70"/>
        <v>0.45</v>
      </c>
      <c r="U348">
        <f t="shared" si="71"/>
        <v>40.104166666666657</v>
      </c>
      <c r="V348">
        <f t="shared" si="72"/>
        <v>478.01229773641484</v>
      </c>
      <c r="W348">
        <f t="shared" si="73"/>
        <v>2648.7036581948428</v>
      </c>
    </row>
    <row r="349" spans="1:23">
      <c r="A349" t="s">
        <v>177</v>
      </c>
      <c r="B349">
        <v>2152</v>
      </c>
      <c r="C349">
        <v>7</v>
      </c>
      <c r="D349">
        <v>5</v>
      </c>
      <c r="E349">
        <v>1</v>
      </c>
      <c r="F349">
        <v>1</v>
      </c>
      <c r="G349">
        <v>20</v>
      </c>
      <c r="H349">
        <v>2.1666666666666599</v>
      </c>
      <c r="I349">
        <v>197.65428402504401</v>
      </c>
      <c r="J349">
        <v>428.25094872092899</v>
      </c>
      <c r="M349" t="str">
        <f t="shared" si="64"/>
        <v>OptionRepository</v>
      </c>
      <c r="N349" t="str">
        <f t="shared" si="65"/>
        <v/>
      </c>
      <c r="O349">
        <f t="shared" si="66"/>
        <v>2152</v>
      </c>
      <c r="P349">
        <f t="shared" si="67"/>
        <v>7</v>
      </c>
      <c r="Q349">
        <f t="shared" si="68"/>
        <v>5</v>
      </c>
      <c r="R349">
        <f t="shared" si="74"/>
        <v>1</v>
      </c>
      <c r="S349">
        <f t="shared" si="69"/>
        <v>1</v>
      </c>
      <c r="T349" s="8">
        <f t="shared" si="70"/>
        <v>0.2</v>
      </c>
      <c r="U349">
        <f t="shared" si="71"/>
        <v>2.1666666666666599</v>
      </c>
      <c r="V349">
        <f t="shared" si="72"/>
        <v>197.65428402504401</v>
      </c>
      <c r="W349">
        <f t="shared" si="73"/>
        <v>428.25094872092899</v>
      </c>
    </row>
    <row r="350" spans="1:23">
      <c r="A350" t="s">
        <v>82</v>
      </c>
      <c r="B350">
        <v>2167</v>
      </c>
      <c r="C350">
        <v>289</v>
      </c>
      <c r="D350">
        <v>3</v>
      </c>
      <c r="E350">
        <v>1</v>
      </c>
      <c r="F350">
        <v>2</v>
      </c>
      <c r="G350">
        <v>66.6666666666666</v>
      </c>
      <c r="H350">
        <v>10.5</v>
      </c>
      <c r="I350">
        <v>59.794705707972497</v>
      </c>
      <c r="J350">
        <v>627.84440993371095</v>
      </c>
      <c r="M350" t="str">
        <f t="shared" si="64"/>
        <v>OptionRepository</v>
      </c>
      <c r="N350" t="str">
        <f t="shared" si="65"/>
        <v/>
      </c>
      <c r="O350">
        <f t="shared" si="66"/>
        <v>2152</v>
      </c>
      <c r="P350">
        <f t="shared" si="67"/>
        <v>296</v>
      </c>
      <c r="Q350">
        <f t="shared" si="68"/>
        <v>8</v>
      </c>
      <c r="R350">
        <f t="shared" si="74"/>
        <v>1</v>
      </c>
      <c r="S350">
        <f t="shared" si="69"/>
        <v>3</v>
      </c>
      <c r="T350" s="8">
        <f t="shared" si="70"/>
        <v>0.375</v>
      </c>
      <c r="U350">
        <f t="shared" si="71"/>
        <v>12.666666666666661</v>
      </c>
      <c r="V350">
        <f t="shared" si="72"/>
        <v>257.4489897330165</v>
      </c>
      <c r="W350">
        <f t="shared" si="73"/>
        <v>1056.09535865464</v>
      </c>
    </row>
    <row r="351" spans="1:23">
      <c r="A351" t="s">
        <v>82</v>
      </c>
      <c r="B351">
        <v>2169</v>
      </c>
      <c r="C351">
        <v>286</v>
      </c>
      <c r="D351">
        <v>9</v>
      </c>
      <c r="E351">
        <v>1</v>
      </c>
      <c r="F351">
        <v>1</v>
      </c>
      <c r="G351">
        <v>11.1111111111111</v>
      </c>
      <c r="H351">
        <v>8</v>
      </c>
      <c r="I351">
        <v>112.94555522617</v>
      </c>
      <c r="J351">
        <v>903.56444180936205</v>
      </c>
      <c r="M351" t="str">
        <f t="shared" si="64"/>
        <v>OptionRepository</v>
      </c>
      <c r="N351" t="str">
        <f t="shared" si="65"/>
        <v/>
      </c>
      <c r="O351">
        <f t="shared" si="66"/>
        <v>2152</v>
      </c>
      <c r="P351">
        <f t="shared" si="67"/>
        <v>582</v>
      </c>
      <c r="Q351">
        <f t="shared" si="68"/>
        <v>17</v>
      </c>
      <c r="R351">
        <f t="shared" si="74"/>
        <v>1</v>
      </c>
      <c r="S351">
        <f t="shared" si="69"/>
        <v>4</v>
      </c>
      <c r="T351" s="8">
        <f t="shared" si="70"/>
        <v>0.23529411764705882</v>
      </c>
      <c r="U351">
        <f t="shared" si="71"/>
        <v>20.666666666666661</v>
      </c>
      <c r="V351">
        <f t="shared" si="72"/>
        <v>370.39454495918653</v>
      </c>
      <c r="W351">
        <f t="shared" si="73"/>
        <v>1959.659800464002</v>
      </c>
    </row>
    <row r="352" spans="1:23">
      <c r="A352" t="s">
        <v>82</v>
      </c>
      <c r="B352">
        <v>2170</v>
      </c>
      <c r="C352">
        <v>5</v>
      </c>
      <c r="D352">
        <v>2</v>
      </c>
      <c r="E352">
        <v>0</v>
      </c>
      <c r="F352">
        <v>1</v>
      </c>
      <c r="G352">
        <v>50</v>
      </c>
      <c r="H352">
        <v>2</v>
      </c>
      <c r="I352">
        <v>6.3398500028846199</v>
      </c>
      <c r="J352">
        <v>12.679700005769201</v>
      </c>
      <c r="M352" t="str">
        <f t="shared" si="64"/>
        <v>OptionRepository</v>
      </c>
      <c r="N352" t="str">
        <f t="shared" si="65"/>
        <v>OptionRepository</v>
      </c>
      <c r="O352">
        <f t="shared" si="66"/>
        <v>2152</v>
      </c>
      <c r="P352">
        <f t="shared" si="67"/>
        <v>587</v>
      </c>
      <c r="Q352">
        <f t="shared" si="68"/>
        <v>19</v>
      </c>
      <c r="R352">
        <f t="shared" si="74"/>
        <v>1</v>
      </c>
      <c r="S352">
        <f t="shared" si="69"/>
        <v>5</v>
      </c>
      <c r="T352" s="8">
        <f t="shared" si="70"/>
        <v>0.26315789473684209</v>
      </c>
      <c r="U352">
        <f t="shared" si="71"/>
        <v>22.666666666666661</v>
      </c>
      <c r="V352">
        <f t="shared" si="72"/>
        <v>376.73439496207118</v>
      </c>
      <c r="W352">
        <f t="shared" si="73"/>
        <v>1972.3395004697713</v>
      </c>
    </row>
    <row r="353" spans="1:23">
      <c r="A353" t="s">
        <v>178</v>
      </c>
      <c r="B353">
        <v>2171</v>
      </c>
      <c r="C353">
        <v>2</v>
      </c>
      <c r="D353">
        <v>0</v>
      </c>
      <c r="E353">
        <v>0</v>
      </c>
      <c r="F353">
        <v>1</v>
      </c>
      <c r="G353" t="s">
        <v>88</v>
      </c>
      <c r="H353">
        <v>0</v>
      </c>
      <c r="I353">
        <v>0</v>
      </c>
      <c r="J353">
        <v>0</v>
      </c>
      <c r="M353" t="str">
        <f t="shared" si="64"/>
        <v>ProcessorPattern</v>
      </c>
      <c r="N353" t="str">
        <f t="shared" si="65"/>
        <v/>
      </c>
      <c r="O353">
        <f t="shared" si="66"/>
        <v>2171</v>
      </c>
      <c r="P353">
        <f t="shared" si="67"/>
        <v>2</v>
      </c>
      <c r="Q353">
        <f t="shared" si="68"/>
        <v>0</v>
      </c>
      <c r="R353">
        <f t="shared" si="74"/>
        <v>0</v>
      </c>
      <c r="S353">
        <f t="shared" si="69"/>
        <v>1</v>
      </c>
      <c r="T353" s="8" t="e">
        <f t="shared" si="70"/>
        <v>#DIV/0!</v>
      </c>
      <c r="U353">
        <f t="shared" si="71"/>
        <v>0</v>
      </c>
      <c r="V353">
        <f t="shared" si="72"/>
        <v>0</v>
      </c>
      <c r="W353">
        <f t="shared" si="73"/>
        <v>0</v>
      </c>
    </row>
    <row r="354" spans="1:23">
      <c r="A354" t="s">
        <v>82</v>
      </c>
      <c r="B354">
        <v>2176</v>
      </c>
      <c r="C354">
        <v>5</v>
      </c>
      <c r="D354">
        <v>2</v>
      </c>
      <c r="E354">
        <v>0</v>
      </c>
      <c r="F354">
        <v>1</v>
      </c>
      <c r="G354">
        <v>50</v>
      </c>
      <c r="H354">
        <v>2</v>
      </c>
      <c r="I354">
        <v>6.3398500028846199</v>
      </c>
      <c r="J354">
        <v>12.679700005769201</v>
      </c>
      <c r="M354" t="str">
        <f t="shared" si="64"/>
        <v>ProcessorPattern</v>
      </c>
      <c r="N354" t="str">
        <f t="shared" si="65"/>
        <v>ProcessorPattern</v>
      </c>
      <c r="O354">
        <f t="shared" si="66"/>
        <v>2171</v>
      </c>
      <c r="P354">
        <f t="shared" si="67"/>
        <v>7</v>
      </c>
      <c r="Q354">
        <f t="shared" si="68"/>
        <v>2</v>
      </c>
      <c r="R354">
        <f t="shared" si="74"/>
        <v>0</v>
      </c>
      <c r="S354">
        <f t="shared" si="69"/>
        <v>2</v>
      </c>
      <c r="T354" s="8">
        <f t="shared" si="70"/>
        <v>1</v>
      </c>
      <c r="U354">
        <f t="shared" si="71"/>
        <v>2</v>
      </c>
      <c r="V354">
        <f t="shared" si="72"/>
        <v>6.3398500028846199</v>
      </c>
      <c r="W354">
        <f t="shared" si="73"/>
        <v>12.679700005769201</v>
      </c>
    </row>
    <row r="355" spans="1:23">
      <c r="A355" t="s">
        <v>179</v>
      </c>
      <c r="B355">
        <v>2177</v>
      </c>
      <c r="C355">
        <v>2</v>
      </c>
      <c r="D355">
        <v>0</v>
      </c>
      <c r="E355">
        <v>0</v>
      </c>
      <c r="F355">
        <v>1</v>
      </c>
      <c r="G355" t="s">
        <v>88</v>
      </c>
      <c r="H355">
        <v>0</v>
      </c>
      <c r="I355">
        <v>0</v>
      </c>
      <c r="J355">
        <v>0</v>
      </c>
      <c r="M355" t="str">
        <f t="shared" si="64"/>
        <v>VariablePattern</v>
      </c>
      <c r="N355" t="str">
        <f t="shared" si="65"/>
        <v/>
      </c>
      <c r="O355">
        <f t="shared" si="66"/>
        <v>2177</v>
      </c>
      <c r="P355">
        <f t="shared" si="67"/>
        <v>2</v>
      </c>
      <c r="Q355">
        <f t="shared" si="68"/>
        <v>0</v>
      </c>
      <c r="R355">
        <f t="shared" si="74"/>
        <v>0</v>
      </c>
      <c r="S355">
        <f t="shared" si="69"/>
        <v>1</v>
      </c>
      <c r="T355" s="8" t="e">
        <f t="shared" si="70"/>
        <v>#DIV/0!</v>
      </c>
      <c r="U355">
        <f t="shared" si="71"/>
        <v>0</v>
      </c>
      <c r="V355">
        <f t="shared" si="72"/>
        <v>0</v>
      </c>
      <c r="W355">
        <f t="shared" si="73"/>
        <v>0</v>
      </c>
    </row>
    <row r="356" spans="1:23">
      <c r="A356" t="s">
        <v>82</v>
      </c>
      <c r="B356">
        <v>2182</v>
      </c>
      <c r="C356">
        <v>271</v>
      </c>
      <c r="D356">
        <v>11</v>
      </c>
      <c r="E356">
        <v>0</v>
      </c>
      <c r="F356">
        <v>1</v>
      </c>
      <c r="G356">
        <v>9.0909090909090899</v>
      </c>
      <c r="H356">
        <v>6.3333333333333304</v>
      </c>
      <c r="I356">
        <v>304</v>
      </c>
      <c r="J356">
        <v>1925.3333333333301</v>
      </c>
      <c r="M356" t="str">
        <f t="shared" si="64"/>
        <v>VariablePattern</v>
      </c>
      <c r="N356" t="str">
        <f t="shared" si="65"/>
        <v>VariablePattern</v>
      </c>
      <c r="O356">
        <f t="shared" si="66"/>
        <v>2177</v>
      </c>
      <c r="P356">
        <f t="shared" si="67"/>
        <v>273</v>
      </c>
      <c r="Q356">
        <f t="shared" si="68"/>
        <v>11</v>
      </c>
      <c r="R356">
        <f t="shared" si="74"/>
        <v>0</v>
      </c>
      <c r="S356">
        <f t="shared" si="69"/>
        <v>2</v>
      </c>
      <c r="T356" s="8">
        <f t="shared" si="70"/>
        <v>0.18181818181818182</v>
      </c>
      <c r="U356">
        <f t="shared" si="71"/>
        <v>6.3333333333333304</v>
      </c>
      <c r="V356">
        <f t="shared" si="72"/>
        <v>304</v>
      </c>
      <c r="W356">
        <f t="shared" si="73"/>
        <v>1925.3333333333301</v>
      </c>
    </row>
    <row r="357" spans="1:23">
      <c r="A357" t="s">
        <v>180</v>
      </c>
      <c r="B357">
        <v>2188</v>
      </c>
      <c r="C357">
        <v>61</v>
      </c>
      <c r="D357">
        <v>31</v>
      </c>
      <c r="E357">
        <v>3</v>
      </c>
      <c r="F357">
        <v>1</v>
      </c>
      <c r="G357">
        <v>3.2258064516128999</v>
      </c>
      <c r="H357">
        <v>6</v>
      </c>
      <c r="I357">
        <v>567.26788080279698</v>
      </c>
      <c r="J357">
        <v>3403.6072848167801</v>
      </c>
      <c r="M357" t="str">
        <f t="shared" si="64"/>
        <v>TemplateProcessor</v>
      </c>
      <c r="N357" t="str">
        <f t="shared" si="65"/>
        <v>TemplateProcessor</v>
      </c>
      <c r="O357">
        <f t="shared" si="66"/>
        <v>2188</v>
      </c>
      <c r="P357">
        <f t="shared" si="67"/>
        <v>61</v>
      </c>
      <c r="Q357">
        <f t="shared" si="68"/>
        <v>31</v>
      </c>
      <c r="R357">
        <f t="shared" si="74"/>
        <v>3</v>
      </c>
      <c r="S357">
        <f t="shared" si="69"/>
        <v>1</v>
      </c>
      <c r="T357" s="8">
        <f t="shared" si="70"/>
        <v>3.2258064516129031E-2</v>
      </c>
      <c r="U357">
        <f t="shared" si="71"/>
        <v>6</v>
      </c>
      <c r="V357">
        <f t="shared" si="72"/>
        <v>567.26788080279698</v>
      </c>
      <c r="W357">
        <f t="shared" si="73"/>
        <v>3403.6072848167801</v>
      </c>
    </row>
    <row r="358" spans="1:23">
      <c r="A358" t="s">
        <v>181</v>
      </c>
      <c r="B358">
        <v>2254</v>
      </c>
      <c r="C358">
        <v>8</v>
      </c>
      <c r="D358">
        <v>5</v>
      </c>
      <c r="E358">
        <v>0</v>
      </c>
      <c r="F358">
        <v>1</v>
      </c>
      <c r="G358">
        <v>20</v>
      </c>
      <c r="H358">
        <v>7.125</v>
      </c>
      <c r="I358">
        <v>129.450067349958</v>
      </c>
      <c r="J358">
        <v>922.33172986845398</v>
      </c>
      <c r="M358" t="str">
        <f t="shared" si="64"/>
        <v>&lt;anonymous&gt;.process</v>
      </c>
      <c r="N358" t="str">
        <f t="shared" si="65"/>
        <v/>
      </c>
      <c r="O358">
        <f t="shared" si="66"/>
        <v>2254</v>
      </c>
      <c r="P358">
        <f t="shared" si="67"/>
        <v>8</v>
      </c>
      <c r="Q358">
        <f t="shared" si="68"/>
        <v>5</v>
      </c>
      <c r="R358">
        <f t="shared" si="74"/>
        <v>0</v>
      </c>
      <c r="S358">
        <f t="shared" si="69"/>
        <v>1</v>
      </c>
      <c r="T358" s="8">
        <f t="shared" si="70"/>
        <v>0.2</v>
      </c>
      <c r="U358">
        <f t="shared" si="71"/>
        <v>7.125</v>
      </c>
      <c r="V358">
        <f t="shared" si="72"/>
        <v>129.450067349958</v>
      </c>
      <c r="W358">
        <f t="shared" si="73"/>
        <v>922.33172986845398</v>
      </c>
    </row>
    <row r="359" spans="1:23">
      <c r="A359" t="s">
        <v>82</v>
      </c>
      <c r="B359">
        <v>2257</v>
      </c>
      <c r="C359">
        <v>3</v>
      </c>
      <c r="D359">
        <v>1</v>
      </c>
      <c r="E359">
        <v>4</v>
      </c>
      <c r="F359">
        <v>1</v>
      </c>
      <c r="G359">
        <v>100</v>
      </c>
      <c r="H359">
        <v>2</v>
      </c>
      <c r="I359">
        <v>34.869175015865402</v>
      </c>
      <c r="J359">
        <v>69.738350031730803</v>
      </c>
      <c r="M359" t="str">
        <f t="shared" si="64"/>
        <v>&lt;anonymous&gt;.process</v>
      </c>
      <c r="N359" t="str">
        <f t="shared" si="65"/>
        <v>&lt;anonymous&gt;.process</v>
      </c>
      <c r="O359">
        <f t="shared" si="66"/>
        <v>2254</v>
      </c>
      <c r="P359">
        <f t="shared" si="67"/>
        <v>11</v>
      </c>
      <c r="Q359">
        <f t="shared" si="68"/>
        <v>6</v>
      </c>
      <c r="R359">
        <f t="shared" si="74"/>
        <v>0</v>
      </c>
      <c r="S359">
        <f t="shared" si="69"/>
        <v>2</v>
      </c>
      <c r="T359" s="8">
        <f t="shared" si="70"/>
        <v>0.33333333333333331</v>
      </c>
      <c r="U359">
        <f t="shared" si="71"/>
        <v>9.125</v>
      </c>
      <c r="V359">
        <f t="shared" si="72"/>
        <v>164.31924236582341</v>
      </c>
      <c r="W359">
        <f t="shared" si="73"/>
        <v>992.07007990018474</v>
      </c>
    </row>
    <row r="360" spans="1:23">
      <c r="A360" t="s">
        <v>182</v>
      </c>
      <c r="B360">
        <v>2267</v>
      </c>
      <c r="C360">
        <v>10</v>
      </c>
      <c r="D360">
        <v>5</v>
      </c>
      <c r="E360">
        <v>0</v>
      </c>
      <c r="F360">
        <v>1</v>
      </c>
      <c r="G360">
        <v>20</v>
      </c>
      <c r="H360">
        <v>7.125</v>
      </c>
      <c r="I360">
        <v>129.450067349958</v>
      </c>
      <c r="J360">
        <v>922.33172986845398</v>
      </c>
      <c r="M360" t="str">
        <f t="shared" si="64"/>
        <v>&lt;anonymous&gt;.processSecondary</v>
      </c>
      <c r="N360" t="str">
        <f t="shared" si="65"/>
        <v/>
      </c>
      <c r="O360">
        <f t="shared" si="66"/>
        <v>2267</v>
      </c>
      <c r="P360">
        <f t="shared" si="67"/>
        <v>10</v>
      </c>
      <c r="Q360">
        <f t="shared" si="68"/>
        <v>5</v>
      </c>
      <c r="R360">
        <f t="shared" si="74"/>
        <v>0</v>
      </c>
      <c r="S360">
        <f t="shared" si="69"/>
        <v>1</v>
      </c>
      <c r="T360" s="8">
        <f t="shared" si="70"/>
        <v>0.2</v>
      </c>
      <c r="U360">
        <f t="shared" si="71"/>
        <v>7.125</v>
      </c>
      <c r="V360">
        <f t="shared" si="72"/>
        <v>129.450067349958</v>
      </c>
      <c r="W360">
        <f t="shared" si="73"/>
        <v>922.33172986845398</v>
      </c>
    </row>
    <row r="361" spans="1:23">
      <c r="A361" t="s">
        <v>82</v>
      </c>
      <c r="B361">
        <v>2272</v>
      </c>
      <c r="C361">
        <v>3</v>
      </c>
      <c r="D361">
        <v>1</v>
      </c>
      <c r="E361">
        <v>4</v>
      </c>
      <c r="F361">
        <v>1</v>
      </c>
      <c r="G361">
        <v>100</v>
      </c>
      <c r="H361">
        <v>2</v>
      </c>
      <c r="I361">
        <v>34.869175015865402</v>
      </c>
      <c r="J361">
        <v>69.738350031730803</v>
      </c>
      <c r="M361" t="str">
        <f t="shared" si="64"/>
        <v>&lt;anonymous&gt;.processSecondary</v>
      </c>
      <c r="N361" t="str">
        <f t="shared" si="65"/>
        <v>&lt;anonymous&gt;.processSecondary</v>
      </c>
      <c r="O361">
        <f t="shared" si="66"/>
        <v>2267</v>
      </c>
      <c r="P361">
        <f t="shared" si="67"/>
        <v>13</v>
      </c>
      <c r="Q361">
        <f t="shared" si="68"/>
        <v>6</v>
      </c>
      <c r="R361">
        <f t="shared" si="74"/>
        <v>0</v>
      </c>
      <c r="S361">
        <f t="shared" si="69"/>
        <v>2</v>
      </c>
      <c r="T361" s="8">
        <f t="shared" si="70"/>
        <v>0.33333333333333331</v>
      </c>
      <c r="U361">
        <f t="shared" si="71"/>
        <v>9.125</v>
      </c>
      <c r="V361">
        <f t="shared" si="72"/>
        <v>164.31924236582341</v>
      </c>
      <c r="W361">
        <f t="shared" si="73"/>
        <v>992.07007990018474</v>
      </c>
    </row>
    <row r="362" spans="1:23">
      <c r="A362" t="s">
        <v>183</v>
      </c>
      <c r="B362">
        <v>2285</v>
      </c>
      <c r="C362">
        <v>25</v>
      </c>
      <c r="D362">
        <v>20</v>
      </c>
      <c r="E362">
        <v>3</v>
      </c>
      <c r="F362">
        <v>4</v>
      </c>
      <c r="G362">
        <v>20</v>
      </c>
      <c r="H362">
        <v>25.814814814814799</v>
      </c>
      <c r="I362">
        <v>818.91474279559395</v>
      </c>
      <c r="J362">
        <v>21140.1324343899</v>
      </c>
      <c r="M362" t="str">
        <f t="shared" si="64"/>
        <v>&lt;anonymous&gt;.parseProcessors</v>
      </c>
      <c r="N362" t="str">
        <f t="shared" si="65"/>
        <v>&lt;anonymous&gt;.parseProcessors</v>
      </c>
      <c r="O362">
        <f t="shared" si="66"/>
        <v>2285</v>
      </c>
      <c r="P362">
        <f t="shared" si="67"/>
        <v>25</v>
      </c>
      <c r="Q362">
        <f t="shared" si="68"/>
        <v>20</v>
      </c>
      <c r="R362">
        <f t="shared" si="74"/>
        <v>3</v>
      </c>
      <c r="S362">
        <f t="shared" si="69"/>
        <v>4</v>
      </c>
      <c r="T362" s="8">
        <f t="shared" si="70"/>
        <v>0.2</v>
      </c>
      <c r="U362">
        <f t="shared" si="71"/>
        <v>25.814814814814799</v>
      </c>
      <c r="V362">
        <f t="shared" si="72"/>
        <v>818.91474279559395</v>
      </c>
      <c r="W362">
        <f t="shared" si="73"/>
        <v>21140.1324343899</v>
      </c>
    </row>
    <row r="363" spans="1:23">
      <c r="A363" t="s">
        <v>184</v>
      </c>
      <c r="B363">
        <v>2322</v>
      </c>
      <c r="C363">
        <v>29</v>
      </c>
      <c r="D363">
        <v>15</v>
      </c>
      <c r="E363">
        <v>2</v>
      </c>
      <c r="F363">
        <v>3</v>
      </c>
      <c r="G363">
        <v>20</v>
      </c>
      <c r="H363">
        <v>14.736842105263101</v>
      </c>
      <c r="I363">
        <v>383.373953071242</v>
      </c>
      <c r="J363">
        <v>5649.72141368146</v>
      </c>
      <c r="M363" t="str">
        <f t="shared" si="64"/>
        <v>&lt;anonymous&gt;.runProcessor</v>
      </c>
      <c r="N363" t="str">
        <f t="shared" si="65"/>
        <v/>
      </c>
      <c r="O363">
        <f t="shared" si="66"/>
        <v>2322</v>
      </c>
      <c r="P363">
        <f t="shared" si="67"/>
        <v>29</v>
      </c>
      <c r="Q363">
        <f t="shared" si="68"/>
        <v>15</v>
      </c>
      <c r="R363">
        <f t="shared" si="74"/>
        <v>2</v>
      </c>
      <c r="S363">
        <f t="shared" si="69"/>
        <v>3</v>
      </c>
      <c r="T363" s="8">
        <f t="shared" si="70"/>
        <v>0.2</v>
      </c>
      <c r="U363">
        <f t="shared" si="71"/>
        <v>14.736842105263101</v>
      </c>
      <c r="V363">
        <f t="shared" si="72"/>
        <v>383.373953071242</v>
      </c>
      <c r="W363">
        <f t="shared" si="73"/>
        <v>5649.72141368146</v>
      </c>
    </row>
    <row r="364" spans="1:23">
      <c r="A364" t="s">
        <v>82</v>
      </c>
      <c r="B364">
        <v>2325</v>
      </c>
      <c r="C364">
        <v>10</v>
      </c>
      <c r="D364">
        <v>6</v>
      </c>
      <c r="E364">
        <v>1</v>
      </c>
      <c r="F364">
        <v>3</v>
      </c>
      <c r="G364">
        <v>50</v>
      </c>
      <c r="H364">
        <v>6.7692307692307603</v>
      </c>
      <c r="I364">
        <v>171.30037948837099</v>
      </c>
      <c r="J364">
        <v>1159.57179961359</v>
      </c>
      <c r="M364" t="str">
        <f t="shared" si="64"/>
        <v>&lt;anonymous&gt;.runProcessor</v>
      </c>
      <c r="N364" t="str">
        <f t="shared" si="65"/>
        <v>&lt;anonymous&gt;.runProcessor</v>
      </c>
      <c r="O364">
        <f t="shared" si="66"/>
        <v>2322</v>
      </c>
      <c r="P364">
        <f t="shared" si="67"/>
        <v>39</v>
      </c>
      <c r="Q364">
        <f t="shared" si="68"/>
        <v>21</v>
      </c>
      <c r="R364">
        <f t="shared" si="74"/>
        <v>2</v>
      </c>
      <c r="S364">
        <f t="shared" si="69"/>
        <v>6</v>
      </c>
      <c r="T364" s="8">
        <f t="shared" si="70"/>
        <v>0.2857142857142857</v>
      </c>
      <c r="U364">
        <f t="shared" si="71"/>
        <v>21.50607287449386</v>
      </c>
      <c r="V364">
        <f t="shared" si="72"/>
        <v>554.67433255961305</v>
      </c>
      <c r="W364">
        <f t="shared" si="73"/>
        <v>6809.29321329505</v>
      </c>
    </row>
    <row r="365" spans="1:23">
      <c r="A365" t="s">
        <v>185</v>
      </c>
      <c r="B365">
        <v>2351</v>
      </c>
      <c r="C365">
        <v>3</v>
      </c>
      <c r="D365">
        <v>1</v>
      </c>
      <c r="E365">
        <v>1</v>
      </c>
      <c r="F365">
        <v>1</v>
      </c>
      <c r="G365">
        <v>100</v>
      </c>
      <c r="H365">
        <v>4.5</v>
      </c>
      <c r="I365">
        <v>56.4727776130851</v>
      </c>
      <c r="J365">
        <v>254.12749925888301</v>
      </c>
      <c r="M365" t="str">
        <f t="shared" si="64"/>
        <v>&lt;anonymous&gt;.isStringParameter</v>
      </c>
      <c r="N365" t="str">
        <f t="shared" si="65"/>
        <v>&lt;anonymous&gt;.isStringParameter</v>
      </c>
      <c r="O365">
        <f t="shared" si="66"/>
        <v>2351</v>
      </c>
      <c r="P365">
        <f t="shared" si="67"/>
        <v>3</v>
      </c>
      <c r="Q365">
        <f t="shared" si="68"/>
        <v>1</v>
      </c>
      <c r="R365">
        <f t="shared" si="74"/>
        <v>1</v>
      </c>
      <c r="S365">
        <f t="shared" si="69"/>
        <v>1</v>
      </c>
      <c r="T365" s="8">
        <f t="shared" si="70"/>
        <v>1</v>
      </c>
      <c r="U365">
        <f t="shared" si="71"/>
        <v>4.5</v>
      </c>
      <c r="V365">
        <f t="shared" si="72"/>
        <v>56.4727776130851</v>
      </c>
      <c r="W365">
        <f t="shared" si="73"/>
        <v>254.12749925888301</v>
      </c>
    </row>
    <row r="366" spans="1:23">
      <c r="A366" t="s">
        <v>186</v>
      </c>
      <c r="B366">
        <v>2361</v>
      </c>
      <c r="C366">
        <v>11</v>
      </c>
      <c r="D366">
        <v>6</v>
      </c>
      <c r="E366">
        <v>2</v>
      </c>
      <c r="F366">
        <v>3</v>
      </c>
      <c r="G366">
        <v>50</v>
      </c>
      <c r="H366">
        <v>9.2857142857142794</v>
      </c>
      <c r="I366">
        <v>224.663162535336</v>
      </c>
      <c r="J366">
        <v>2086.1579378281199</v>
      </c>
      <c r="M366" t="str">
        <f t="shared" si="64"/>
        <v>&lt;anonymous&gt;.getProcessorName</v>
      </c>
      <c r="N366" t="str">
        <f t="shared" si="65"/>
        <v>&lt;anonymous&gt;.getProcessorName</v>
      </c>
      <c r="O366">
        <f t="shared" si="66"/>
        <v>2361</v>
      </c>
      <c r="P366">
        <f t="shared" si="67"/>
        <v>11</v>
      </c>
      <c r="Q366">
        <f t="shared" si="68"/>
        <v>6</v>
      </c>
      <c r="R366">
        <f t="shared" si="74"/>
        <v>2</v>
      </c>
      <c r="S366">
        <f t="shared" si="69"/>
        <v>3</v>
      </c>
      <c r="T366" s="8">
        <f t="shared" si="70"/>
        <v>0.5</v>
      </c>
      <c r="U366">
        <f t="shared" si="71"/>
        <v>9.2857142857142794</v>
      </c>
      <c r="V366">
        <f t="shared" si="72"/>
        <v>224.663162535336</v>
      </c>
      <c r="W366">
        <f t="shared" si="73"/>
        <v>2086.1579378281199</v>
      </c>
    </row>
    <row r="367" spans="1:23">
      <c r="A367" t="s">
        <v>187</v>
      </c>
      <c r="B367">
        <v>2379</v>
      </c>
      <c r="C367">
        <v>24</v>
      </c>
      <c r="D367">
        <v>15</v>
      </c>
      <c r="E367">
        <v>2</v>
      </c>
      <c r="F367">
        <v>4</v>
      </c>
      <c r="G367">
        <v>26.6666666666666</v>
      </c>
      <c r="H367">
        <v>15.12</v>
      </c>
      <c r="I367">
        <v>565.53803741826005</v>
      </c>
      <c r="J367">
        <v>8550.9351257640992</v>
      </c>
      <c r="M367" t="str">
        <f t="shared" si="64"/>
        <v>&lt;anonymous&gt;.getProcessorParameters</v>
      </c>
      <c r="N367" t="str">
        <f t="shared" si="65"/>
        <v/>
      </c>
      <c r="O367">
        <f t="shared" si="66"/>
        <v>2379</v>
      </c>
      <c r="P367">
        <f t="shared" si="67"/>
        <v>24</v>
      </c>
      <c r="Q367">
        <f t="shared" si="68"/>
        <v>15</v>
      </c>
      <c r="R367">
        <f t="shared" si="74"/>
        <v>2</v>
      </c>
      <c r="S367">
        <f t="shared" si="69"/>
        <v>4</v>
      </c>
      <c r="T367" s="8">
        <f t="shared" si="70"/>
        <v>0.26666666666666666</v>
      </c>
      <c r="U367">
        <f t="shared" si="71"/>
        <v>15.12</v>
      </c>
      <c r="V367">
        <f t="shared" si="72"/>
        <v>565.53803741826005</v>
      </c>
      <c r="W367">
        <f t="shared" si="73"/>
        <v>8550.9351257640992</v>
      </c>
    </row>
    <row r="368" spans="1:23">
      <c r="A368" t="s">
        <v>82</v>
      </c>
      <c r="B368">
        <v>2391</v>
      </c>
      <c r="C368">
        <v>3</v>
      </c>
      <c r="D368">
        <v>1</v>
      </c>
      <c r="E368">
        <v>1</v>
      </c>
      <c r="F368">
        <v>1</v>
      </c>
      <c r="G368">
        <v>100</v>
      </c>
      <c r="H368">
        <v>2.25</v>
      </c>
      <c r="I368">
        <v>13.931568569324099</v>
      </c>
      <c r="J368">
        <v>31.346029280979302</v>
      </c>
      <c r="M368" t="str">
        <f t="shared" si="64"/>
        <v>&lt;anonymous&gt;.getProcessorParameters</v>
      </c>
      <c r="N368" t="str">
        <f t="shared" si="65"/>
        <v>&lt;anonymous&gt;.getProcessorParameters</v>
      </c>
      <c r="O368">
        <f t="shared" si="66"/>
        <v>2379</v>
      </c>
      <c r="P368">
        <f t="shared" si="67"/>
        <v>27</v>
      </c>
      <c r="Q368">
        <f t="shared" si="68"/>
        <v>16</v>
      </c>
      <c r="R368">
        <f t="shared" si="74"/>
        <v>2</v>
      </c>
      <c r="S368">
        <f t="shared" si="69"/>
        <v>5</v>
      </c>
      <c r="T368" s="8">
        <f t="shared" si="70"/>
        <v>0.3125</v>
      </c>
      <c r="U368">
        <f t="shared" si="71"/>
        <v>17.369999999999997</v>
      </c>
      <c r="V368">
        <f t="shared" si="72"/>
        <v>579.46960598758415</v>
      </c>
      <c r="W368">
        <f t="shared" si="73"/>
        <v>8582.2811550450788</v>
      </c>
    </row>
    <row r="369" spans="1:23">
      <c r="A369" t="s">
        <v>188</v>
      </c>
      <c r="B369">
        <v>2410</v>
      </c>
      <c r="C369">
        <v>12</v>
      </c>
      <c r="D369">
        <v>10</v>
      </c>
      <c r="E369">
        <v>2</v>
      </c>
      <c r="F369">
        <v>2</v>
      </c>
      <c r="G369">
        <v>20</v>
      </c>
      <c r="H369">
        <v>10.4318181818181</v>
      </c>
      <c r="I369">
        <v>470.64864948675302</v>
      </c>
      <c r="J369">
        <v>4909.7211389640797</v>
      </c>
      <c r="M369" t="str">
        <f t="shared" si="64"/>
        <v>&lt;anonymous&gt;.parseVariables</v>
      </c>
      <c r="N369" t="str">
        <f t="shared" si="65"/>
        <v>&lt;anonymous&gt;.parseVariables</v>
      </c>
      <c r="O369">
        <f t="shared" si="66"/>
        <v>2410</v>
      </c>
      <c r="P369">
        <f t="shared" si="67"/>
        <v>12</v>
      </c>
      <c r="Q369">
        <f t="shared" si="68"/>
        <v>10</v>
      </c>
      <c r="R369">
        <f t="shared" si="74"/>
        <v>2</v>
      </c>
      <c r="S369">
        <f t="shared" si="69"/>
        <v>2</v>
      </c>
      <c r="T369" s="8">
        <f t="shared" si="70"/>
        <v>0.2</v>
      </c>
      <c r="U369">
        <f t="shared" si="71"/>
        <v>10.4318181818181</v>
      </c>
      <c r="V369">
        <f t="shared" si="72"/>
        <v>470.64864948675302</v>
      </c>
      <c r="W369">
        <f t="shared" si="73"/>
        <v>4909.7211389640797</v>
      </c>
    </row>
    <row r="370" spans="1:23">
      <c r="A370" t="s">
        <v>189</v>
      </c>
      <c r="B370">
        <v>2429</v>
      </c>
      <c r="C370">
        <v>22</v>
      </c>
      <c r="D370">
        <v>15</v>
      </c>
      <c r="E370">
        <v>2</v>
      </c>
      <c r="F370">
        <v>5</v>
      </c>
      <c r="G370">
        <v>33.3333333333333</v>
      </c>
      <c r="H370">
        <v>19.923076923076898</v>
      </c>
      <c r="I370">
        <v>337.59701265360599</v>
      </c>
      <c r="J370">
        <v>6725.9712520987696</v>
      </c>
      <c r="M370" t="str">
        <f t="shared" si="64"/>
        <v>&lt;anonymous&gt;.findValuesInPath</v>
      </c>
      <c r="N370" t="str">
        <f t="shared" si="65"/>
        <v/>
      </c>
      <c r="O370">
        <f t="shared" si="66"/>
        <v>2429</v>
      </c>
      <c r="P370">
        <f t="shared" si="67"/>
        <v>22</v>
      </c>
      <c r="Q370">
        <f t="shared" si="68"/>
        <v>15</v>
      </c>
      <c r="R370">
        <f t="shared" si="74"/>
        <v>2</v>
      </c>
      <c r="S370">
        <f t="shared" si="69"/>
        <v>5</v>
      </c>
      <c r="T370" s="8">
        <f t="shared" si="70"/>
        <v>0.33333333333333331</v>
      </c>
      <c r="U370">
        <f t="shared" si="71"/>
        <v>19.923076923076898</v>
      </c>
      <c r="V370">
        <f t="shared" si="72"/>
        <v>337.59701265360599</v>
      </c>
      <c r="W370">
        <f t="shared" si="73"/>
        <v>6725.9712520987696</v>
      </c>
    </row>
    <row r="371" spans="1:23">
      <c r="A371" t="s">
        <v>82</v>
      </c>
      <c r="B371">
        <v>2471</v>
      </c>
      <c r="C371">
        <v>456</v>
      </c>
      <c r="D371">
        <v>3</v>
      </c>
      <c r="E371">
        <v>1</v>
      </c>
      <c r="F371">
        <v>2</v>
      </c>
      <c r="G371">
        <v>66.6666666666666</v>
      </c>
      <c r="H371">
        <v>10.5</v>
      </c>
      <c r="I371">
        <v>59.794705707972497</v>
      </c>
      <c r="J371">
        <v>627.84440993371095</v>
      </c>
      <c r="M371" t="str">
        <f t="shared" si="64"/>
        <v>&lt;anonymous&gt;.findValuesInPath</v>
      </c>
      <c r="N371" t="str">
        <f t="shared" si="65"/>
        <v/>
      </c>
      <c r="O371">
        <f t="shared" si="66"/>
        <v>2429</v>
      </c>
      <c r="P371">
        <f t="shared" si="67"/>
        <v>478</v>
      </c>
      <c r="Q371">
        <f t="shared" si="68"/>
        <v>18</v>
      </c>
      <c r="R371">
        <f t="shared" si="74"/>
        <v>2</v>
      </c>
      <c r="S371">
        <f t="shared" si="69"/>
        <v>7</v>
      </c>
      <c r="T371" s="8">
        <f t="shared" si="70"/>
        <v>0.3888888888888889</v>
      </c>
      <c r="U371">
        <f t="shared" si="71"/>
        <v>30.423076923076898</v>
      </c>
      <c r="V371">
        <f t="shared" si="72"/>
        <v>397.39171836157846</v>
      </c>
      <c r="W371">
        <f t="shared" si="73"/>
        <v>7353.8156620324808</v>
      </c>
    </row>
    <row r="372" spans="1:23">
      <c r="A372" t="s">
        <v>82</v>
      </c>
      <c r="B372">
        <v>2473</v>
      </c>
      <c r="C372">
        <v>453</v>
      </c>
      <c r="D372">
        <v>10</v>
      </c>
      <c r="E372">
        <v>1</v>
      </c>
      <c r="F372">
        <v>2</v>
      </c>
      <c r="G372">
        <v>20</v>
      </c>
      <c r="H372">
        <v>12.25</v>
      </c>
      <c r="I372">
        <v>159.11890788006599</v>
      </c>
      <c r="J372">
        <v>1949.20662153082</v>
      </c>
      <c r="M372" t="str">
        <f t="shared" si="64"/>
        <v>&lt;anonymous&gt;.findValuesInPath</v>
      </c>
      <c r="N372" t="str">
        <f t="shared" si="65"/>
        <v/>
      </c>
      <c r="O372">
        <f t="shared" si="66"/>
        <v>2429</v>
      </c>
      <c r="P372">
        <f t="shared" si="67"/>
        <v>931</v>
      </c>
      <c r="Q372">
        <f t="shared" si="68"/>
        <v>28</v>
      </c>
      <c r="R372">
        <f t="shared" si="74"/>
        <v>2</v>
      </c>
      <c r="S372">
        <f t="shared" si="69"/>
        <v>9</v>
      </c>
      <c r="T372" s="8">
        <f t="shared" si="70"/>
        <v>0.32142857142857145</v>
      </c>
      <c r="U372">
        <f t="shared" si="71"/>
        <v>42.673076923076898</v>
      </c>
      <c r="V372">
        <f t="shared" si="72"/>
        <v>556.51062624164445</v>
      </c>
      <c r="W372">
        <f t="shared" si="73"/>
        <v>9303.0222835633012</v>
      </c>
    </row>
    <row r="373" spans="1:23">
      <c r="A373" t="s">
        <v>82</v>
      </c>
      <c r="B373">
        <v>2475</v>
      </c>
      <c r="C373">
        <v>6</v>
      </c>
      <c r="D373">
        <v>4</v>
      </c>
      <c r="E373">
        <v>1</v>
      </c>
      <c r="F373">
        <v>1</v>
      </c>
      <c r="G373">
        <v>25</v>
      </c>
      <c r="H373">
        <v>2.3333333333333299</v>
      </c>
      <c r="I373">
        <v>127.99896988958</v>
      </c>
      <c r="J373">
        <v>298.66426307568599</v>
      </c>
      <c r="M373" t="str">
        <f t="shared" si="64"/>
        <v>&lt;anonymous&gt;.findValuesInPath</v>
      </c>
      <c r="N373" t="str">
        <f t="shared" si="65"/>
        <v/>
      </c>
      <c r="O373">
        <f t="shared" si="66"/>
        <v>2429</v>
      </c>
      <c r="P373">
        <f t="shared" si="67"/>
        <v>937</v>
      </c>
      <c r="Q373">
        <f t="shared" si="68"/>
        <v>32</v>
      </c>
      <c r="R373">
        <f t="shared" si="74"/>
        <v>2</v>
      </c>
      <c r="S373">
        <f t="shared" si="69"/>
        <v>10</v>
      </c>
      <c r="T373" s="8">
        <f t="shared" si="70"/>
        <v>0.3125</v>
      </c>
      <c r="U373">
        <f t="shared" si="71"/>
        <v>45.006410256410227</v>
      </c>
      <c r="V373">
        <f t="shared" si="72"/>
        <v>684.5095961312245</v>
      </c>
      <c r="W373">
        <f t="shared" si="73"/>
        <v>9601.6865466389863</v>
      </c>
    </row>
    <row r="374" spans="1:23">
      <c r="A374" t="s">
        <v>82</v>
      </c>
      <c r="B374">
        <v>2482</v>
      </c>
      <c r="C374">
        <v>19</v>
      </c>
      <c r="D374">
        <v>3</v>
      </c>
      <c r="E374">
        <v>0</v>
      </c>
      <c r="F374">
        <v>1</v>
      </c>
      <c r="G374">
        <v>33.3333333333333</v>
      </c>
      <c r="H374">
        <v>3</v>
      </c>
      <c r="I374">
        <v>36</v>
      </c>
      <c r="J374">
        <v>108</v>
      </c>
      <c r="M374" t="str">
        <f t="shared" si="64"/>
        <v>&lt;anonymous&gt;.findValuesInPath</v>
      </c>
      <c r="N374" t="str">
        <f t="shared" si="65"/>
        <v>&lt;anonymous&gt;.findValuesInPath</v>
      </c>
      <c r="O374">
        <f t="shared" si="66"/>
        <v>2429</v>
      </c>
      <c r="P374">
        <f t="shared" si="67"/>
        <v>956</v>
      </c>
      <c r="Q374">
        <f t="shared" si="68"/>
        <v>35</v>
      </c>
      <c r="R374">
        <f t="shared" si="74"/>
        <v>2</v>
      </c>
      <c r="S374">
        <f t="shared" si="69"/>
        <v>11</v>
      </c>
      <c r="T374" s="8">
        <f t="shared" si="70"/>
        <v>0.31428571428571428</v>
      </c>
      <c r="U374">
        <f t="shared" si="71"/>
        <v>48.006410256410227</v>
      </c>
      <c r="V374">
        <f t="shared" si="72"/>
        <v>720.5095961312245</v>
      </c>
      <c r="W374">
        <f t="shared" si="73"/>
        <v>9709.6865466389863</v>
      </c>
    </row>
    <row r="375" spans="1:23">
      <c r="A375" t="s">
        <v>190</v>
      </c>
      <c r="B375">
        <v>2483</v>
      </c>
      <c r="C375">
        <v>8</v>
      </c>
      <c r="D375">
        <v>6</v>
      </c>
      <c r="E375">
        <v>3</v>
      </c>
      <c r="F375">
        <v>1</v>
      </c>
      <c r="G375">
        <v>16.6666666666666</v>
      </c>
      <c r="H375">
        <v>3.15</v>
      </c>
      <c r="I375">
        <v>125.814950416797</v>
      </c>
      <c r="J375">
        <v>396.31709381291103</v>
      </c>
      <c r="M375" t="str">
        <f t="shared" si="64"/>
        <v>MappingInformation</v>
      </c>
      <c r="N375" t="str">
        <f t="shared" si="65"/>
        <v>MappingInformation</v>
      </c>
      <c r="O375">
        <f t="shared" si="66"/>
        <v>2483</v>
      </c>
      <c r="P375">
        <f t="shared" si="67"/>
        <v>8</v>
      </c>
      <c r="Q375">
        <f t="shared" si="68"/>
        <v>6</v>
      </c>
      <c r="R375">
        <f t="shared" si="74"/>
        <v>3</v>
      </c>
      <c r="S375">
        <f t="shared" si="69"/>
        <v>1</v>
      </c>
      <c r="T375" s="8">
        <f t="shared" si="70"/>
        <v>0.16666666666666666</v>
      </c>
      <c r="U375">
        <f t="shared" si="71"/>
        <v>3.15</v>
      </c>
      <c r="V375">
        <f t="shared" si="72"/>
        <v>125.814950416797</v>
      </c>
      <c r="W375">
        <f t="shared" si="73"/>
        <v>396.31709381291103</v>
      </c>
    </row>
    <row r="376" spans="1:23">
      <c r="A376" t="s">
        <v>191</v>
      </c>
      <c r="B376">
        <v>2491</v>
      </c>
      <c r="C376">
        <v>8</v>
      </c>
      <c r="D376">
        <v>4</v>
      </c>
      <c r="E376">
        <v>0</v>
      </c>
      <c r="F376">
        <v>2</v>
      </c>
      <c r="G376">
        <v>50</v>
      </c>
      <c r="H376">
        <v>4</v>
      </c>
      <c r="I376">
        <v>36.495613986748801</v>
      </c>
      <c r="J376">
        <v>145.982455946995</v>
      </c>
      <c r="M376" t="str">
        <f t="shared" si="64"/>
        <v>&lt;anonymous&gt;.getAlternativeIfAvailable</v>
      </c>
      <c r="N376" t="str">
        <f t="shared" si="65"/>
        <v/>
      </c>
      <c r="O376">
        <f t="shared" si="66"/>
        <v>2491</v>
      </c>
      <c r="P376">
        <f t="shared" si="67"/>
        <v>8</v>
      </c>
      <c r="Q376">
        <f t="shared" si="68"/>
        <v>4</v>
      </c>
      <c r="R376">
        <f t="shared" si="74"/>
        <v>0</v>
      </c>
      <c r="S376">
        <f t="shared" si="69"/>
        <v>2</v>
      </c>
      <c r="T376" s="8">
        <f t="shared" si="70"/>
        <v>0.5</v>
      </c>
      <c r="U376">
        <f t="shared" si="71"/>
        <v>4</v>
      </c>
      <c r="V376">
        <f t="shared" si="72"/>
        <v>36.495613986748801</v>
      </c>
      <c r="W376">
        <f t="shared" si="73"/>
        <v>145.982455946995</v>
      </c>
    </row>
    <row r="377" spans="1:23">
      <c r="A377" t="s">
        <v>82</v>
      </c>
      <c r="B377">
        <v>2502</v>
      </c>
      <c r="C377">
        <v>422</v>
      </c>
      <c r="D377">
        <v>2</v>
      </c>
      <c r="E377">
        <v>0</v>
      </c>
      <c r="F377">
        <v>1</v>
      </c>
      <c r="G377">
        <v>50</v>
      </c>
      <c r="H377">
        <v>2</v>
      </c>
      <c r="I377">
        <v>6.3398500028846199</v>
      </c>
      <c r="J377">
        <v>12.679700005769201</v>
      </c>
      <c r="M377" t="str">
        <f t="shared" si="64"/>
        <v>&lt;anonymous&gt;.getAlternativeIfAvailable</v>
      </c>
      <c r="N377" t="str">
        <f t="shared" si="65"/>
        <v>&lt;anonymous&gt;.getAlternativeIfAvailable</v>
      </c>
      <c r="O377">
        <f t="shared" si="66"/>
        <v>2491</v>
      </c>
      <c r="P377">
        <f t="shared" si="67"/>
        <v>430</v>
      </c>
      <c r="Q377">
        <f t="shared" si="68"/>
        <v>6</v>
      </c>
      <c r="R377">
        <f t="shared" si="74"/>
        <v>0</v>
      </c>
      <c r="S377">
        <f t="shared" si="69"/>
        <v>3</v>
      </c>
      <c r="T377" s="8">
        <f t="shared" si="70"/>
        <v>0.5</v>
      </c>
      <c r="U377">
        <f t="shared" si="71"/>
        <v>6</v>
      </c>
      <c r="V377">
        <f t="shared" si="72"/>
        <v>42.835463989633418</v>
      </c>
      <c r="W377">
        <f t="shared" si="73"/>
        <v>158.66215595276421</v>
      </c>
    </row>
    <row r="378" spans="1:23">
      <c r="A378" t="s">
        <v>192</v>
      </c>
      <c r="B378">
        <v>2503</v>
      </c>
      <c r="C378">
        <v>419</v>
      </c>
      <c r="D378">
        <v>50</v>
      </c>
      <c r="E378">
        <v>5</v>
      </c>
      <c r="F378">
        <v>1</v>
      </c>
      <c r="G378">
        <v>2</v>
      </c>
      <c r="H378">
        <v>6.8028169014084501</v>
      </c>
      <c r="I378">
        <v>1640.48997912304</v>
      </c>
      <c r="J378">
        <v>11159.952956569399</v>
      </c>
      <c r="M378" t="str">
        <f t="shared" si="64"/>
        <v>TransmissionController</v>
      </c>
      <c r="N378" t="str">
        <f t="shared" si="65"/>
        <v/>
      </c>
      <c r="O378">
        <f t="shared" si="66"/>
        <v>2503</v>
      </c>
      <c r="P378">
        <f t="shared" si="67"/>
        <v>419</v>
      </c>
      <c r="Q378">
        <f t="shared" si="68"/>
        <v>50</v>
      </c>
      <c r="R378">
        <f t="shared" si="74"/>
        <v>5</v>
      </c>
      <c r="S378">
        <f t="shared" si="69"/>
        <v>1</v>
      </c>
      <c r="T378" s="8">
        <f t="shared" si="70"/>
        <v>0.02</v>
      </c>
      <c r="U378">
        <f t="shared" si="71"/>
        <v>6.8028169014084501</v>
      </c>
      <c r="V378">
        <f t="shared" si="72"/>
        <v>1640.48997912304</v>
      </c>
      <c r="W378">
        <f t="shared" si="73"/>
        <v>11159.952956569399</v>
      </c>
    </row>
    <row r="379" spans="1:23">
      <c r="A379" t="s">
        <v>82</v>
      </c>
      <c r="B379">
        <v>2532</v>
      </c>
      <c r="C379">
        <v>6</v>
      </c>
      <c r="D379">
        <v>3</v>
      </c>
      <c r="E379">
        <v>0</v>
      </c>
      <c r="F379">
        <v>2</v>
      </c>
      <c r="G379">
        <v>66.6666666666666</v>
      </c>
      <c r="H379">
        <v>4</v>
      </c>
      <c r="I379">
        <v>49.828921423310398</v>
      </c>
      <c r="J379">
        <v>199.31568569324099</v>
      </c>
      <c r="M379" t="str">
        <f t="shared" si="64"/>
        <v>TransmissionController</v>
      </c>
      <c r="N379" t="str">
        <f t="shared" si="65"/>
        <v/>
      </c>
      <c r="O379">
        <f t="shared" si="66"/>
        <v>2503</v>
      </c>
      <c r="P379">
        <f t="shared" si="67"/>
        <v>425</v>
      </c>
      <c r="Q379">
        <f t="shared" si="68"/>
        <v>53</v>
      </c>
      <c r="R379">
        <f t="shared" si="74"/>
        <v>5</v>
      </c>
      <c r="S379">
        <f t="shared" si="69"/>
        <v>3</v>
      </c>
      <c r="T379" s="8">
        <f t="shared" si="70"/>
        <v>5.6603773584905662E-2</v>
      </c>
      <c r="U379">
        <f t="shared" si="71"/>
        <v>10.80281690140845</v>
      </c>
      <c r="V379">
        <f t="shared" si="72"/>
        <v>1690.3189005463505</v>
      </c>
      <c r="W379">
        <f t="shared" si="73"/>
        <v>11359.268642262639</v>
      </c>
    </row>
    <row r="380" spans="1:23">
      <c r="A380" t="s">
        <v>82</v>
      </c>
      <c r="B380">
        <v>2538</v>
      </c>
      <c r="C380">
        <v>37</v>
      </c>
      <c r="D380">
        <v>2</v>
      </c>
      <c r="E380">
        <v>2</v>
      </c>
      <c r="F380">
        <v>1</v>
      </c>
      <c r="G380">
        <v>50</v>
      </c>
      <c r="H380">
        <v>2.6666666666666599</v>
      </c>
      <c r="I380">
        <v>43.185065233535703</v>
      </c>
      <c r="J380">
        <v>115.16017395609499</v>
      </c>
      <c r="M380" t="str">
        <f t="shared" si="64"/>
        <v>TransmissionController</v>
      </c>
      <c r="N380" t="str">
        <f t="shared" si="65"/>
        <v/>
      </c>
      <c r="O380">
        <f t="shared" si="66"/>
        <v>2503</v>
      </c>
      <c r="P380">
        <f t="shared" si="67"/>
        <v>462</v>
      </c>
      <c r="Q380">
        <f t="shared" si="68"/>
        <v>55</v>
      </c>
      <c r="R380">
        <f t="shared" si="74"/>
        <v>5</v>
      </c>
      <c r="S380">
        <f t="shared" si="69"/>
        <v>4</v>
      </c>
      <c r="T380" s="8">
        <f t="shared" si="70"/>
        <v>7.2727272727272724E-2</v>
      </c>
      <c r="U380">
        <f t="shared" si="71"/>
        <v>13.469483568075109</v>
      </c>
      <c r="V380">
        <f t="shared" si="72"/>
        <v>1733.5039657798861</v>
      </c>
      <c r="W380">
        <f t="shared" si="73"/>
        <v>11474.428816218735</v>
      </c>
    </row>
    <row r="381" spans="1:23">
      <c r="A381" t="s">
        <v>82</v>
      </c>
      <c r="B381">
        <v>2540</v>
      </c>
      <c r="C381">
        <v>34</v>
      </c>
      <c r="D381">
        <v>5</v>
      </c>
      <c r="E381">
        <v>2</v>
      </c>
      <c r="F381">
        <v>2</v>
      </c>
      <c r="G381">
        <v>40</v>
      </c>
      <c r="H381">
        <v>5.1818181818181799</v>
      </c>
      <c r="I381">
        <v>134.88627376126101</v>
      </c>
      <c r="J381">
        <v>698.95614585380804</v>
      </c>
      <c r="M381" t="str">
        <f t="shared" si="64"/>
        <v>TransmissionController</v>
      </c>
      <c r="N381" t="str">
        <f t="shared" si="65"/>
        <v/>
      </c>
      <c r="O381">
        <f t="shared" si="66"/>
        <v>2503</v>
      </c>
      <c r="P381">
        <f t="shared" si="67"/>
        <v>496</v>
      </c>
      <c r="Q381">
        <f t="shared" si="68"/>
        <v>60</v>
      </c>
      <c r="R381">
        <f t="shared" si="74"/>
        <v>5</v>
      </c>
      <c r="S381">
        <f t="shared" si="69"/>
        <v>6</v>
      </c>
      <c r="T381" s="8">
        <f t="shared" si="70"/>
        <v>0.1</v>
      </c>
      <c r="U381">
        <f t="shared" si="71"/>
        <v>18.651301749893289</v>
      </c>
      <c r="V381">
        <f t="shared" si="72"/>
        <v>1868.3902395411471</v>
      </c>
      <c r="W381">
        <f t="shared" si="73"/>
        <v>12173.384962072543</v>
      </c>
    </row>
    <row r="382" spans="1:23">
      <c r="A382" t="s">
        <v>82</v>
      </c>
      <c r="B382">
        <v>2546</v>
      </c>
      <c r="C382">
        <v>27</v>
      </c>
      <c r="D382">
        <v>3</v>
      </c>
      <c r="E382">
        <v>2</v>
      </c>
      <c r="F382">
        <v>2</v>
      </c>
      <c r="G382">
        <v>66.6666666666666</v>
      </c>
      <c r="H382">
        <v>3.6111111111111098</v>
      </c>
      <c r="I382">
        <v>83.761808285267193</v>
      </c>
      <c r="J382">
        <v>302.47319658568699</v>
      </c>
      <c r="M382" t="str">
        <f t="shared" si="64"/>
        <v>TransmissionController</v>
      </c>
      <c r="N382" t="str">
        <f t="shared" si="65"/>
        <v/>
      </c>
      <c r="O382">
        <f t="shared" si="66"/>
        <v>2503</v>
      </c>
      <c r="P382">
        <f t="shared" si="67"/>
        <v>523</v>
      </c>
      <c r="Q382">
        <f t="shared" si="68"/>
        <v>63</v>
      </c>
      <c r="R382">
        <f t="shared" si="74"/>
        <v>5</v>
      </c>
      <c r="S382">
        <f t="shared" si="69"/>
        <v>8</v>
      </c>
      <c r="T382" s="8">
        <f t="shared" si="70"/>
        <v>0.12698412698412698</v>
      </c>
      <c r="U382">
        <f t="shared" si="71"/>
        <v>22.2624128610044</v>
      </c>
      <c r="V382">
        <f t="shared" si="72"/>
        <v>1952.1520478264142</v>
      </c>
      <c r="W382">
        <f t="shared" si="73"/>
        <v>12475.85815865823</v>
      </c>
    </row>
    <row r="383" spans="1:23">
      <c r="A383" t="s">
        <v>82</v>
      </c>
      <c r="B383">
        <v>2549</v>
      </c>
      <c r="C383">
        <v>23</v>
      </c>
      <c r="D383">
        <v>2</v>
      </c>
      <c r="E383">
        <v>2</v>
      </c>
      <c r="F383">
        <v>1</v>
      </c>
      <c r="G383">
        <v>50</v>
      </c>
      <c r="H383">
        <v>1.71428571428571</v>
      </c>
      <c r="I383">
        <v>39.863137138648298</v>
      </c>
      <c r="J383">
        <v>68.336806523397101</v>
      </c>
      <c r="M383" t="str">
        <f t="shared" si="64"/>
        <v>TransmissionController</v>
      </c>
      <c r="N383" t="str">
        <f t="shared" si="65"/>
        <v/>
      </c>
      <c r="O383">
        <f t="shared" si="66"/>
        <v>2503</v>
      </c>
      <c r="P383">
        <f t="shared" si="67"/>
        <v>546</v>
      </c>
      <c r="Q383">
        <f t="shared" si="68"/>
        <v>65</v>
      </c>
      <c r="R383">
        <f t="shared" si="74"/>
        <v>5</v>
      </c>
      <c r="S383">
        <f t="shared" si="69"/>
        <v>9</v>
      </c>
      <c r="T383" s="8">
        <f t="shared" si="70"/>
        <v>0.13846153846153847</v>
      </c>
      <c r="U383">
        <f t="shared" si="71"/>
        <v>23.976698575290108</v>
      </c>
      <c r="V383">
        <f t="shared" si="72"/>
        <v>1992.0151849650624</v>
      </c>
      <c r="W383">
        <f t="shared" si="73"/>
        <v>12544.194965181627</v>
      </c>
    </row>
    <row r="384" spans="1:23">
      <c r="A384" t="s">
        <v>82</v>
      </c>
      <c r="B384">
        <v>2551</v>
      </c>
      <c r="C384">
        <v>20</v>
      </c>
      <c r="D384">
        <v>4</v>
      </c>
      <c r="E384">
        <v>2</v>
      </c>
      <c r="F384">
        <v>1</v>
      </c>
      <c r="G384">
        <v>25</v>
      </c>
      <c r="H384">
        <v>3.5</v>
      </c>
      <c r="I384">
        <v>140</v>
      </c>
      <c r="J384">
        <v>490</v>
      </c>
      <c r="M384" t="str">
        <f t="shared" si="64"/>
        <v>TransmissionController</v>
      </c>
      <c r="N384" t="str">
        <f t="shared" si="65"/>
        <v/>
      </c>
      <c r="O384">
        <f t="shared" si="66"/>
        <v>2503</v>
      </c>
      <c r="P384">
        <f t="shared" si="67"/>
        <v>566</v>
      </c>
      <c r="Q384">
        <f t="shared" si="68"/>
        <v>69</v>
      </c>
      <c r="R384">
        <f t="shared" si="74"/>
        <v>5</v>
      </c>
      <c r="S384">
        <f t="shared" si="69"/>
        <v>10</v>
      </c>
      <c r="T384" s="8">
        <f t="shared" si="70"/>
        <v>0.14492753623188406</v>
      </c>
      <c r="U384">
        <f t="shared" si="71"/>
        <v>27.476698575290108</v>
      </c>
      <c r="V384">
        <f t="shared" si="72"/>
        <v>2132.0151849650624</v>
      </c>
      <c r="W384">
        <f t="shared" si="73"/>
        <v>13034.194965181627</v>
      </c>
    </row>
    <row r="385" spans="1:23">
      <c r="A385" t="s">
        <v>82</v>
      </c>
      <c r="B385">
        <v>2555</v>
      </c>
      <c r="C385">
        <v>15</v>
      </c>
      <c r="D385">
        <v>3</v>
      </c>
      <c r="E385">
        <v>2</v>
      </c>
      <c r="F385">
        <v>1</v>
      </c>
      <c r="G385">
        <v>33.3333333333333</v>
      </c>
      <c r="H385">
        <v>2.5</v>
      </c>
      <c r="I385">
        <v>57.359400011538497</v>
      </c>
      <c r="J385">
        <v>143.398500028846</v>
      </c>
      <c r="M385" t="str">
        <f t="shared" si="64"/>
        <v>TransmissionController</v>
      </c>
      <c r="N385" t="str">
        <f t="shared" si="65"/>
        <v/>
      </c>
      <c r="O385">
        <f t="shared" si="66"/>
        <v>2503</v>
      </c>
      <c r="P385">
        <f t="shared" si="67"/>
        <v>581</v>
      </c>
      <c r="Q385">
        <f t="shared" si="68"/>
        <v>72</v>
      </c>
      <c r="R385">
        <f t="shared" si="74"/>
        <v>5</v>
      </c>
      <c r="S385">
        <f t="shared" si="69"/>
        <v>11</v>
      </c>
      <c r="T385" s="8">
        <f t="shared" si="70"/>
        <v>0.15277777777777779</v>
      </c>
      <c r="U385">
        <f t="shared" si="71"/>
        <v>29.976698575290108</v>
      </c>
      <c r="V385">
        <f t="shared" si="72"/>
        <v>2189.374584976601</v>
      </c>
      <c r="W385">
        <f t="shared" si="73"/>
        <v>13177.593465210473</v>
      </c>
    </row>
    <row r="386" spans="1:23">
      <c r="A386" t="s">
        <v>82</v>
      </c>
      <c r="B386">
        <v>2559</v>
      </c>
      <c r="C386">
        <v>10</v>
      </c>
      <c r="D386">
        <v>5</v>
      </c>
      <c r="E386">
        <v>2</v>
      </c>
      <c r="F386">
        <v>1</v>
      </c>
      <c r="G386">
        <v>20</v>
      </c>
      <c r="H386">
        <v>2.8571428571428501</v>
      </c>
      <c r="I386">
        <v>137.607525047596</v>
      </c>
      <c r="J386">
        <v>393.16435727884601</v>
      </c>
      <c r="M386" t="str">
        <f t="shared" si="64"/>
        <v>TransmissionController</v>
      </c>
      <c r="N386" t="str">
        <f t="shared" si="65"/>
        <v/>
      </c>
      <c r="O386">
        <f t="shared" si="66"/>
        <v>2503</v>
      </c>
      <c r="P386">
        <f t="shared" si="67"/>
        <v>591</v>
      </c>
      <c r="Q386">
        <f t="shared" si="68"/>
        <v>77</v>
      </c>
      <c r="R386">
        <f t="shared" si="74"/>
        <v>5</v>
      </c>
      <c r="S386">
        <f t="shared" si="69"/>
        <v>12</v>
      </c>
      <c r="T386" s="8">
        <f t="shared" si="70"/>
        <v>0.15584415584415584</v>
      </c>
      <c r="U386">
        <f t="shared" si="71"/>
        <v>32.833841432432955</v>
      </c>
      <c r="V386">
        <f t="shared" si="72"/>
        <v>2326.982110024197</v>
      </c>
      <c r="W386">
        <f t="shared" si="73"/>
        <v>13570.757822489319</v>
      </c>
    </row>
    <row r="387" spans="1:23">
      <c r="A387" t="s">
        <v>82</v>
      </c>
      <c r="B387">
        <v>2562</v>
      </c>
      <c r="C387">
        <v>4</v>
      </c>
      <c r="D387">
        <v>2</v>
      </c>
      <c r="E387">
        <v>0</v>
      </c>
      <c r="F387">
        <v>1</v>
      </c>
      <c r="G387">
        <v>50</v>
      </c>
      <c r="H387">
        <v>1.875</v>
      </c>
      <c r="I387">
        <v>25.2661942985184</v>
      </c>
      <c r="J387">
        <v>47.374114309722003</v>
      </c>
      <c r="M387" t="str">
        <f t="shared" ref="M387:M450" si="75">IF($A387="&lt;anonymous&gt;",M386,A387)</f>
        <v>TransmissionController</v>
      </c>
      <c r="N387" t="str">
        <f t="shared" ref="N387:N450" si="76">IF(M387=M388,"",M387)</f>
        <v>TransmissionController</v>
      </c>
      <c r="O387">
        <f t="shared" si="66"/>
        <v>2503</v>
      </c>
      <c r="P387">
        <f t="shared" si="67"/>
        <v>595</v>
      </c>
      <c r="Q387">
        <f t="shared" si="68"/>
        <v>79</v>
      </c>
      <c r="R387">
        <f t="shared" si="74"/>
        <v>5</v>
      </c>
      <c r="S387">
        <f t="shared" si="69"/>
        <v>13</v>
      </c>
      <c r="T387" s="8">
        <f t="shared" si="70"/>
        <v>0.16455696202531644</v>
      </c>
      <c r="U387">
        <f t="shared" si="71"/>
        <v>34.708841432432955</v>
      </c>
      <c r="V387">
        <f t="shared" si="72"/>
        <v>2352.2483043227153</v>
      </c>
      <c r="W387">
        <f t="shared" si="73"/>
        <v>13618.13193679904</v>
      </c>
    </row>
    <row r="388" spans="1:23">
      <c r="A388" t="s">
        <v>193</v>
      </c>
      <c r="B388">
        <v>2575</v>
      </c>
      <c r="C388">
        <v>11</v>
      </c>
      <c r="D388">
        <v>3</v>
      </c>
      <c r="E388">
        <v>1</v>
      </c>
      <c r="F388">
        <v>2</v>
      </c>
      <c r="G388">
        <v>66.6666666666666</v>
      </c>
      <c r="H388">
        <v>3.6111111111111098</v>
      </c>
      <c r="I388">
        <v>79.954453363209595</v>
      </c>
      <c r="J388">
        <v>288.72441492270099</v>
      </c>
      <c r="M388" t="str">
        <f t="shared" si="75"/>
        <v>$scope.setTarget</v>
      </c>
      <c r="N388" t="str">
        <f t="shared" si="76"/>
        <v/>
      </c>
      <c r="O388">
        <f t="shared" ref="O388:O451" si="77">IF($A388="&lt;anonymous&gt;",O387,B388)</f>
        <v>2575</v>
      </c>
      <c r="P388">
        <f t="shared" ref="P388:P451" si="78">IF($A388="&lt;anonymous&gt;",C388+P387,C388)</f>
        <v>11</v>
      </c>
      <c r="Q388">
        <f t="shared" ref="Q388:Q451" si="79">IF($A388="&lt;anonymous&gt;",D388+Q387,D388)</f>
        <v>3</v>
      </c>
      <c r="R388">
        <f t="shared" si="74"/>
        <v>1</v>
      </c>
      <c r="S388">
        <f t="shared" ref="S388:S451" si="80">IF($A388="&lt;anonymous&gt;",F388+S387,F388)</f>
        <v>2</v>
      </c>
      <c r="T388" s="8">
        <f t="shared" ref="T388:T451" si="81">S388/Q388</f>
        <v>0.66666666666666663</v>
      </c>
      <c r="U388">
        <f t="shared" ref="U388:U451" si="82">IF($A388="&lt;anonymous&gt;",H388+U387,H388)</f>
        <v>3.6111111111111098</v>
      </c>
      <c r="V388">
        <f t="shared" ref="V388:V451" si="83">IF($A388="&lt;anonymous&gt;",I388+V387,I388)</f>
        <v>79.954453363209595</v>
      </c>
      <c r="W388">
        <f t="shared" ref="W388:W451" si="84">IF($A388="&lt;anonymous&gt;",J388+W387,J388)</f>
        <v>288.72441492270099</v>
      </c>
    </row>
    <row r="389" spans="1:23">
      <c r="A389" t="s">
        <v>82</v>
      </c>
      <c r="B389">
        <v>2578</v>
      </c>
      <c r="C389">
        <v>6</v>
      </c>
      <c r="D389">
        <v>3</v>
      </c>
      <c r="E389">
        <v>2</v>
      </c>
      <c r="F389">
        <v>2</v>
      </c>
      <c r="G389">
        <v>66.6666666666666</v>
      </c>
      <c r="H389">
        <v>3</v>
      </c>
      <c r="I389">
        <v>71.6992500144231</v>
      </c>
      <c r="J389">
        <v>215.097750043269</v>
      </c>
      <c r="M389" t="str">
        <f t="shared" si="75"/>
        <v>$scope.setTarget</v>
      </c>
      <c r="N389" t="str">
        <f t="shared" si="76"/>
        <v>$scope.setTarget</v>
      </c>
      <c r="O389">
        <f t="shared" si="77"/>
        <v>2575</v>
      </c>
      <c r="P389">
        <f t="shared" si="78"/>
        <v>17</v>
      </c>
      <c r="Q389">
        <f t="shared" si="79"/>
        <v>6</v>
      </c>
      <c r="R389">
        <f t="shared" si="74"/>
        <v>1</v>
      </c>
      <c r="S389">
        <f t="shared" si="80"/>
        <v>4</v>
      </c>
      <c r="T389" s="8">
        <f t="shared" si="81"/>
        <v>0.66666666666666663</v>
      </c>
      <c r="U389">
        <f t="shared" si="82"/>
        <v>6.6111111111111098</v>
      </c>
      <c r="V389">
        <f t="shared" si="83"/>
        <v>151.6537033776327</v>
      </c>
      <c r="W389">
        <f t="shared" si="84"/>
        <v>503.82216496596999</v>
      </c>
    </row>
    <row r="390" spans="1:23">
      <c r="A390" t="s">
        <v>194</v>
      </c>
      <c r="B390">
        <v>2586</v>
      </c>
      <c r="C390">
        <v>12</v>
      </c>
      <c r="D390">
        <v>2</v>
      </c>
      <c r="E390">
        <v>0</v>
      </c>
      <c r="F390">
        <v>1</v>
      </c>
      <c r="G390">
        <v>50</v>
      </c>
      <c r="H390">
        <v>2.2857142857142798</v>
      </c>
      <c r="I390">
        <v>51.891474279559397</v>
      </c>
      <c r="J390">
        <v>118.609084067564</v>
      </c>
      <c r="M390" t="str">
        <f t="shared" si="75"/>
        <v>$scope.processTaskTemplates</v>
      </c>
      <c r="N390" t="str">
        <f t="shared" si="76"/>
        <v/>
      </c>
      <c r="O390">
        <f t="shared" si="77"/>
        <v>2586</v>
      </c>
      <c r="P390">
        <f t="shared" si="78"/>
        <v>12</v>
      </c>
      <c r="Q390">
        <f t="shared" si="79"/>
        <v>2</v>
      </c>
      <c r="R390">
        <f t="shared" si="74"/>
        <v>0</v>
      </c>
      <c r="S390">
        <f t="shared" si="80"/>
        <v>1</v>
      </c>
      <c r="T390" s="8">
        <f t="shared" si="81"/>
        <v>0.5</v>
      </c>
      <c r="U390">
        <f t="shared" si="82"/>
        <v>2.2857142857142798</v>
      </c>
      <c r="V390">
        <f t="shared" si="83"/>
        <v>51.891474279559397</v>
      </c>
      <c r="W390">
        <f t="shared" si="84"/>
        <v>118.609084067564</v>
      </c>
    </row>
    <row r="391" spans="1:23">
      <c r="A391" t="s">
        <v>82</v>
      </c>
      <c r="B391">
        <v>2588</v>
      </c>
      <c r="C391">
        <v>9</v>
      </c>
      <c r="D391">
        <v>2</v>
      </c>
      <c r="E391">
        <v>1</v>
      </c>
      <c r="F391">
        <v>1</v>
      </c>
      <c r="G391">
        <v>50</v>
      </c>
      <c r="H391">
        <v>3.0357142857142798</v>
      </c>
      <c r="I391">
        <v>118.94197037642</v>
      </c>
      <c r="J391">
        <v>361.073838642704</v>
      </c>
      <c r="M391" t="str">
        <f t="shared" si="75"/>
        <v>$scope.processTaskTemplates</v>
      </c>
      <c r="N391" t="str">
        <f t="shared" si="76"/>
        <v/>
      </c>
      <c r="O391">
        <f t="shared" si="77"/>
        <v>2586</v>
      </c>
      <c r="P391">
        <f t="shared" si="78"/>
        <v>21</v>
      </c>
      <c r="Q391">
        <f t="shared" si="79"/>
        <v>4</v>
      </c>
      <c r="R391">
        <f t="shared" si="74"/>
        <v>0</v>
      </c>
      <c r="S391">
        <f t="shared" si="80"/>
        <v>2</v>
      </c>
      <c r="T391" s="8">
        <f t="shared" si="81"/>
        <v>0.5</v>
      </c>
      <c r="U391">
        <f t="shared" si="82"/>
        <v>5.3214285714285596</v>
      </c>
      <c r="V391">
        <f t="shared" si="83"/>
        <v>170.83344465597941</v>
      </c>
      <c r="W391">
        <f t="shared" si="84"/>
        <v>479.68292271026803</v>
      </c>
    </row>
    <row r="392" spans="1:23">
      <c r="A392" t="s">
        <v>82</v>
      </c>
      <c r="B392">
        <v>2590</v>
      </c>
      <c r="C392">
        <v>6</v>
      </c>
      <c r="D392">
        <v>2</v>
      </c>
      <c r="E392">
        <v>1</v>
      </c>
      <c r="F392">
        <v>1</v>
      </c>
      <c r="G392">
        <v>50</v>
      </c>
      <c r="H392">
        <v>3.21428571428571</v>
      </c>
      <c r="I392">
        <v>60.944362512259602</v>
      </c>
      <c r="J392">
        <v>195.89259378940599</v>
      </c>
      <c r="M392" t="str">
        <f t="shared" si="75"/>
        <v>$scope.processTaskTemplates</v>
      </c>
      <c r="N392" t="str">
        <f t="shared" si="76"/>
        <v/>
      </c>
      <c r="O392">
        <f t="shared" si="77"/>
        <v>2586</v>
      </c>
      <c r="P392">
        <f t="shared" si="78"/>
        <v>27</v>
      </c>
      <c r="Q392">
        <f t="shared" si="79"/>
        <v>6</v>
      </c>
      <c r="R392">
        <f t="shared" si="74"/>
        <v>0</v>
      </c>
      <c r="S392">
        <f t="shared" si="80"/>
        <v>3</v>
      </c>
      <c r="T392" s="8">
        <f t="shared" si="81"/>
        <v>0.5</v>
      </c>
      <c r="U392">
        <f t="shared" si="82"/>
        <v>8.5357142857142705</v>
      </c>
      <c r="V392">
        <f t="shared" si="83"/>
        <v>231.77780716823901</v>
      </c>
      <c r="W392">
        <f t="shared" si="84"/>
        <v>675.57551649967399</v>
      </c>
    </row>
    <row r="393" spans="1:23">
      <c r="A393" t="s">
        <v>82</v>
      </c>
      <c r="B393">
        <v>2592</v>
      </c>
      <c r="C393">
        <v>3</v>
      </c>
      <c r="D393">
        <v>1</v>
      </c>
      <c r="E393">
        <v>1</v>
      </c>
      <c r="F393">
        <v>1</v>
      </c>
      <c r="G393">
        <v>100</v>
      </c>
      <c r="H393">
        <v>1.125</v>
      </c>
      <c r="I393">
        <v>36.541209043760901</v>
      </c>
      <c r="J393">
        <v>41.108860174231097</v>
      </c>
      <c r="M393" t="str">
        <f t="shared" si="75"/>
        <v>$scope.processTaskTemplates</v>
      </c>
      <c r="N393" t="str">
        <f t="shared" si="76"/>
        <v>$scope.processTaskTemplates</v>
      </c>
      <c r="O393">
        <f t="shared" si="77"/>
        <v>2586</v>
      </c>
      <c r="P393">
        <f t="shared" si="78"/>
        <v>30</v>
      </c>
      <c r="Q393">
        <f t="shared" si="79"/>
        <v>7</v>
      </c>
      <c r="R393">
        <f t="shared" si="74"/>
        <v>0</v>
      </c>
      <c r="S393">
        <f t="shared" si="80"/>
        <v>4</v>
      </c>
      <c r="T393" s="8">
        <f t="shared" si="81"/>
        <v>0.5714285714285714</v>
      </c>
      <c r="U393">
        <f t="shared" si="82"/>
        <v>9.6607142857142705</v>
      </c>
      <c r="V393">
        <f t="shared" si="83"/>
        <v>268.31901621199989</v>
      </c>
      <c r="W393">
        <f t="shared" si="84"/>
        <v>716.68437667390504</v>
      </c>
    </row>
    <row r="394" spans="1:23">
      <c r="A394" t="s">
        <v>195</v>
      </c>
      <c r="B394">
        <v>2598</v>
      </c>
      <c r="C394">
        <v>4</v>
      </c>
      <c r="D394">
        <v>2</v>
      </c>
      <c r="E394">
        <v>0</v>
      </c>
      <c r="F394">
        <v>1</v>
      </c>
      <c r="G394">
        <v>50</v>
      </c>
      <c r="H394">
        <v>1.71428571428571</v>
      </c>
      <c r="I394">
        <v>39.863137138648298</v>
      </c>
      <c r="J394">
        <v>68.336806523397101</v>
      </c>
      <c r="M394" t="str">
        <f t="shared" si="75"/>
        <v>$scope.transmit</v>
      </c>
      <c r="N394" t="str">
        <f t="shared" si="76"/>
        <v>$scope.transmit</v>
      </c>
      <c r="O394">
        <f t="shared" si="77"/>
        <v>2598</v>
      </c>
      <c r="P394">
        <f t="shared" si="78"/>
        <v>4</v>
      </c>
      <c r="Q394">
        <f t="shared" si="79"/>
        <v>2</v>
      </c>
      <c r="R394">
        <f t="shared" si="74"/>
        <v>0</v>
      </c>
      <c r="S394">
        <f t="shared" si="80"/>
        <v>1</v>
      </c>
      <c r="T394" s="8">
        <f t="shared" si="81"/>
        <v>0.5</v>
      </c>
      <c r="U394">
        <f t="shared" si="82"/>
        <v>1.71428571428571</v>
      </c>
      <c r="V394">
        <f t="shared" si="83"/>
        <v>39.863137138648298</v>
      </c>
      <c r="W394">
        <f t="shared" si="84"/>
        <v>68.336806523397101</v>
      </c>
    </row>
    <row r="395" spans="1:23">
      <c r="A395" t="s">
        <v>196</v>
      </c>
      <c r="B395">
        <v>2603</v>
      </c>
      <c r="C395">
        <v>38</v>
      </c>
      <c r="D395">
        <v>25</v>
      </c>
      <c r="E395">
        <v>3</v>
      </c>
      <c r="F395">
        <v>6</v>
      </c>
      <c r="G395">
        <v>24</v>
      </c>
      <c r="H395">
        <v>23.470588235294102</v>
      </c>
      <c r="I395">
        <v>859.18806818447899</v>
      </c>
      <c r="J395">
        <v>20165.649365035701</v>
      </c>
      <c r="M395" t="str">
        <f t="shared" si="75"/>
        <v>transmitOne</v>
      </c>
      <c r="N395" t="str">
        <f t="shared" si="76"/>
        <v/>
      </c>
      <c r="O395">
        <f t="shared" si="77"/>
        <v>2603</v>
      </c>
      <c r="P395">
        <f t="shared" si="78"/>
        <v>38</v>
      </c>
      <c r="Q395">
        <f t="shared" si="79"/>
        <v>25</v>
      </c>
      <c r="R395">
        <f t="shared" ref="R395:R458" si="85">IF($A395="&lt;anonymous&gt;",R394,E395)</f>
        <v>3</v>
      </c>
      <c r="S395">
        <f t="shared" si="80"/>
        <v>6</v>
      </c>
      <c r="T395" s="8">
        <f t="shared" si="81"/>
        <v>0.24</v>
      </c>
      <c r="U395">
        <f t="shared" si="82"/>
        <v>23.470588235294102</v>
      </c>
      <c r="V395">
        <f t="shared" si="83"/>
        <v>859.18806818447899</v>
      </c>
      <c r="W395">
        <f t="shared" si="84"/>
        <v>20165.649365035701</v>
      </c>
    </row>
    <row r="396" spans="1:23">
      <c r="A396" t="s">
        <v>82</v>
      </c>
      <c r="B396">
        <v>2633</v>
      </c>
      <c r="C396">
        <v>6</v>
      </c>
      <c r="D396">
        <v>4</v>
      </c>
      <c r="E396">
        <v>2</v>
      </c>
      <c r="F396">
        <v>2</v>
      </c>
      <c r="G396">
        <v>50</v>
      </c>
      <c r="H396">
        <v>2.71428571428571</v>
      </c>
      <c r="I396">
        <v>120.92782504182701</v>
      </c>
      <c r="J396">
        <v>328.23266797067299</v>
      </c>
      <c r="M396" t="str">
        <f t="shared" si="75"/>
        <v>transmitOne</v>
      </c>
      <c r="N396" t="str">
        <f t="shared" si="76"/>
        <v>transmitOne</v>
      </c>
      <c r="O396">
        <f t="shared" si="77"/>
        <v>2603</v>
      </c>
      <c r="P396">
        <f t="shared" si="78"/>
        <v>44</v>
      </c>
      <c r="Q396">
        <f t="shared" si="79"/>
        <v>29</v>
      </c>
      <c r="R396">
        <f t="shared" si="85"/>
        <v>3</v>
      </c>
      <c r="S396">
        <f t="shared" si="80"/>
        <v>8</v>
      </c>
      <c r="T396" s="8">
        <f t="shared" si="81"/>
        <v>0.27586206896551724</v>
      </c>
      <c r="U396">
        <f t="shared" si="82"/>
        <v>26.18487394957981</v>
      </c>
      <c r="V396">
        <f t="shared" si="83"/>
        <v>980.11589322630596</v>
      </c>
      <c r="W396">
        <f t="shared" si="84"/>
        <v>20493.882033006375</v>
      </c>
    </row>
    <row r="397" spans="1:23">
      <c r="A397" t="s">
        <v>197</v>
      </c>
      <c r="B397">
        <v>2642</v>
      </c>
      <c r="C397">
        <v>3</v>
      </c>
      <c r="D397">
        <v>1</v>
      </c>
      <c r="E397">
        <v>1</v>
      </c>
      <c r="F397">
        <v>2</v>
      </c>
      <c r="G397">
        <v>200</v>
      </c>
      <c r="H397">
        <v>4</v>
      </c>
      <c r="I397">
        <v>39</v>
      </c>
      <c r="J397">
        <v>156</v>
      </c>
      <c r="M397" t="str">
        <f t="shared" si="75"/>
        <v>$scope.toggleRequestDetails</v>
      </c>
      <c r="N397" t="str">
        <f t="shared" si="76"/>
        <v>$scope.toggleRequestDetails</v>
      </c>
      <c r="O397">
        <f t="shared" si="77"/>
        <v>2642</v>
      </c>
      <c r="P397">
        <f t="shared" si="78"/>
        <v>3</v>
      </c>
      <c r="Q397">
        <f t="shared" si="79"/>
        <v>1</v>
      </c>
      <c r="R397">
        <f t="shared" si="85"/>
        <v>1</v>
      </c>
      <c r="S397">
        <f t="shared" si="80"/>
        <v>2</v>
      </c>
      <c r="T397" s="8">
        <f t="shared" si="81"/>
        <v>2</v>
      </c>
      <c r="U397">
        <f t="shared" si="82"/>
        <v>4</v>
      </c>
      <c r="V397">
        <f t="shared" si="83"/>
        <v>39</v>
      </c>
      <c r="W397">
        <f t="shared" si="84"/>
        <v>156</v>
      </c>
    </row>
    <row r="398" spans="1:23">
      <c r="A398" t="s">
        <v>198</v>
      </c>
      <c r="B398">
        <v>2645</v>
      </c>
      <c r="C398">
        <v>3</v>
      </c>
      <c r="D398">
        <v>1</v>
      </c>
      <c r="E398">
        <v>0</v>
      </c>
      <c r="F398">
        <v>1</v>
      </c>
      <c r="G398">
        <v>100</v>
      </c>
      <c r="H398">
        <v>1</v>
      </c>
      <c r="I398">
        <v>11.6096404744368</v>
      </c>
      <c r="J398">
        <v>11.6096404744368</v>
      </c>
      <c r="M398" t="str">
        <f t="shared" si="75"/>
        <v>$scope.goToDataSelectionStep</v>
      </c>
      <c r="N398" t="str">
        <f t="shared" si="76"/>
        <v>$scope.goToDataSelectionStep</v>
      </c>
      <c r="O398">
        <f t="shared" si="77"/>
        <v>2645</v>
      </c>
      <c r="P398">
        <f t="shared" si="78"/>
        <v>3</v>
      </c>
      <c r="Q398">
        <f t="shared" si="79"/>
        <v>1</v>
      </c>
      <c r="R398">
        <f t="shared" si="85"/>
        <v>0</v>
      </c>
      <c r="S398">
        <f t="shared" si="80"/>
        <v>1</v>
      </c>
      <c r="T398" s="8">
        <f t="shared" si="81"/>
        <v>1</v>
      </c>
      <c r="U398">
        <f t="shared" si="82"/>
        <v>1</v>
      </c>
      <c r="V398">
        <f t="shared" si="83"/>
        <v>11.6096404744368</v>
      </c>
      <c r="W398">
        <f t="shared" si="84"/>
        <v>11.6096404744368</v>
      </c>
    </row>
    <row r="399" spans="1:23">
      <c r="A399" t="s">
        <v>199</v>
      </c>
      <c r="B399">
        <v>2648</v>
      </c>
      <c r="C399">
        <v>3</v>
      </c>
      <c r="D399">
        <v>1</v>
      </c>
      <c r="E399">
        <v>1</v>
      </c>
      <c r="F399">
        <v>1</v>
      </c>
      <c r="G399">
        <v>100</v>
      </c>
      <c r="H399">
        <v>2</v>
      </c>
      <c r="I399">
        <v>12</v>
      </c>
      <c r="J399">
        <v>24</v>
      </c>
      <c r="M399" t="str">
        <f t="shared" si="75"/>
        <v>$scope.setPPTProject</v>
      </c>
      <c r="N399" t="str">
        <f t="shared" si="76"/>
        <v>$scope.setPPTProject</v>
      </c>
      <c r="O399">
        <f t="shared" si="77"/>
        <v>2648</v>
      </c>
      <c r="P399">
        <f t="shared" si="78"/>
        <v>3</v>
      </c>
      <c r="Q399">
        <f t="shared" si="79"/>
        <v>1</v>
      </c>
      <c r="R399">
        <f t="shared" si="85"/>
        <v>1</v>
      </c>
      <c r="S399">
        <f t="shared" si="80"/>
        <v>1</v>
      </c>
      <c r="T399" s="8">
        <f t="shared" si="81"/>
        <v>1</v>
      </c>
      <c r="U399">
        <f t="shared" si="82"/>
        <v>2</v>
      </c>
      <c r="V399">
        <f t="shared" si="83"/>
        <v>12</v>
      </c>
      <c r="W399">
        <f t="shared" si="84"/>
        <v>24</v>
      </c>
    </row>
    <row r="400" spans="1:23">
      <c r="A400" t="s">
        <v>200</v>
      </c>
      <c r="B400">
        <v>2651</v>
      </c>
      <c r="C400">
        <v>3</v>
      </c>
      <c r="D400">
        <v>1</v>
      </c>
      <c r="E400">
        <v>1</v>
      </c>
      <c r="F400">
        <v>1</v>
      </c>
      <c r="G400">
        <v>100</v>
      </c>
      <c r="H400">
        <v>2</v>
      </c>
      <c r="I400">
        <v>12</v>
      </c>
      <c r="J400">
        <v>24</v>
      </c>
      <c r="M400" t="str">
        <f t="shared" si="75"/>
        <v>$scope.setRequestTemplate</v>
      </c>
      <c r="N400" t="str">
        <f t="shared" si="76"/>
        <v>$scope.setRequestTemplate</v>
      </c>
      <c r="O400">
        <f t="shared" si="77"/>
        <v>2651</v>
      </c>
      <c r="P400">
        <f t="shared" si="78"/>
        <v>3</v>
      </c>
      <c r="Q400">
        <f t="shared" si="79"/>
        <v>1</v>
      </c>
      <c r="R400">
        <f t="shared" si="85"/>
        <v>1</v>
      </c>
      <c r="S400">
        <f t="shared" si="80"/>
        <v>1</v>
      </c>
      <c r="T400" s="8">
        <f t="shared" si="81"/>
        <v>1</v>
      </c>
      <c r="U400">
        <f t="shared" si="82"/>
        <v>2</v>
      </c>
      <c r="V400">
        <f t="shared" si="83"/>
        <v>12</v>
      </c>
      <c r="W400">
        <f t="shared" si="84"/>
        <v>24</v>
      </c>
    </row>
    <row r="401" spans="1:23">
      <c r="A401" t="s">
        <v>201</v>
      </c>
      <c r="B401">
        <v>2654</v>
      </c>
      <c r="C401">
        <v>5</v>
      </c>
      <c r="D401">
        <v>1</v>
      </c>
      <c r="E401">
        <v>1</v>
      </c>
      <c r="F401">
        <v>1</v>
      </c>
      <c r="G401">
        <v>100</v>
      </c>
      <c r="H401">
        <v>1.5</v>
      </c>
      <c r="I401">
        <v>27</v>
      </c>
      <c r="J401">
        <v>40.5</v>
      </c>
      <c r="M401" t="str">
        <f t="shared" si="75"/>
        <v>$scope.selectUnselectAll</v>
      </c>
      <c r="N401" t="str">
        <f t="shared" si="76"/>
        <v/>
      </c>
      <c r="O401">
        <f t="shared" si="77"/>
        <v>2654</v>
      </c>
      <c r="P401">
        <f t="shared" si="78"/>
        <v>5</v>
      </c>
      <c r="Q401">
        <f t="shared" si="79"/>
        <v>1</v>
      </c>
      <c r="R401">
        <f t="shared" si="85"/>
        <v>1</v>
      </c>
      <c r="S401">
        <f t="shared" si="80"/>
        <v>1</v>
      </c>
      <c r="T401" s="8">
        <f t="shared" si="81"/>
        <v>1</v>
      </c>
      <c r="U401">
        <f t="shared" si="82"/>
        <v>1.5</v>
      </c>
      <c r="V401">
        <f t="shared" si="83"/>
        <v>27</v>
      </c>
      <c r="W401">
        <f t="shared" si="84"/>
        <v>40.5</v>
      </c>
    </row>
    <row r="402" spans="1:23">
      <c r="A402" t="s">
        <v>82</v>
      </c>
      <c r="B402">
        <v>2655</v>
      </c>
      <c r="C402">
        <v>3</v>
      </c>
      <c r="D402">
        <v>1</v>
      </c>
      <c r="E402">
        <v>1</v>
      </c>
      <c r="F402">
        <v>1</v>
      </c>
      <c r="G402">
        <v>100</v>
      </c>
      <c r="H402">
        <v>1.3333333333333299</v>
      </c>
      <c r="I402">
        <v>13.931568569324099</v>
      </c>
      <c r="J402">
        <v>18.575424759098802</v>
      </c>
      <c r="M402" t="str">
        <f t="shared" si="75"/>
        <v>$scope.selectUnselectAll</v>
      </c>
      <c r="N402" t="str">
        <f t="shared" si="76"/>
        <v>$scope.selectUnselectAll</v>
      </c>
      <c r="O402">
        <f t="shared" si="77"/>
        <v>2654</v>
      </c>
      <c r="P402">
        <f t="shared" si="78"/>
        <v>8</v>
      </c>
      <c r="Q402">
        <f t="shared" si="79"/>
        <v>2</v>
      </c>
      <c r="R402">
        <f t="shared" si="85"/>
        <v>1</v>
      </c>
      <c r="S402">
        <f t="shared" si="80"/>
        <v>2</v>
      </c>
      <c r="T402" s="8">
        <f t="shared" si="81"/>
        <v>1</v>
      </c>
      <c r="U402">
        <f t="shared" si="82"/>
        <v>2.8333333333333299</v>
      </c>
      <c r="V402">
        <f t="shared" si="83"/>
        <v>40.931568569324099</v>
      </c>
      <c r="W402">
        <f t="shared" si="84"/>
        <v>59.075424759098802</v>
      </c>
    </row>
    <row r="403" spans="1:23">
      <c r="A403" t="s">
        <v>202</v>
      </c>
      <c r="B403">
        <v>2659</v>
      </c>
      <c r="C403">
        <v>8</v>
      </c>
      <c r="D403">
        <v>5</v>
      </c>
      <c r="E403">
        <v>0</v>
      </c>
      <c r="F403">
        <v>3</v>
      </c>
      <c r="G403">
        <v>60</v>
      </c>
      <c r="H403">
        <v>7.875</v>
      </c>
      <c r="I403">
        <v>114.448959555009</v>
      </c>
      <c r="J403">
        <v>901.28555649570001</v>
      </c>
      <c r="M403" t="str">
        <f t="shared" si="75"/>
        <v>$scope.atLeastOneExportErrorExists</v>
      </c>
      <c r="N403" t="str">
        <f t="shared" si="76"/>
        <v>$scope.atLeastOneExportErrorExists</v>
      </c>
      <c r="O403">
        <f t="shared" si="77"/>
        <v>2659</v>
      </c>
      <c r="P403">
        <f t="shared" si="78"/>
        <v>8</v>
      </c>
      <c r="Q403">
        <f t="shared" si="79"/>
        <v>5</v>
      </c>
      <c r="R403">
        <f t="shared" si="85"/>
        <v>0</v>
      </c>
      <c r="S403">
        <f t="shared" si="80"/>
        <v>3</v>
      </c>
      <c r="T403" s="8">
        <f t="shared" si="81"/>
        <v>0.6</v>
      </c>
      <c r="U403">
        <f t="shared" si="82"/>
        <v>7.875</v>
      </c>
      <c r="V403">
        <f t="shared" si="83"/>
        <v>114.448959555009</v>
      </c>
      <c r="W403">
        <f t="shared" si="84"/>
        <v>901.28555649570001</v>
      </c>
    </row>
    <row r="404" spans="1:23">
      <c r="A404" t="s">
        <v>203</v>
      </c>
      <c r="B404">
        <v>2667</v>
      </c>
      <c r="C404">
        <v>15</v>
      </c>
      <c r="D404">
        <v>7</v>
      </c>
      <c r="E404">
        <v>1</v>
      </c>
      <c r="F404">
        <v>5</v>
      </c>
      <c r="G404">
        <v>71.428571428571402</v>
      </c>
      <c r="H404">
        <v>6.6666666666666599</v>
      </c>
      <c r="I404">
        <v>110.701811796393</v>
      </c>
      <c r="J404">
        <v>738.01207864262301</v>
      </c>
      <c r="M404" t="str">
        <f t="shared" si="75"/>
        <v>$scope.exportErrorFor</v>
      </c>
      <c r="N404" t="str">
        <f t="shared" si="76"/>
        <v>$scope.exportErrorFor</v>
      </c>
      <c r="O404">
        <f t="shared" si="77"/>
        <v>2667</v>
      </c>
      <c r="P404">
        <f t="shared" si="78"/>
        <v>15</v>
      </c>
      <c r="Q404">
        <f t="shared" si="79"/>
        <v>7</v>
      </c>
      <c r="R404">
        <f t="shared" si="85"/>
        <v>1</v>
      </c>
      <c r="S404">
        <f t="shared" si="80"/>
        <v>5</v>
      </c>
      <c r="T404" s="8">
        <f t="shared" si="81"/>
        <v>0.7142857142857143</v>
      </c>
      <c r="U404">
        <f t="shared" si="82"/>
        <v>6.6666666666666599</v>
      </c>
      <c r="V404">
        <f t="shared" si="83"/>
        <v>110.701811796393</v>
      </c>
      <c r="W404">
        <f t="shared" si="84"/>
        <v>738.01207864262301</v>
      </c>
    </row>
    <row r="405" spans="1:23">
      <c r="A405" t="s">
        <v>204</v>
      </c>
      <c r="B405">
        <v>2682</v>
      </c>
      <c r="C405">
        <v>54</v>
      </c>
      <c r="D405">
        <v>3</v>
      </c>
      <c r="E405">
        <v>0</v>
      </c>
      <c r="F405">
        <v>1</v>
      </c>
      <c r="G405">
        <v>33.3333333333333</v>
      </c>
      <c r="H405">
        <v>5</v>
      </c>
      <c r="I405">
        <v>75.284212515144205</v>
      </c>
      <c r="J405">
        <v>376.42106257572101</v>
      </c>
      <c r="M405" t="str">
        <f t="shared" si="75"/>
        <v>fillAllMappingInformation</v>
      </c>
      <c r="N405" t="str">
        <f t="shared" si="76"/>
        <v/>
      </c>
      <c r="O405">
        <f t="shared" si="77"/>
        <v>2682</v>
      </c>
      <c r="P405">
        <f t="shared" si="78"/>
        <v>54</v>
      </c>
      <c r="Q405">
        <f t="shared" si="79"/>
        <v>3</v>
      </c>
      <c r="R405">
        <f t="shared" si="85"/>
        <v>0</v>
      </c>
      <c r="S405">
        <f t="shared" si="80"/>
        <v>1</v>
      </c>
      <c r="T405" s="8">
        <f t="shared" si="81"/>
        <v>0.33333333333333331</v>
      </c>
      <c r="U405">
        <f t="shared" si="82"/>
        <v>5</v>
      </c>
      <c r="V405">
        <f t="shared" si="83"/>
        <v>75.284212515144205</v>
      </c>
      <c r="W405">
        <f t="shared" si="84"/>
        <v>376.42106257572101</v>
      </c>
    </row>
    <row r="406" spans="1:23">
      <c r="A406" t="s">
        <v>82</v>
      </c>
      <c r="B406">
        <v>2685</v>
      </c>
      <c r="C406">
        <v>5</v>
      </c>
      <c r="D406">
        <v>3</v>
      </c>
      <c r="E406">
        <v>1</v>
      </c>
      <c r="F406">
        <v>2</v>
      </c>
      <c r="G406">
        <v>66.6666666666666</v>
      </c>
      <c r="H406">
        <v>7.8</v>
      </c>
      <c r="I406">
        <v>86.485790465932396</v>
      </c>
      <c r="J406">
        <v>674.58916563427294</v>
      </c>
      <c r="M406" t="str">
        <f t="shared" si="75"/>
        <v>fillAllMappingInformation</v>
      </c>
      <c r="N406" t="str">
        <f t="shared" si="76"/>
        <v/>
      </c>
      <c r="O406">
        <f t="shared" si="77"/>
        <v>2682</v>
      </c>
      <c r="P406">
        <f t="shared" si="78"/>
        <v>59</v>
      </c>
      <c r="Q406">
        <f t="shared" si="79"/>
        <v>6</v>
      </c>
      <c r="R406">
        <f t="shared" si="85"/>
        <v>0</v>
      </c>
      <c r="S406">
        <f t="shared" si="80"/>
        <v>3</v>
      </c>
      <c r="T406" s="8">
        <f t="shared" si="81"/>
        <v>0.5</v>
      </c>
      <c r="U406">
        <f t="shared" si="82"/>
        <v>12.8</v>
      </c>
      <c r="V406">
        <f t="shared" si="83"/>
        <v>161.7700029810766</v>
      </c>
      <c r="W406">
        <f t="shared" si="84"/>
        <v>1051.010228209994</v>
      </c>
    </row>
    <row r="407" spans="1:23">
      <c r="A407" t="s">
        <v>82</v>
      </c>
      <c r="B407">
        <v>2691</v>
      </c>
      <c r="C407">
        <v>44</v>
      </c>
      <c r="D407">
        <v>5</v>
      </c>
      <c r="E407">
        <v>1</v>
      </c>
      <c r="F407">
        <v>2</v>
      </c>
      <c r="G407">
        <v>40</v>
      </c>
      <c r="H407">
        <v>7.6363636363636296</v>
      </c>
      <c r="I407">
        <v>182.66088307807399</v>
      </c>
      <c r="J407">
        <v>1394.8649253234701</v>
      </c>
      <c r="M407" t="str">
        <f t="shared" si="75"/>
        <v>fillAllMappingInformation</v>
      </c>
      <c r="N407" t="str">
        <f t="shared" si="76"/>
        <v/>
      </c>
      <c r="O407">
        <f t="shared" si="77"/>
        <v>2682</v>
      </c>
      <c r="P407">
        <f t="shared" si="78"/>
        <v>103</v>
      </c>
      <c r="Q407">
        <f t="shared" si="79"/>
        <v>11</v>
      </c>
      <c r="R407">
        <f t="shared" si="85"/>
        <v>0</v>
      </c>
      <c r="S407">
        <f t="shared" si="80"/>
        <v>5</v>
      </c>
      <c r="T407" s="8">
        <f t="shared" si="81"/>
        <v>0.45454545454545453</v>
      </c>
      <c r="U407">
        <f t="shared" si="82"/>
        <v>20.43636363636363</v>
      </c>
      <c r="V407">
        <f t="shared" si="83"/>
        <v>344.43088605915057</v>
      </c>
      <c r="W407">
        <f t="shared" si="84"/>
        <v>2445.8751535334641</v>
      </c>
    </row>
    <row r="408" spans="1:23">
      <c r="A408" t="s">
        <v>82</v>
      </c>
      <c r="B408">
        <v>2696</v>
      </c>
      <c r="C408">
        <v>3</v>
      </c>
      <c r="D408">
        <v>1</v>
      </c>
      <c r="E408">
        <v>1</v>
      </c>
      <c r="F408">
        <v>1</v>
      </c>
      <c r="G408">
        <v>100</v>
      </c>
      <c r="H408">
        <v>1.9285714285714199</v>
      </c>
      <c r="I408">
        <v>46.506993328423</v>
      </c>
      <c r="J408">
        <v>89.692058561958802</v>
      </c>
      <c r="M408" t="str">
        <f t="shared" si="75"/>
        <v>fillAllMappingInformation</v>
      </c>
      <c r="N408" t="str">
        <f t="shared" si="76"/>
        <v/>
      </c>
      <c r="O408">
        <f t="shared" si="77"/>
        <v>2682</v>
      </c>
      <c r="P408">
        <f t="shared" si="78"/>
        <v>106</v>
      </c>
      <c r="Q408">
        <f t="shared" si="79"/>
        <v>12</v>
      </c>
      <c r="R408">
        <f t="shared" si="85"/>
        <v>0</v>
      </c>
      <c r="S408">
        <f t="shared" si="80"/>
        <v>6</v>
      </c>
      <c r="T408" s="8">
        <f t="shared" si="81"/>
        <v>0.5</v>
      </c>
      <c r="U408">
        <f t="shared" si="82"/>
        <v>22.36493506493505</v>
      </c>
      <c r="V408">
        <f t="shared" si="83"/>
        <v>390.93787938757356</v>
      </c>
      <c r="W408">
        <f t="shared" si="84"/>
        <v>2535.5672120954227</v>
      </c>
    </row>
    <row r="409" spans="1:23">
      <c r="A409" t="s">
        <v>82</v>
      </c>
      <c r="B409">
        <v>2700</v>
      </c>
      <c r="C409">
        <v>9</v>
      </c>
      <c r="D409">
        <v>6</v>
      </c>
      <c r="E409">
        <v>1</v>
      </c>
      <c r="F409">
        <v>2</v>
      </c>
      <c r="G409">
        <v>33.3333333333333</v>
      </c>
      <c r="H409">
        <v>5.9090909090909003</v>
      </c>
      <c r="I409">
        <v>192</v>
      </c>
      <c r="J409">
        <v>1134.54545454545</v>
      </c>
      <c r="M409" t="str">
        <f t="shared" si="75"/>
        <v>fillAllMappingInformation</v>
      </c>
      <c r="N409" t="str">
        <f t="shared" si="76"/>
        <v/>
      </c>
      <c r="O409">
        <f t="shared" si="77"/>
        <v>2682</v>
      </c>
      <c r="P409">
        <f t="shared" si="78"/>
        <v>115</v>
      </c>
      <c r="Q409">
        <f t="shared" si="79"/>
        <v>18</v>
      </c>
      <c r="R409">
        <f t="shared" si="85"/>
        <v>0</v>
      </c>
      <c r="S409">
        <f t="shared" si="80"/>
        <v>8</v>
      </c>
      <c r="T409" s="8">
        <f t="shared" si="81"/>
        <v>0.44444444444444442</v>
      </c>
      <c r="U409">
        <f t="shared" si="82"/>
        <v>28.27402597402595</v>
      </c>
      <c r="V409">
        <f t="shared" si="83"/>
        <v>582.9378793875735</v>
      </c>
      <c r="W409">
        <f t="shared" si="84"/>
        <v>3670.1126666408727</v>
      </c>
    </row>
    <row r="410" spans="1:23">
      <c r="A410" t="s">
        <v>82</v>
      </c>
      <c r="B410">
        <v>2710</v>
      </c>
      <c r="C410">
        <v>24</v>
      </c>
      <c r="D410">
        <v>4</v>
      </c>
      <c r="E410">
        <v>1</v>
      </c>
      <c r="F410">
        <v>3</v>
      </c>
      <c r="G410">
        <v>75</v>
      </c>
      <c r="H410">
        <v>10</v>
      </c>
      <c r="I410">
        <v>157.173317997412</v>
      </c>
      <c r="J410">
        <v>1571.73317997412</v>
      </c>
      <c r="M410" t="str">
        <f t="shared" si="75"/>
        <v>fillAllMappingInformation</v>
      </c>
      <c r="N410" t="str">
        <f t="shared" si="76"/>
        <v/>
      </c>
      <c r="O410">
        <f t="shared" si="77"/>
        <v>2682</v>
      </c>
      <c r="P410">
        <f t="shared" si="78"/>
        <v>139</v>
      </c>
      <c r="Q410">
        <f t="shared" si="79"/>
        <v>22</v>
      </c>
      <c r="R410">
        <f t="shared" si="85"/>
        <v>0</v>
      </c>
      <c r="S410">
        <f t="shared" si="80"/>
        <v>11</v>
      </c>
      <c r="T410" s="8">
        <f t="shared" si="81"/>
        <v>0.5</v>
      </c>
      <c r="U410">
        <f t="shared" si="82"/>
        <v>38.274025974025946</v>
      </c>
      <c r="V410">
        <f t="shared" si="83"/>
        <v>740.11119738498553</v>
      </c>
      <c r="W410">
        <f t="shared" si="84"/>
        <v>5241.8458466149932</v>
      </c>
    </row>
    <row r="411" spans="1:23">
      <c r="A411" t="s">
        <v>82</v>
      </c>
      <c r="B411">
        <v>2714</v>
      </c>
      <c r="C411">
        <v>3</v>
      </c>
      <c r="D411">
        <v>1</v>
      </c>
      <c r="E411">
        <v>1</v>
      </c>
      <c r="F411">
        <v>1</v>
      </c>
      <c r="G411">
        <v>100</v>
      </c>
      <c r="H411">
        <v>1.9285714285714199</v>
      </c>
      <c r="I411">
        <v>46.506993328423</v>
      </c>
      <c r="J411">
        <v>89.692058561958802</v>
      </c>
      <c r="M411" t="str">
        <f t="shared" si="75"/>
        <v>fillAllMappingInformation</v>
      </c>
      <c r="N411" t="str">
        <f t="shared" si="76"/>
        <v/>
      </c>
      <c r="O411">
        <f t="shared" si="77"/>
        <v>2682</v>
      </c>
      <c r="P411">
        <f t="shared" si="78"/>
        <v>142</v>
      </c>
      <c r="Q411">
        <f t="shared" si="79"/>
        <v>23</v>
      </c>
      <c r="R411">
        <f t="shared" si="85"/>
        <v>0</v>
      </c>
      <c r="S411">
        <f t="shared" si="80"/>
        <v>12</v>
      </c>
      <c r="T411" s="8">
        <f t="shared" si="81"/>
        <v>0.52173913043478259</v>
      </c>
      <c r="U411">
        <f t="shared" si="82"/>
        <v>40.202597402597362</v>
      </c>
      <c r="V411">
        <f t="shared" si="83"/>
        <v>786.61819071340858</v>
      </c>
      <c r="W411">
        <f t="shared" si="84"/>
        <v>5331.5379051769523</v>
      </c>
    </row>
    <row r="412" spans="1:23">
      <c r="A412" t="s">
        <v>82</v>
      </c>
      <c r="B412">
        <v>2718</v>
      </c>
      <c r="C412">
        <v>14</v>
      </c>
      <c r="D412">
        <v>7</v>
      </c>
      <c r="E412">
        <v>1</v>
      </c>
      <c r="F412">
        <v>2</v>
      </c>
      <c r="G412">
        <v>28.571428571428498</v>
      </c>
      <c r="H412">
        <v>5.4705882352941098</v>
      </c>
      <c r="I412">
        <v>262.36659345130602</v>
      </c>
      <c r="J412">
        <v>1435.2995994689099</v>
      </c>
      <c r="M412" t="str">
        <f t="shared" si="75"/>
        <v>fillAllMappingInformation</v>
      </c>
      <c r="N412" t="str">
        <f t="shared" si="76"/>
        <v/>
      </c>
      <c r="O412">
        <f t="shared" si="77"/>
        <v>2682</v>
      </c>
      <c r="P412">
        <f t="shared" si="78"/>
        <v>156</v>
      </c>
      <c r="Q412">
        <f t="shared" si="79"/>
        <v>30</v>
      </c>
      <c r="R412">
        <f t="shared" si="85"/>
        <v>0</v>
      </c>
      <c r="S412">
        <f t="shared" si="80"/>
        <v>14</v>
      </c>
      <c r="T412" s="8">
        <f t="shared" si="81"/>
        <v>0.46666666666666667</v>
      </c>
      <c r="U412">
        <f t="shared" si="82"/>
        <v>45.673185637891471</v>
      </c>
      <c r="V412">
        <f t="shared" si="83"/>
        <v>1048.9847841647147</v>
      </c>
      <c r="W412">
        <f t="shared" si="84"/>
        <v>6766.8375046458623</v>
      </c>
    </row>
    <row r="413" spans="1:23">
      <c r="A413" t="s">
        <v>82</v>
      </c>
      <c r="B413">
        <v>2727</v>
      </c>
      <c r="C413">
        <v>3</v>
      </c>
      <c r="D413">
        <v>1</v>
      </c>
      <c r="E413">
        <v>1</v>
      </c>
      <c r="F413">
        <v>1</v>
      </c>
      <c r="G413">
        <v>100</v>
      </c>
      <c r="H413">
        <v>1.1666666666666601</v>
      </c>
      <c r="I413">
        <v>36</v>
      </c>
      <c r="J413">
        <v>42</v>
      </c>
      <c r="M413" t="str">
        <f t="shared" si="75"/>
        <v>fillAllMappingInformation</v>
      </c>
      <c r="N413" t="str">
        <f t="shared" si="76"/>
        <v>fillAllMappingInformation</v>
      </c>
      <c r="O413">
        <f t="shared" si="77"/>
        <v>2682</v>
      </c>
      <c r="P413">
        <f t="shared" si="78"/>
        <v>159</v>
      </c>
      <c r="Q413">
        <f t="shared" si="79"/>
        <v>31</v>
      </c>
      <c r="R413">
        <f t="shared" si="85"/>
        <v>0</v>
      </c>
      <c r="S413">
        <f t="shared" si="80"/>
        <v>15</v>
      </c>
      <c r="T413" s="8">
        <f t="shared" si="81"/>
        <v>0.4838709677419355</v>
      </c>
      <c r="U413">
        <f t="shared" si="82"/>
        <v>46.839852304558129</v>
      </c>
      <c r="V413">
        <f t="shared" si="83"/>
        <v>1084.9847841647147</v>
      </c>
      <c r="W413">
        <f t="shared" si="84"/>
        <v>6808.8375046458623</v>
      </c>
    </row>
    <row r="414" spans="1:23">
      <c r="A414" t="s">
        <v>205</v>
      </c>
      <c r="B414">
        <v>2737</v>
      </c>
      <c r="C414">
        <v>31</v>
      </c>
      <c r="D414">
        <v>3</v>
      </c>
      <c r="E414">
        <v>1</v>
      </c>
      <c r="F414">
        <v>1</v>
      </c>
      <c r="G414">
        <v>33.3333333333333</v>
      </c>
      <c r="H414">
        <v>6.125</v>
      </c>
      <c r="I414">
        <v>48.4320426609221</v>
      </c>
      <c r="J414">
        <v>296.64626129814798</v>
      </c>
      <c r="M414" t="str">
        <f t="shared" si="75"/>
        <v>orderMappingsAndSubMappings</v>
      </c>
      <c r="N414" t="str">
        <f t="shared" si="76"/>
        <v/>
      </c>
      <c r="O414">
        <f t="shared" si="77"/>
        <v>2737</v>
      </c>
      <c r="P414">
        <f t="shared" si="78"/>
        <v>31</v>
      </c>
      <c r="Q414">
        <f t="shared" si="79"/>
        <v>3</v>
      </c>
      <c r="R414">
        <f t="shared" si="85"/>
        <v>1</v>
      </c>
      <c r="S414">
        <f t="shared" si="80"/>
        <v>1</v>
      </c>
      <c r="T414" s="8">
        <f t="shared" si="81"/>
        <v>0.33333333333333331</v>
      </c>
      <c r="U414">
        <f t="shared" si="82"/>
        <v>6.125</v>
      </c>
      <c r="V414">
        <f t="shared" si="83"/>
        <v>48.4320426609221</v>
      </c>
      <c r="W414">
        <f t="shared" si="84"/>
        <v>296.64626129814798</v>
      </c>
    </row>
    <row r="415" spans="1:23">
      <c r="A415" t="s">
        <v>82</v>
      </c>
      <c r="B415">
        <v>2739</v>
      </c>
      <c r="C415">
        <v>27</v>
      </c>
      <c r="D415">
        <v>10</v>
      </c>
      <c r="E415">
        <v>1</v>
      </c>
      <c r="F415">
        <v>3</v>
      </c>
      <c r="G415">
        <v>30</v>
      </c>
      <c r="H415">
        <v>14.307692307692299</v>
      </c>
      <c r="I415">
        <v>283.27522757625798</v>
      </c>
      <c r="J415">
        <v>4053.0147945526101</v>
      </c>
      <c r="M415" t="str">
        <f t="shared" si="75"/>
        <v>orderMappingsAndSubMappings</v>
      </c>
      <c r="N415" t="str">
        <f t="shared" si="76"/>
        <v/>
      </c>
      <c r="O415">
        <f t="shared" si="77"/>
        <v>2737</v>
      </c>
      <c r="P415">
        <f t="shared" si="78"/>
        <v>58</v>
      </c>
      <c r="Q415">
        <f t="shared" si="79"/>
        <v>13</v>
      </c>
      <c r="R415">
        <f t="shared" si="85"/>
        <v>1</v>
      </c>
      <c r="S415">
        <f t="shared" si="80"/>
        <v>4</v>
      </c>
      <c r="T415" s="8">
        <f t="shared" si="81"/>
        <v>0.30769230769230771</v>
      </c>
      <c r="U415">
        <f t="shared" si="82"/>
        <v>20.432692307692299</v>
      </c>
      <c r="V415">
        <f t="shared" si="83"/>
        <v>331.70727023718007</v>
      </c>
      <c r="W415">
        <f t="shared" si="84"/>
        <v>4349.6610558507582</v>
      </c>
    </row>
    <row r="416" spans="1:23">
      <c r="A416" t="s">
        <v>82</v>
      </c>
      <c r="B416">
        <v>2752</v>
      </c>
      <c r="C416">
        <v>12</v>
      </c>
      <c r="D416">
        <v>7</v>
      </c>
      <c r="E416">
        <v>1</v>
      </c>
      <c r="F416">
        <v>3</v>
      </c>
      <c r="G416">
        <v>42.857142857142797</v>
      </c>
      <c r="H416">
        <v>10</v>
      </c>
      <c r="I416">
        <v>200.15640006922999</v>
      </c>
      <c r="J416">
        <v>2001.5640006923099</v>
      </c>
      <c r="M416" t="str">
        <f t="shared" si="75"/>
        <v>orderMappingsAndSubMappings</v>
      </c>
      <c r="N416" t="str">
        <f t="shared" si="76"/>
        <v>orderMappingsAndSubMappings</v>
      </c>
      <c r="O416">
        <f t="shared" si="77"/>
        <v>2737</v>
      </c>
      <c r="P416">
        <f t="shared" si="78"/>
        <v>70</v>
      </c>
      <c r="Q416">
        <f t="shared" si="79"/>
        <v>20</v>
      </c>
      <c r="R416">
        <f t="shared" si="85"/>
        <v>1</v>
      </c>
      <c r="S416">
        <f t="shared" si="80"/>
        <v>7</v>
      </c>
      <c r="T416" s="8">
        <f t="shared" si="81"/>
        <v>0.35</v>
      </c>
      <c r="U416">
        <f t="shared" si="82"/>
        <v>30.432692307692299</v>
      </c>
      <c r="V416">
        <f t="shared" si="83"/>
        <v>531.86367030641009</v>
      </c>
      <c r="W416">
        <f t="shared" si="84"/>
        <v>6351.2250565430677</v>
      </c>
    </row>
    <row r="417" spans="1:23">
      <c r="A417" t="s">
        <v>206</v>
      </c>
      <c r="B417">
        <v>2768</v>
      </c>
      <c r="C417">
        <v>14</v>
      </c>
      <c r="D417">
        <v>1</v>
      </c>
      <c r="E417">
        <v>2</v>
      </c>
      <c r="F417">
        <v>1</v>
      </c>
      <c r="G417">
        <v>100</v>
      </c>
      <c r="H417">
        <v>1.875</v>
      </c>
      <c r="I417">
        <v>22.458839376460801</v>
      </c>
      <c r="J417">
        <v>42.110323830863997</v>
      </c>
      <c r="M417" t="str">
        <f t="shared" si="75"/>
        <v>evaluateProcessors</v>
      </c>
      <c r="N417" t="str">
        <f t="shared" si="76"/>
        <v/>
      </c>
      <c r="O417">
        <f t="shared" si="77"/>
        <v>2768</v>
      </c>
      <c r="P417">
        <f t="shared" si="78"/>
        <v>14</v>
      </c>
      <c r="Q417">
        <f t="shared" si="79"/>
        <v>1</v>
      </c>
      <c r="R417">
        <f t="shared" si="85"/>
        <v>2</v>
      </c>
      <c r="S417">
        <f t="shared" si="80"/>
        <v>1</v>
      </c>
      <c r="T417" s="8">
        <f t="shared" si="81"/>
        <v>1</v>
      </c>
      <c r="U417">
        <f t="shared" si="82"/>
        <v>1.875</v>
      </c>
      <c r="V417">
        <f t="shared" si="83"/>
        <v>22.458839376460801</v>
      </c>
      <c r="W417">
        <f t="shared" si="84"/>
        <v>42.110323830863997</v>
      </c>
    </row>
    <row r="418" spans="1:23">
      <c r="A418" t="s">
        <v>82</v>
      </c>
      <c r="B418">
        <v>2769</v>
      </c>
      <c r="C418">
        <v>12</v>
      </c>
      <c r="D418">
        <v>8</v>
      </c>
      <c r="E418">
        <v>1</v>
      </c>
      <c r="F418">
        <v>1</v>
      </c>
      <c r="G418">
        <v>12.5</v>
      </c>
      <c r="H418">
        <v>4.8</v>
      </c>
      <c r="I418">
        <v>184.477331756707</v>
      </c>
      <c r="J418">
        <v>885.49119243219798</v>
      </c>
      <c r="M418" t="str">
        <f t="shared" si="75"/>
        <v>evaluateProcessors</v>
      </c>
      <c r="N418" t="str">
        <f t="shared" si="76"/>
        <v>evaluateProcessors</v>
      </c>
      <c r="O418">
        <f t="shared" si="77"/>
        <v>2768</v>
      </c>
      <c r="P418">
        <f t="shared" si="78"/>
        <v>26</v>
      </c>
      <c r="Q418">
        <f t="shared" si="79"/>
        <v>9</v>
      </c>
      <c r="R418">
        <f t="shared" si="85"/>
        <v>2</v>
      </c>
      <c r="S418">
        <f t="shared" si="80"/>
        <v>2</v>
      </c>
      <c r="T418" s="8">
        <f t="shared" si="81"/>
        <v>0.22222222222222221</v>
      </c>
      <c r="U418">
        <f t="shared" si="82"/>
        <v>6.6749999999999998</v>
      </c>
      <c r="V418">
        <f t="shared" si="83"/>
        <v>206.93617113316782</v>
      </c>
      <c r="W418">
        <f t="shared" si="84"/>
        <v>927.60151626306197</v>
      </c>
    </row>
    <row r="419" spans="1:23">
      <c r="A419" t="s">
        <v>207</v>
      </c>
      <c r="B419">
        <v>2782</v>
      </c>
      <c r="C419">
        <v>27</v>
      </c>
      <c r="D419">
        <v>22</v>
      </c>
      <c r="E419">
        <v>1</v>
      </c>
      <c r="F419">
        <v>4</v>
      </c>
      <c r="G419">
        <v>18.181818181818102</v>
      </c>
      <c r="H419">
        <v>17.7631578947368</v>
      </c>
      <c r="I419">
        <v>697.06646369835198</v>
      </c>
      <c r="J419">
        <v>12382.1016577996</v>
      </c>
      <c r="M419" t="str">
        <f t="shared" si="75"/>
        <v>orderDecisionsByProblem</v>
      </c>
      <c r="N419" t="str">
        <f t="shared" si="76"/>
        <v>orderDecisionsByProblem</v>
      </c>
      <c r="O419">
        <f t="shared" si="77"/>
        <v>2782</v>
      </c>
      <c r="P419">
        <f t="shared" si="78"/>
        <v>27</v>
      </c>
      <c r="Q419">
        <f t="shared" si="79"/>
        <v>22</v>
      </c>
      <c r="R419">
        <f t="shared" si="85"/>
        <v>1</v>
      </c>
      <c r="S419">
        <f t="shared" si="80"/>
        <v>4</v>
      </c>
      <c r="T419" s="8">
        <f t="shared" si="81"/>
        <v>0.18181818181818182</v>
      </c>
      <c r="U419">
        <f t="shared" si="82"/>
        <v>17.7631578947368</v>
      </c>
      <c r="V419">
        <f t="shared" si="83"/>
        <v>697.06646369835198</v>
      </c>
      <c r="W419">
        <f t="shared" si="84"/>
        <v>12382.1016577996</v>
      </c>
    </row>
    <row r="420" spans="1:23">
      <c r="A420" t="s">
        <v>208</v>
      </c>
      <c r="B420">
        <v>2810</v>
      </c>
      <c r="C420">
        <v>25</v>
      </c>
      <c r="D420">
        <v>18</v>
      </c>
      <c r="E420">
        <v>2</v>
      </c>
      <c r="F420">
        <v>4</v>
      </c>
      <c r="G420">
        <v>22.2222222222222</v>
      </c>
      <c r="H420">
        <v>16.590909090909001</v>
      </c>
      <c r="I420">
        <v>715</v>
      </c>
      <c r="J420">
        <v>11862.5</v>
      </c>
      <c r="M420" t="str">
        <f t="shared" si="75"/>
        <v>findDecisionsWithMappings</v>
      </c>
      <c r="N420" t="str">
        <f t="shared" si="76"/>
        <v>findDecisionsWithMappings</v>
      </c>
      <c r="O420">
        <f t="shared" si="77"/>
        <v>2810</v>
      </c>
      <c r="P420">
        <f t="shared" si="78"/>
        <v>25</v>
      </c>
      <c r="Q420">
        <f t="shared" si="79"/>
        <v>18</v>
      </c>
      <c r="R420">
        <f t="shared" si="85"/>
        <v>2</v>
      </c>
      <c r="S420">
        <f t="shared" si="80"/>
        <v>4</v>
      </c>
      <c r="T420" s="8">
        <f t="shared" si="81"/>
        <v>0.22222222222222221</v>
      </c>
      <c r="U420">
        <f t="shared" si="82"/>
        <v>16.590909090909001</v>
      </c>
      <c r="V420">
        <f t="shared" si="83"/>
        <v>715</v>
      </c>
      <c r="W420">
        <f t="shared" si="84"/>
        <v>11862.5</v>
      </c>
    </row>
    <row r="421" spans="1:23">
      <c r="A421" t="s">
        <v>209</v>
      </c>
      <c r="B421">
        <v>2835</v>
      </c>
      <c r="C421">
        <v>33</v>
      </c>
      <c r="D421">
        <v>25</v>
      </c>
      <c r="E421">
        <v>6</v>
      </c>
      <c r="F421">
        <v>2</v>
      </c>
      <c r="G421">
        <v>8</v>
      </c>
      <c r="H421">
        <v>11.4857142857142</v>
      </c>
      <c r="I421">
        <v>644.33230679460598</v>
      </c>
      <c r="J421">
        <v>7400.6167808980399</v>
      </c>
      <c r="M421" t="str">
        <f t="shared" si="75"/>
        <v>renderRequestTemplates</v>
      </c>
      <c r="N421" t="str">
        <f t="shared" si="76"/>
        <v>renderRequestTemplates</v>
      </c>
      <c r="O421">
        <f t="shared" si="77"/>
        <v>2835</v>
      </c>
      <c r="P421">
        <f t="shared" si="78"/>
        <v>33</v>
      </c>
      <c r="Q421">
        <f t="shared" si="79"/>
        <v>25</v>
      </c>
      <c r="R421">
        <f t="shared" si="85"/>
        <v>6</v>
      </c>
      <c r="S421">
        <f t="shared" si="80"/>
        <v>2</v>
      </c>
      <c r="T421" s="8">
        <f t="shared" si="81"/>
        <v>0.08</v>
      </c>
      <c r="U421">
        <f t="shared" si="82"/>
        <v>11.4857142857142</v>
      </c>
      <c r="V421">
        <f t="shared" si="83"/>
        <v>644.33230679460598</v>
      </c>
      <c r="W421">
        <f t="shared" si="84"/>
        <v>7400.6167808980399</v>
      </c>
    </row>
    <row r="422" spans="1:23">
      <c r="A422" t="s">
        <v>210</v>
      </c>
      <c r="B422">
        <v>2868</v>
      </c>
      <c r="C422">
        <v>44</v>
      </c>
      <c r="D422">
        <v>6</v>
      </c>
      <c r="E422">
        <v>1</v>
      </c>
      <c r="F422">
        <v>1</v>
      </c>
      <c r="G422">
        <v>16.6666666666666</v>
      </c>
      <c r="H422">
        <v>7.1111111111111098</v>
      </c>
      <c r="I422">
        <v>130.79881092001</v>
      </c>
      <c r="J422">
        <v>930.12487765340995</v>
      </c>
      <c r="M422" t="str">
        <f t="shared" si="75"/>
        <v>getTaskTemplatesOfSelectedDecisionsAndAlternatives</v>
      </c>
      <c r="N422" t="str">
        <f t="shared" si="76"/>
        <v/>
      </c>
      <c r="O422">
        <f t="shared" si="77"/>
        <v>2868</v>
      </c>
      <c r="P422">
        <f t="shared" si="78"/>
        <v>44</v>
      </c>
      <c r="Q422">
        <f t="shared" si="79"/>
        <v>6</v>
      </c>
      <c r="R422">
        <f t="shared" si="85"/>
        <v>1</v>
      </c>
      <c r="S422">
        <f t="shared" si="80"/>
        <v>1</v>
      </c>
      <c r="T422" s="8">
        <f t="shared" si="81"/>
        <v>0.16666666666666666</v>
      </c>
      <c r="U422">
        <f t="shared" si="82"/>
        <v>7.1111111111111098</v>
      </c>
      <c r="V422">
        <f t="shared" si="83"/>
        <v>130.79881092001</v>
      </c>
      <c r="W422">
        <f t="shared" si="84"/>
        <v>930.12487765340995</v>
      </c>
    </row>
    <row r="423" spans="1:23">
      <c r="A423" t="s">
        <v>82</v>
      </c>
      <c r="B423">
        <v>2870</v>
      </c>
      <c r="C423">
        <v>35</v>
      </c>
      <c r="D423">
        <v>1</v>
      </c>
      <c r="E423">
        <v>1</v>
      </c>
      <c r="F423">
        <v>1</v>
      </c>
      <c r="G423">
        <v>100</v>
      </c>
      <c r="H423">
        <v>1.5</v>
      </c>
      <c r="I423">
        <v>19.651484454403199</v>
      </c>
      <c r="J423">
        <v>29.477226681604801</v>
      </c>
      <c r="M423" t="str">
        <f t="shared" si="75"/>
        <v>getTaskTemplatesOfSelectedDecisionsAndAlternatives</v>
      </c>
      <c r="N423" t="str">
        <f t="shared" si="76"/>
        <v/>
      </c>
      <c r="O423">
        <f t="shared" si="77"/>
        <v>2868</v>
      </c>
      <c r="P423">
        <f t="shared" si="78"/>
        <v>79</v>
      </c>
      <c r="Q423">
        <f t="shared" si="79"/>
        <v>7</v>
      </c>
      <c r="R423">
        <f t="shared" si="85"/>
        <v>1</v>
      </c>
      <c r="S423">
        <f t="shared" si="80"/>
        <v>2</v>
      </c>
      <c r="T423" s="8">
        <f t="shared" si="81"/>
        <v>0.2857142857142857</v>
      </c>
      <c r="U423">
        <f t="shared" si="82"/>
        <v>8.6111111111111107</v>
      </c>
      <c r="V423">
        <f t="shared" si="83"/>
        <v>150.4502953744132</v>
      </c>
      <c r="W423">
        <f t="shared" si="84"/>
        <v>959.6021043350147</v>
      </c>
    </row>
    <row r="424" spans="1:23">
      <c r="A424" t="s">
        <v>82</v>
      </c>
      <c r="B424">
        <v>2871</v>
      </c>
      <c r="C424">
        <v>33</v>
      </c>
      <c r="D424">
        <v>23</v>
      </c>
      <c r="E424">
        <v>1</v>
      </c>
      <c r="F424">
        <v>5</v>
      </c>
      <c r="G424">
        <v>21.739130434782599</v>
      </c>
      <c r="H424">
        <v>19.324324324324301</v>
      </c>
      <c r="I424">
        <v>1207.78522461179</v>
      </c>
      <c r="J424">
        <v>23339.633394525099</v>
      </c>
      <c r="M424" t="str">
        <f t="shared" si="75"/>
        <v>getTaskTemplatesOfSelectedDecisionsAndAlternatives</v>
      </c>
      <c r="N424" t="str">
        <f t="shared" si="76"/>
        <v/>
      </c>
      <c r="O424">
        <f t="shared" si="77"/>
        <v>2868</v>
      </c>
      <c r="P424">
        <f t="shared" si="78"/>
        <v>112</v>
      </c>
      <c r="Q424">
        <f t="shared" si="79"/>
        <v>30</v>
      </c>
      <c r="R424">
        <f t="shared" si="85"/>
        <v>1</v>
      </c>
      <c r="S424">
        <f t="shared" si="80"/>
        <v>7</v>
      </c>
      <c r="T424" s="8">
        <f t="shared" si="81"/>
        <v>0.23333333333333334</v>
      </c>
      <c r="U424">
        <f t="shared" si="82"/>
        <v>27.935435435435412</v>
      </c>
      <c r="V424">
        <f t="shared" si="83"/>
        <v>1358.2355199862031</v>
      </c>
      <c r="W424">
        <f t="shared" si="84"/>
        <v>24299.235498860115</v>
      </c>
    </row>
    <row r="425" spans="1:23">
      <c r="A425" t="s">
        <v>82</v>
      </c>
      <c r="B425">
        <v>2907</v>
      </c>
      <c r="C425">
        <v>3</v>
      </c>
      <c r="D425">
        <v>1</v>
      </c>
      <c r="E425">
        <v>1</v>
      </c>
      <c r="F425">
        <v>1</v>
      </c>
      <c r="G425">
        <v>100</v>
      </c>
      <c r="H425">
        <v>1.25</v>
      </c>
      <c r="I425">
        <v>20.679700005769199</v>
      </c>
      <c r="J425">
        <v>25.8496250072115</v>
      </c>
      <c r="M425" t="str">
        <f t="shared" si="75"/>
        <v>getTaskTemplatesOfSelectedDecisionsAndAlternatives</v>
      </c>
      <c r="N425" t="str">
        <f t="shared" si="76"/>
        <v>getTaskTemplatesOfSelectedDecisionsAndAlternatives</v>
      </c>
      <c r="O425">
        <f t="shared" si="77"/>
        <v>2868</v>
      </c>
      <c r="P425">
        <f t="shared" si="78"/>
        <v>115</v>
      </c>
      <c r="Q425">
        <f t="shared" si="79"/>
        <v>31</v>
      </c>
      <c r="R425">
        <f t="shared" si="85"/>
        <v>1</v>
      </c>
      <c r="S425">
        <f t="shared" si="80"/>
        <v>8</v>
      </c>
      <c r="T425" s="8">
        <f t="shared" si="81"/>
        <v>0.25806451612903225</v>
      </c>
      <c r="U425">
        <f t="shared" si="82"/>
        <v>29.185435435435412</v>
      </c>
      <c r="V425">
        <f t="shared" si="83"/>
        <v>1378.9152199919724</v>
      </c>
      <c r="W425">
        <f t="shared" si="84"/>
        <v>24325.085123867328</v>
      </c>
    </row>
    <row r="426" spans="1:23">
      <c r="A426" t="s">
        <v>211</v>
      </c>
      <c r="B426">
        <v>2913</v>
      </c>
      <c r="C426">
        <v>8</v>
      </c>
      <c r="D426">
        <v>3</v>
      </c>
      <c r="E426">
        <v>1</v>
      </c>
      <c r="F426">
        <v>2</v>
      </c>
      <c r="G426">
        <v>66.6666666666666</v>
      </c>
      <c r="H426">
        <v>7.5833333333333304</v>
      </c>
      <c r="I426">
        <v>96.211432671668305</v>
      </c>
      <c r="J426">
        <v>729.60336442681796</v>
      </c>
      <c r="M426" t="str">
        <f t="shared" si="75"/>
        <v>addAttributesFieldToMapping</v>
      </c>
      <c r="N426" t="str">
        <f t="shared" si="76"/>
        <v/>
      </c>
      <c r="O426">
        <f t="shared" si="77"/>
        <v>2913</v>
      </c>
      <c r="P426">
        <f t="shared" si="78"/>
        <v>8</v>
      </c>
      <c r="Q426">
        <f t="shared" si="79"/>
        <v>3</v>
      </c>
      <c r="R426">
        <f t="shared" si="85"/>
        <v>1</v>
      </c>
      <c r="S426">
        <f t="shared" si="80"/>
        <v>2</v>
      </c>
      <c r="T426" s="8">
        <f t="shared" si="81"/>
        <v>0.66666666666666663</v>
      </c>
      <c r="U426">
        <f t="shared" si="82"/>
        <v>7.5833333333333304</v>
      </c>
      <c r="V426">
        <f t="shared" si="83"/>
        <v>96.211432671668305</v>
      </c>
      <c r="W426">
        <f t="shared" si="84"/>
        <v>729.60336442681796</v>
      </c>
    </row>
    <row r="427" spans="1:23">
      <c r="A427" t="s">
        <v>82</v>
      </c>
      <c r="B427">
        <v>2916</v>
      </c>
      <c r="C427">
        <v>3</v>
      </c>
      <c r="D427">
        <v>1</v>
      </c>
      <c r="E427">
        <v>2</v>
      </c>
      <c r="F427">
        <v>1</v>
      </c>
      <c r="G427">
        <v>100</v>
      </c>
      <c r="H427">
        <v>1.25</v>
      </c>
      <c r="I427">
        <v>56.4727776130851</v>
      </c>
      <c r="J427">
        <v>70.590972016356403</v>
      </c>
      <c r="M427" t="str">
        <f t="shared" si="75"/>
        <v>addAttributesFieldToMapping</v>
      </c>
      <c r="N427" t="str">
        <f t="shared" si="76"/>
        <v/>
      </c>
      <c r="O427">
        <f t="shared" si="77"/>
        <v>2913</v>
      </c>
      <c r="P427">
        <f t="shared" si="78"/>
        <v>11</v>
      </c>
      <c r="Q427">
        <f t="shared" si="79"/>
        <v>4</v>
      </c>
      <c r="R427">
        <f t="shared" si="85"/>
        <v>1</v>
      </c>
      <c r="S427">
        <f t="shared" si="80"/>
        <v>3</v>
      </c>
      <c r="T427" s="8">
        <f t="shared" si="81"/>
        <v>0.75</v>
      </c>
      <c r="U427">
        <f t="shared" si="82"/>
        <v>8.8333333333333304</v>
      </c>
      <c r="V427">
        <f t="shared" si="83"/>
        <v>152.68421028475342</v>
      </c>
      <c r="W427">
        <f t="shared" si="84"/>
        <v>800.19433644317439</v>
      </c>
    </row>
    <row r="428" spans="1:23">
      <c r="A428" t="s">
        <v>82</v>
      </c>
      <c r="B428">
        <v>2932</v>
      </c>
      <c r="C428">
        <v>32</v>
      </c>
      <c r="D428">
        <v>3</v>
      </c>
      <c r="E428">
        <v>1</v>
      </c>
      <c r="F428">
        <v>2</v>
      </c>
      <c r="G428">
        <v>66.6666666666666</v>
      </c>
      <c r="H428">
        <v>10.5</v>
      </c>
      <c r="I428">
        <v>59.794705707972497</v>
      </c>
      <c r="J428">
        <v>627.84440993371095</v>
      </c>
      <c r="M428" t="str">
        <f t="shared" si="75"/>
        <v>addAttributesFieldToMapping</v>
      </c>
      <c r="N428" t="str">
        <f t="shared" si="76"/>
        <v/>
      </c>
      <c r="O428">
        <f t="shared" si="77"/>
        <v>2913</v>
      </c>
      <c r="P428">
        <f t="shared" si="78"/>
        <v>43</v>
      </c>
      <c r="Q428">
        <f t="shared" si="79"/>
        <v>7</v>
      </c>
      <c r="R428">
        <f t="shared" si="85"/>
        <v>1</v>
      </c>
      <c r="S428">
        <f t="shared" si="80"/>
        <v>5</v>
      </c>
      <c r="T428" s="8">
        <f t="shared" si="81"/>
        <v>0.7142857142857143</v>
      </c>
      <c r="U428">
        <f t="shared" si="82"/>
        <v>19.333333333333329</v>
      </c>
      <c r="V428">
        <f t="shared" si="83"/>
        <v>212.47891599272592</v>
      </c>
      <c r="W428">
        <f t="shared" si="84"/>
        <v>1428.0387463768852</v>
      </c>
    </row>
    <row r="429" spans="1:23">
      <c r="A429" t="s">
        <v>82</v>
      </c>
      <c r="B429">
        <v>2934</v>
      </c>
      <c r="C429">
        <v>29</v>
      </c>
      <c r="D429">
        <v>3</v>
      </c>
      <c r="E429">
        <v>1</v>
      </c>
      <c r="F429">
        <v>2</v>
      </c>
      <c r="G429">
        <v>66.6666666666666</v>
      </c>
      <c r="H429">
        <v>10.5</v>
      </c>
      <c r="I429">
        <v>59.794705707972497</v>
      </c>
      <c r="J429">
        <v>627.84440993371095</v>
      </c>
      <c r="M429" t="str">
        <f t="shared" si="75"/>
        <v>addAttributesFieldToMapping</v>
      </c>
      <c r="N429" t="str">
        <f t="shared" si="76"/>
        <v/>
      </c>
      <c r="O429">
        <f t="shared" si="77"/>
        <v>2913</v>
      </c>
      <c r="P429">
        <f t="shared" si="78"/>
        <v>72</v>
      </c>
      <c r="Q429">
        <f t="shared" si="79"/>
        <v>10</v>
      </c>
      <c r="R429">
        <f t="shared" si="85"/>
        <v>1</v>
      </c>
      <c r="S429">
        <f t="shared" si="80"/>
        <v>7</v>
      </c>
      <c r="T429" s="8">
        <f t="shared" si="81"/>
        <v>0.7</v>
      </c>
      <c r="U429">
        <f t="shared" si="82"/>
        <v>29.833333333333329</v>
      </c>
      <c r="V429">
        <f t="shared" si="83"/>
        <v>272.27362170069841</v>
      </c>
      <c r="W429">
        <f t="shared" si="84"/>
        <v>2055.883156310596</v>
      </c>
    </row>
    <row r="430" spans="1:23">
      <c r="A430" t="s">
        <v>82</v>
      </c>
      <c r="B430">
        <v>2936</v>
      </c>
      <c r="C430">
        <v>26</v>
      </c>
      <c r="D430">
        <v>3</v>
      </c>
      <c r="E430">
        <v>1</v>
      </c>
      <c r="F430">
        <v>2</v>
      </c>
      <c r="G430">
        <v>66.6666666666666</v>
      </c>
      <c r="H430">
        <v>10.5</v>
      </c>
      <c r="I430">
        <v>59.794705707972497</v>
      </c>
      <c r="J430">
        <v>627.84440993371095</v>
      </c>
      <c r="M430" t="str">
        <f t="shared" si="75"/>
        <v>addAttributesFieldToMapping</v>
      </c>
      <c r="N430" t="str">
        <f t="shared" si="76"/>
        <v/>
      </c>
      <c r="O430">
        <f t="shared" si="77"/>
        <v>2913</v>
      </c>
      <c r="P430">
        <f t="shared" si="78"/>
        <v>98</v>
      </c>
      <c r="Q430">
        <f t="shared" si="79"/>
        <v>13</v>
      </c>
      <c r="R430">
        <f t="shared" si="85"/>
        <v>1</v>
      </c>
      <c r="S430">
        <f t="shared" si="80"/>
        <v>9</v>
      </c>
      <c r="T430" s="8">
        <f t="shared" si="81"/>
        <v>0.69230769230769229</v>
      </c>
      <c r="U430">
        <f t="shared" si="82"/>
        <v>40.333333333333329</v>
      </c>
      <c r="V430">
        <f t="shared" si="83"/>
        <v>332.06832740867094</v>
      </c>
      <c r="W430">
        <f t="shared" si="84"/>
        <v>2683.7275662443071</v>
      </c>
    </row>
    <row r="431" spans="1:23">
      <c r="A431" t="s">
        <v>82</v>
      </c>
      <c r="B431">
        <v>2938</v>
      </c>
      <c r="C431">
        <v>23</v>
      </c>
      <c r="D431">
        <v>4</v>
      </c>
      <c r="E431">
        <v>1</v>
      </c>
      <c r="F431">
        <v>1</v>
      </c>
      <c r="G431">
        <v>25</v>
      </c>
      <c r="H431">
        <v>4.375</v>
      </c>
      <c r="I431">
        <v>41.209025018749998</v>
      </c>
      <c r="J431">
        <v>180.28948445703099</v>
      </c>
      <c r="M431" t="str">
        <f t="shared" si="75"/>
        <v>addAttributesFieldToMapping</v>
      </c>
      <c r="N431" t="str">
        <f t="shared" si="76"/>
        <v/>
      </c>
      <c r="O431">
        <f t="shared" si="77"/>
        <v>2913</v>
      </c>
      <c r="P431">
        <f t="shared" si="78"/>
        <v>121</v>
      </c>
      <c r="Q431">
        <f t="shared" si="79"/>
        <v>17</v>
      </c>
      <c r="R431">
        <f t="shared" si="85"/>
        <v>1</v>
      </c>
      <c r="S431">
        <f t="shared" si="80"/>
        <v>10</v>
      </c>
      <c r="T431" s="8">
        <f t="shared" si="81"/>
        <v>0.58823529411764708</v>
      </c>
      <c r="U431">
        <f t="shared" si="82"/>
        <v>44.708333333333329</v>
      </c>
      <c r="V431">
        <f t="shared" si="83"/>
        <v>373.27735242742096</v>
      </c>
      <c r="W431">
        <f t="shared" si="84"/>
        <v>2864.0170507013381</v>
      </c>
    </row>
    <row r="432" spans="1:23">
      <c r="A432" t="s">
        <v>82</v>
      </c>
      <c r="B432">
        <v>2940</v>
      </c>
      <c r="C432">
        <v>19</v>
      </c>
      <c r="D432">
        <v>17</v>
      </c>
      <c r="E432">
        <v>0</v>
      </c>
      <c r="F432">
        <v>1</v>
      </c>
      <c r="G432">
        <v>5.8823529411764701</v>
      </c>
      <c r="H432">
        <v>7.1749999999999901</v>
      </c>
      <c r="I432">
        <v>332.84212515144202</v>
      </c>
      <c r="J432">
        <v>2388.1422479615999</v>
      </c>
      <c r="M432" t="str">
        <f t="shared" si="75"/>
        <v>addAttributesFieldToMapping</v>
      </c>
      <c r="N432" t="str">
        <f t="shared" si="76"/>
        <v>addAttributesFieldToMapping</v>
      </c>
      <c r="O432">
        <f t="shared" si="77"/>
        <v>2913</v>
      </c>
      <c r="P432">
        <f t="shared" si="78"/>
        <v>140</v>
      </c>
      <c r="Q432">
        <f t="shared" si="79"/>
        <v>34</v>
      </c>
      <c r="R432">
        <f t="shared" si="85"/>
        <v>1</v>
      </c>
      <c r="S432">
        <f t="shared" si="80"/>
        <v>11</v>
      </c>
      <c r="T432" s="8">
        <f t="shared" si="81"/>
        <v>0.3235294117647059</v>
      </c>
      <c r="U432">
        <f t="shared" si="82"/>
        <v>51.883333333333319</v>
      </c>
      <c r="V432">
        <f t="shared" si="83"/>
        <v>706.11947757886298</v>
      </c>
      <c r="W432">
        <f t="shared" si="84"/>
        <v>5252.1592986629385</v>
      </c>
    </row>
    <row r="433" spans="1:23">
      <c r="A433" t="s">
        <v>212</v>
      </c>
      <c r="B433">
        <v>2941</v>
      </c>
      <c r="C433">
        <v>6</v>
      </c>
      <c r="D433">
        <v>4</v>
      </c>
      <c r="E433">
        <v>3</v>
      </c>
      <c r="F433">
        <v>1</v>
      </c>
      <c r="G433">
        <v>25</v>
      </c>
      <c r="H433">
        <v>4.2222222222222197</v>
      </c>
      <c r="I433">
        <v>118.414070980514</v>
      </c>
      <c r="J433">
        <v>499.970521917729</v>
      </c>
      <c r="M433" t="str">
        <f t="shared" si="75"/>
        <v>Processor</v>
      </c>
      <c r="N433" t="str">
        <f t="shared" si="76"/>
        <v/>
      </c>
      <c r="O433">
        <f t="shared" si="77"/>
        <v>2941</v>
      </c>
      <c r="P433">
        <f t="shared" si="78"/>
        <v>6</v>
      </c>
      <c r="Q433">
        <f t="shared" si="79"/>
        <v>4</v>
      </c>
      <c r="R433">
        <f t="shared" si="85"/>
        <v>3</v>
      </c>
      <c r="S433">
        <f t="shared" si="80"/>
        <v>1</v>
      </c>
      <c r="T433" s="8">
        <f t="shared" si="81"/>
        <v>0.25</v>
      </c>
      <c r="U433">
        <f t="shared" si="82"/>
        <v>4.2222222222222197</v>
      </c>
      <c r="V433">
        <f t="shared" si="83"/>
        <v>118.414070980514</v>
      </c>
      <c r="W433">
        <f t="shared" si="84"/>
        <v>499.970521917729</v>
      </c>
    </row>
    <row r="434" spans="1:23">
      <c r="A434" t="s">
        <v>82</v>
      </c>
      <c r="B434">
        <v>2968</v>
      </c>
      <c r="C434">
        <v>21</v>
      </c>
      <c r="D434">
        <v>3</v>
      </c>
      <c r="E434">
        <v>1</v>
      </c>
      <c r="F434">
        <v>2</v>
      </c>
      <c r="G434">
        <v>66.6666666666666</v>
      </c>
      <c r="H434">
        <v>10.5</v>
      </c>
      <c r="I434">
        <v>59.794705707972497</v>
      </c>
      <c r="J434">
        <v>627.84440993371095</v>
      </c>
      <c r="M434" t="str">
        <f t="shared" si="75"/>
        <v>Processor</v>
      </c>
      <c r="N434" t="str">
        <f t="shared" si="76"/>
        <v/>
      </c>
      <c r="O434">
        <f t="shared" si="77"/>
        <v>2941</v>
      </c>
      <c r="P434">
        <f t="shared" si="78"/>
        <v>27</v>
      </c>
      <c r="Q434">
        <f t="shared" si="79"/>
        <v>7</v>
      </c>
      <c r="R434">
        <f t="shared" si="85"/>
        <v>3</v>
      </c>
      <c r="S434">
        <f t="shared" si="80"/>
        <v>3</v>
      </c>
      <c r="T434" s="8">
        <f t="shared" si="81"/>
        <v>0.42857142857142855</v>
      </c>
      <c r="U434">
        <f t="shared" si="82"/>
        <v>14.72222222222222</v>
      </c>
      <c r="V434">
        <f t="shared" si="83"/>
        <v>178.20877668848649</v>
      </c>
      <c r="W434">
        <f t="shared" si="84"/>
        <v>1127.81493185144</v>
      </c>
    </row>
    <row r="435" spans="1:23">
      <c r="A435" t="s">
        <v>82</v>
      </c>
      <c r="B435">
        <v>2970</v>
      </c>
      <c r="C435">
        <v>18</v>
      </c>
      <c r="D435">
        <v>3</v>
      </c>
      <c r="E435">
        <v>1</v>
      </c>
      <c r="F435">
        <v>2</v>
      </c>
      <c r="G435">
        <v>66.6666666666666</v>
      </c>
      <c r="H435">
        <v>10.5</v>
      </c>
      <c r="I435">
        <v>59.794705707972497</v>
      </c>
      <c r="J435">
        <v>627.84440993371095</v>
      </c>
      <c r="M435" t="str">
        <f t="shared" si="75"/>
        <v>Processor</v>
      </c>
      <c r="N435" t="str">
        <f t="shared" si="76"/>
        <v/>
      </c>
      <c r="O435">
        <f t="shared" si="77"/>
        <v>2941</v>
      </c>
      <c r="P435">
        <f t="shared" si="78"/>
        <v>45</v>
      </c>
      <c r="Q435">
        <f t="shared" si="79"/>
        <v>10</v>
      </c>
      <c r="R435">
        <f t="shared" si="85"/>
        <v>3</v>
      </c>
      <c r="S435">
        <f t="shared" si="80"/>
        <v>5</v>
      </c>
      <c r="T435" s="8">
        <f t="shared" si="81"/>
        <v>0.5</v>
      </c>
      <c r="U435">
        <f t="shared" si="82"/>
        <v>25.222222222222221</v>
      </c>
      <c r="V435">
        <f t="shared" si="83"/>
        <v>238.00348239645899</v>
      </c>
      <c r="W435">
        <f t="shared" si="84"/>
        <v>1755.6593417851509</v>
      </c>
    </row>
    <row r="436" spans="1:23">
      <c r="A436" t="s">
        <v>82</v>
      </c>
      <c r="B436">
        <v>2972</v>
      </c>
      <c r="C436">
        <v>15</v>
      </c>
      <c r="D436">
        <v>3</v>
      </c>
      <c r="E436">
        <v>1</v>
      </c>
      <c r="F436">
        <v>2</v>
      </c>
      <c r="G436">
        <v>66.6666666666666</v>
      </c>
      <c r="H436">
        <v>10.5</v>
      </c>
      <c r="I436">
        <v>59.794705707972497</v>
      </c>
      <c r="J436">
        <v>627.84440993371095</v>
      </c>
      <c r="M436" t="str">
        <f t="shared" si="75"/>
        <v>Processor</v>
      </c>
      <c r="N436" t="str">
        <f t="shared" si="76"/>
        <v/>
      </c>
      <c r="O436">
        <f t="shared" si="77"/>
        <v>2941</v>
      </c>
      <c r="P436">
        <f t="shared" si="78"/>
        <v>60</v>
      </c>
      <c r="Q436">
        <f t="shared" si="79"/>
        <v>13</v>
      </c>
      <c r="R436">
        <f t="shared" si="85"/>
        <v>3</v>
      </c>
      <c r="S436">
        <f t="shared" si="80"/>
        <v>7</v>
      </c>
      <c r="T436" s="8">
        <f t="shared" si="81"/>
        <v>0.53846153846153844</v>
      </c>
      <c r="U436">
        <f t="shared" si="82"/>
        <v>35.722222222222221</v>
      </c>
      <c r="V436">
        <f t="shared" si="83"/>
        <v>297.79818810443146</v>
      </c>
      <c r="W436">
        <f t="shared" si="84"/>
        <v>2383.5037517188621</v>
      </c>
    </row>
    <row r="437" spans="1:23">
      <c r="A437" t="s">
        <v>82</v>
      </c>
      <c r="B437">
        <v>2974</v>
      </c>
      <c r="C437">
        <v>12</v>
      </c>
      <c r="D437">
        <v>3</v>
      </c>
      <c r="E437">
        <v>1</v>
      </c>
      <c r="F437">
        <v>1</v>
      </c>
      <c r="G437">
        <v>33.3333333333333</v>
      </c>
      <c r="H437">
        <v>3.4375</v>
      </c>
      <c r="I437">
        <v>77.709234080962901</v>
      </c>
      <c r="J437">
        <v>267.12549215331001</v>
      </c>
      <c r="M437" t="str">
        <f t="shared" si="75"/>
        <v>Processor</v>
      </c>
      <c r="N437" t="str">
        <f t="shared" si="76"/>
        <v/>
      </c>
      <c r="O437">
        <f t="shared" si="77"/>
        <v>2941</v>
      </c>
      <c r="P437">
        <f t="shared" si="78"/>
        <v>72</v>
      </c>
      <c r="Q437">
        <f t="shared" si="79"/>
        <v>16</v>
      </c>
      <c r="R437">
        <f t="shared" si="85"/>
        <v>3</v>
      </c>
      <c r="S437">
        <f t="shared" si="80"/>
        <v>8</v>
      </c>
      <c r="T437" s="8">
        <f t="shared" si="81"/>
        <v>0.5</v>
      </c>
      <c r="U437">
        <f t="shared" si="82"/>
        <v>39.159722222222221</v>
      </c>
      <c r="V437">
        <f t="shared" si="83"/>
        <v>375.50742218539438</v>
      </c>
      <c r="W437">
        <f t="shared" si="84"/>
        <v>2650.6292438721721</v>
      </c>
    </row>
    <row r="438" spans="1:23">
      <c r="A438" t="s">
        <v>82</v>
      </c>
      <c r="B438">
        <v>2975</v>
      </c>
      <c r="C438">
        <v>9</v>
      </c>
      <c r="D438">
        <v>3</v>
      </c>
      <c r="E438">
        <v>1</v>
      </c>
      <c r="F438">
        <v>1</v>
      </c>
      <c r="G438">
        <v>33.3333333333333</v>
      </c>
      <c r="H438">
        <v>3</v>
      </c>
      <c r="I438">
        <v>23.264662506490399</v>
      </c>
      <c r="J438">
        <v>69.793987519471202</v>
      </c>
      <c r="M438" t="str">
        <f t="shared" si="75"/>
        <v>Processor</v>
      </c>
      <c r="N438" t="str">
        <f t="shared" si="76"/>
        <v>Processor</v>
      </c>
      <c r="O438">
        <f t="shared" si="77"/>
        <v>2941</v>
      </c>
      <c r="P438">
        <f t="shared" si="78"/>
        <v>81</v>
      </c>
      <c r="Q438">
        <f t="shared" si="79"/>
        <v>19</v>
      </c>
      <c r="R438">
        <f t="shared" si="85"/>
        <v>3</v>
      </c>
      <c r="S438">
        <f t="shared" si="80"/>
        <v>9</v>
      </c>
      <c r="T438" s="8">
        <f t="shared" si="81"/>
        <v>0.47368421052631576</v>
      </c>
      <c r="U438">
        <f t="shared" si="82"/>
        <v>42.159722222222221</v>
      </c>
      <c r="V438">
        <f t="shared" si="83"/>
        <v>398.7720846918848</v>
      </c>
      <c r="W438">
        <f t="shared" si="84"/>
        <v>2720.4232313916432</v>
      </c>
    </row>
    <row r="439" spans="1:23">
      <c r="A439" t="s">
        <v>213</v>
      </c>
      <c r="B439">
        <v>2977</v>
      </c>
      <c r="C439">
        <v>5</v>
      </c>
      <c r="D439">
        <v>3</v>
      </c>
      <c r="E439">
        <v>1</v>
      </c>
      <c r="F439">
        <v>1</v>
      </c>
      <c r="G439">
        <v>33.3333333333333</v>
      </c>
      <c r="H439">
        <v>1.8214285714285701</v>
      </c>
      <c r="I439">
        <v>118.536422396259</v>
      </c>
      <c r="J439">
        <v>215.90562650747299</v>
      </c>
      <c r="M439" t="str">
        <f t="shared" si="75"/>
        <v>RequestTemplateRepository</v>
      </c>
      <c r="N439" t="str">
        <f t="shared" si="76"/>
        <v/>
      </c>
      <c r="O439">
        <f t="shared" si="77"/>
        <v>2977</v>
      </c>
      <c r="P439">
        <f t="shared" si="78"/>
        <v>5</v>
      </c>
      <c r="Q439">
        <f t="shared" si="79"/>
        <v>3</v>
      </c>
      <c r="R439">
        <f t="shared" si="85"/>
        <v>1</v>
      </c>
      <c r="S439">
        <f t="shared" si="80"/>
        <v>1</v>
      </c>
      <c r="T439" s="8">
        <f t="shared" si="81"/>
        <v>0.33333333333333331</v>
      </c>
      <c r="U439">
        <f t="shared" si="82"/>
        <v>1.8214285714285701</v>
      </c>
      <c r="V439">
        <f t="shared" si="83"/>
        <v>118.536422396259</v>
      </c>
      <c r="W439">
        <f t="shared" si="84"/>
        <v>215.90562650747299</v>
      </c>
    </row>
    <row r="440" spans="1:23">
      <c r="A440" t="s">
        <v>82</v>
      </c>
      <c r="B440">
        <v>2993</v>
      </c>
      <c r="C440">
        <v>21</v>
      </c>
      <c r="D440">
        <v>3</v>
      </c>
      <c r="E440">
        <v>1</v>
      </c>
      <c r="F440">
        <v>2</v>
      </c>
      <c r="G440">
        <v>66.6666666666666</v>
      </c>
      <c r="H440">
        <v>10.5</v>
      </c>
      <c r="I440">
        <v>59.794705707972497</v>
      </c>
      <c r="J440">
        <v>627.84440993371095</v>
      </c>
      <c r="M440" t="str">
        <f t="shared" si="75"/>
        <v>RequestTemplateRepository</v>
      </c>
      <c r="N440" t="str">
        <f t="shared" si="76"/>
        <v/>
      </c>
      <c r="O440">
        <f t="shared" si="77"/>
        <v>2977</v>
      </c>
      <c r="P440">
        <f t="shared" si="78"/>
        <v>26</v>
      </c>
      <c r="Q440">
        <f t="shared" si="79"/>
        <v>6</v>
      </c>
      <c r="R440">
        <f t="shared" si="85"/>
        <v>1</v>
      </c>
      <c r="S440">
        <f t="shared" si="80"/>
        <v>3</v>
      </c>
      <c r="T440" s="8">
        <f t="shared" si="81"/>
        <v>0.5</v>
      </c>
      <c r="U440">
        <f t="shared" si="82"/>
        <v>12.321428571428569</v>
      </c>
      <c r="V440">
        <f t="shared" si="83"/>
        <v>178.33112810423148</v>
      </c>
      <c r="W440">
        <f t="shared" si="84"/>
        <v>843.75003644118397</v>
      </c>
    </row>
    <row r="441" spans="1:23">
      <c r="A441" t="s">
        <v>82</v>
      </c>
      <c r="B441">
        <v>2995</v>
      </c>
      <c r="C441">
        <v>18</v>
      </c>
      <c r="D441">
        <v>3</v>
      </c>
      <c r="E441">
        <v>1</v>
      </c>
      <c r="F441">
        <v>2</v>
      </c>
      <c r="G441">
        <v>66.6666666666666</v>
      </c>
      <c r="H441">
        <v>10.5</v>
      </c>
      <c r="I441">
        <v>59.794705707972497</v>
      </c>
      <c r="J441">
        <v>627.84440993371095</v>
      </c>
      <c r="M441" t="str">
        <f t="shared" si="75"/>
        <v>RequestTemplateRepository</v>
      </c>
      <c r="N441" t="str">
        <f t="shared" si="76"/>
        <v/>
      </c>
      <c r="O441">
        <f t="shared" si="77"/>
        <v>2977</v>
      </c>
      <c r="P441">
        <f t="shared" si="78"/>
        <v>44</v>
      </c>
      <c r="Q441">
        <f t="shared" si="79"/>
        <v>9</v>
      </c>
      <c r="R441">
        <f t="shared" si="85"/>
        <v>1</v>
      </c>
      <c r="S441">
        <f t="shared" si="80"/>
        <v>5</v>
      </c>
      <c r="T441" s="8">
        <f t="shared" si="81"/>
        <v>0.55555555555555558</v>
      </c>
      <c r="U441">
        <f t="shared" si="82"/>
        <v>22.821428571428569</v>
      </c>
      <c r="V441">
        <f t="shared" si="83"/>
        <v>238.12583381220398</v>
      </c>
      <c r="W441">
        <f t="shared" si="84"/>
        <v>1471.5944463748949</v>
      </c>
    </row>
    <row r="442" spans="1:23">
      <c r="A442" t="s">
        <v>82</v>
      </c>
      <c r="B442">
        <v>2997</v>
      </c>
      <c r="C442">
        <v>15</v>
      </c>
      <c r="D442">
        <v>3</v>
      </c>
      <c r="E442">
        <v>1</v>
      </c>
      <c r="F442">
        <v>2</v>
      </c>
      <c r="G442">
        <v>66.6666666666666</v>
      </c>
      <c r="H442">
        <v>10.5</v>
      </c>
      <c r="I442">
        <v>59.794705707972497</v>
      </c>
      <c r="J442">
        <v>627.84440993371095</v>
      </c>
      <c r="M442" t="str">
        <f t="shared" si="75"/>
        <v>RequestTemplateRepository</v>
      </c>
      <c r="N442" t="str">
        <f t="shared" si="76"/>
        <v/>
      </c>
      <c r="O442">
        <f t="shared" si="77"/>
        <v>2977</v>
      </c>
      <c r="P442">
        <f t="shared" si="78"/>
        <v>59</v>
      </c>
      <c r="Q442">
        <f t="shared" si="79"/>
        <v>12</v>
      </c>
      <c r="R442">
        <f t="shared" si="85"/>
        <v>1</v>
      </c>
      <c r="S442">
        <f t="shared" si="80"/>
        <v>7</v>
      </c>
      <c r="T442" s="8">
        <f t="shared" si="81"/>
        <v>0.58333333333333337</v>
      </c>
      <c r="U442">
        <f t="shared" si="82"/>
        <v>33.321428571428569</v>
      </c>
      <c r="V442">
        <f t="shared" si="83"/>
        <v>297.92053952017648</v>
      </c>
      <c r="W442">
        <f t="shared" si="84"/>
        <v>2099.4388563086059</v>
      </c>
    </row>
    <row r="443" spans="1:23">
      <c r="A443" t="s">
        <v>82</v>
      </c>
      <c r="B443">
        <v>2999</v>
      </c>
      <c r="C443">
        <v>12</v>
      </c>
      <c r="D443">
        <v>3</v>
      </c>
      <c r="E443">
        <v>1</v>
      </c>
      <c r="F443">
        <v>1</v>
      </c>
      <c r="G443">
        <v>33.3333333333333</v>
      </c>
      <c r="H443">
        <v>3.9285714285714199</v>
      </c>
      <c r="I443">
        <v>75.284212515144205</v>
      </c>
      <c r="J443">
        <v>295.75940630949498</v>
      </c>
      <c r="M443" t="str">
        <f t="shared" si="75"/>
        <v>RequestTemplateRepository</v>
      </c>
      <c r="N443" t="str">
        <f t="shared" si="76"/>
        <v/>
      </c>
      <c r="O443">
        <f t="shared" si="77"/>
        <v>2977</v>
      </c>
      <c r="P443">
        <f t="shared" si="78"/>
        <v>71</v>
      </c>
      <c r="Q443">
        <f t="shared" si="79"/>
        <v>15</v>
      </c>
      <c r="R443">
        <f t="shared" si="85"/>
        <v>1</v>
      </c>
      <c r="S443">
        <f t="shared" si="80"/>
        <v>8</v>
      </c>
      <c r="T443" s="8">
        <f t="shared" si="81"/>
        <v>0.53333333333333333</v>
      </c>
      <c r="U443">
        <f t="shared" si="82"/>
        <v>37.249999999999986</v>
      </c>
      <c r="V443">
        <f t="shared" si="83"/>
        <v>373.20475203532067</v>
      </c>
      <c r="W443">
        <f t="shared" si="84"/>
        <v>2395.1982626181007</v>
      </c>
    </row>
    <row r="444" spans="1:23">
      <c r="A444" t="s">
        <v>82</v>
      </c>
      <c r="B444">
        <v>3000</v>
      </c>
      <c r="C444">
        <v>9</v>
      </c>
      <c r="D444">
        <v>3</v>
      </c>
      <c r="E444">
        <v>1</v>
      </c>
      <c r="F444">
        <v>1</v>
      </c>
      <c r="G444">
        <v>33.3333333333333</v>
      </c>
      <c r="H444">
        <v>3</v>
      </c>
      <c r="I444">
        <v>23.264662506490399</v>
      </c>
      <c r="J444">
        <v>69.793987519471202</v>
      </c>
      <c r="M444" t="str">
        <f t="shared" si="75"/>
        <v>RequestTemplateRepository</v>
      </c>
      <c r="N444" t="str">
        <f t="shared" si="76"/>
        <v>RequestTemplateRepository</v>
      </c>
      <c r="O444">
        <f t="shared" si="77"/>
        <v>2977</v>
      </c>
      <c r="P444">
        <f t="shared" si="78"/>
        <v>80</v>
      </c>
      <c r="Q444">
        <f t="shared" si="79"/>
        <v>18</v>
      </c>
      <c r="R444">
        <f t="shared" si="85"/>
        <v>1</v>
      </c>
      <c r="S444">
        <f t="shared" si="80"/>
        <v>9</v>
      </c>
      <c r="T444" s="8">
        <f t="shared" si="81"/>
        <v>0.5</v>
      </c>
      <c r="U444">
        <f t="shared" si="82"/>
        <v>40.249999999999986</v>
      </c>
      <c r="V444">
        <f t="shared" si="83"/>
        <v>396.46941454181109</v>
      </c>
      <c r="W444">
        <f t="shared" si="84"/>
        <v>2464.9922501375718</v>
      </c>
    </row>
    <row r="445" spans="1:23">
      <c r="A445" t="s">
        <v>214</v>
      </c>
      <c r="B445">
        <v>3002</v>
      </c>
      <c r="C445">
        <v>5</v>
      </c>
      <c r="D445">
        <v>3</v>
      </c>
      <c r="E445">
        <v>1</v>
      </c>
      <c r="F445">
        <v>1</v>
      </c>
      <c r="G445">
        <v>33.3333333333333</v>
      </c>
      <c r="H445">
        <v>1.8214285714285701</v>
      </c>
      <c r="I445">
        <v>118.536422396259</v>
      </c>
      <c r="J445">
        <v>215.90562650747299</v>
      </c>
      <c r="M445" t="str">
        <f t="shared" si="75"/>
        <v>ProjectRepository</v>
      </c>
      <c r="N445" t="str">
        <f t="shared" si="76"/>
        <v/>
      </c>
      <c r="O445">
        <f t="shared" si="77"/>
        <v>3002</v>
      </c>
      <c r="P445">
        <f t="shared" si="78"/>
        <v>5</v>
      </c>
      <c r="Q445">
        <f t="shared" si="79"/>
        <v>3</v>
      </c>
      <c r="R445">
        <f t="shared" si="85"/>
        <v>1</v>
      </c>
      <c r="S445">
        <f t="shared" si="80"/>
        <v>1</v>
      </c>
      <c r="T445" s="8">
        <f t="shared" si="81"/>
        <v>0.33333333333333331</v>
      </c>
      <c r="U445">
        <f t="shared" si="82"/>
        <v>1.8214285714285701</v>
      </c>
      <c r="V445">
        <f t="shared" si="83"/>
        <v>118.536422396259</v>
      </c>
      <c r="W445">
        <f t="shared" si="84"/>
        <v>215.90562650747299</v>
      </c>
    </row>
    <row r="446" spans="1:23">
      <c r="A446" t="s">
        <v>82</v>
      </c>
      <c r="B446">
        <v>3018</v>
      </c>
      <c r="C446">
        <v>21</v>
      </c>
      <c r="D446">
        <v>3</v>
      </c>
      <c r="E446">
        <v>1</v>
      </c>
      <c r="F446">
        <v>2</v>
      </c>
      <c r="G446">
        <v>66.6666666666666</v>
      </c>
      <c r="H446">
        <v>10.5</v>
      </c>
      <c r="I446">
        <v>59.794705707972497</v>
      </c>
      <c r="J446">
        <v>627.84440993371095</v>
      </c>
      <c r="M446" t="str">
        <f t="shared" si="75"/>
        <v>ProjectRepository</v>
      </c>
      <c r="N446" t="str">
        <f t="shared" si="76"/>
        <v/>
      </c>
      <c r="O446">
        <f t="shared" si="77"/>
        <v>3002</v>
      </c>
      <c r="P446">
        <f t="shared" si="78"/>
        <v>26</v>
      </c>
      <c r="Q446">
        <f t="shared" si="79"/>
        <v>6</v>
      </c>
      <c r="R446">
        <f t="shared" si="85"/>
        <v>1</v>
      </c>
      <c r="S446">
        <f t="shared" si="80"/>
        <v>3</v>
      </c>
      <c r="T446" s="8">
        <f t="shared" si="81"/>
        <v>0.5</v>
      </c>
      <c r="U446">
        <f t="shared" si="82"/>
        <v>12.321428571428569</v>
      </c>
      <c r="V446">
        <f t="shared" si="83"/>
        <v>178.33112810423148</v>
      </c>
      <c r="W446">
        <f t="shared" si="84"/>
        <v>843.75003644118397</v>
      </c>
    </row>
    <row r="447" spans="1:23">
      <c r="A447" t="s">
        <v>82</v>
      </c>
      <c r="B447">
        <v>3020</v>
      </c>
      <c r="C447">
        <v>18</v>
      </c>
      <c r="D447">
        <v>3</v>
      </c>
      <c r="E447">
        <v>1</v>
      </c>
      <c r="F447">
        <v>2</v>
      </c>
      <c r="G447">
        <v>66.6666666666666</v>
      </c>
      <c r="H447">
        <v>10.5</v>
      </c>
      <c r="I447">
        <v>59.794705707972497</v>
      </c>
      <c r="J447">
        <v>627.84440993371095</v>
      </c>
      <c r="M447" t="str">
        <f t="shared" si="75"/>
        <v>ProjectRepository</v>
      </c>
      <c r="N447" t="str">
        <f t="shared" si="76"/>
        <v/>
      </c>
      <c r="O447">
        <f t="shared" si="77"/>
        <v>3002</v>
      </c>
      <c r="P447">
        <f t="shared" si="78"/>
        <v>44</v>
      </c>
      <c r="Q447">
        <f t="shared" si="79"/>
        <v>9</v>
      </c>
      <c r="R447">
        <f t="shared" si="85"/>
        <v>1</v>
      </c>
      <c r="S447">
        <f t="shared" si="80"/>
        <v>5</v>
      </c>
      <c r="T447" s="8">
        <f t="shared" si="81"/>
        <v>0.55555555555555558</v>
      </c>
      <c r="U447">
        <f t="shared" si="82"/>
        <v>22.821428571428569</v>
      </c>
      <c r="V447">
        <f t="shared" si="83"/>
        <v>238.12583381220398</v>
      </c>
      <c r="W447">
        <f t="shared" si="84"/>
        <v>1471.5944463748949</v>
      </c>
    </row>
    <row r="448" spans="1:23">
      <c r="A448" t="s">
        <v>82</v>
      </c>
      <c r="B448">
        <v>3022</v>
      </c>
      <c r="C448">
        <v>15</v>
      </c>
      <c r="D448">
        <v>3</v>
      </c>
      <c r="E448">
        <v>1</v>
      </c>
      <c r="F448">
        <v>2</v>
      </c>
      <c r="G448">
        <v>66.6666666666666</v>
      </c>
      <c r="H448">
        <v>10.5</v>
      </c>
      <c r="I448">
        <v>59.794705707972497</v>
      </c>
      <c r="J448">
        <v>627.84440993371095</v>
      </c>
      <c r="M448" t="str">
        <f t="shared" si="75"/>
        <v>ProjectRepository</v>
      </c>
      <c r="N448" t="str">
        <f t="shared" si="76"/>
        <v/>
      </c>
      <c r="O448">
        <f t="shared" si="77"/>
        <v>3002</v>
      </c>
      <c r="P448">
        <f t="shared" si="78"/>
        <v>59</v>
      </c>
      <c r="Q448">
        <f t="shared" si="79"/>
        <v>12</v>
      </c>
      <c r="R448">
        <f t="shared" si="85"/>
        <v>1</v>
      </c>
      <c r="S448">
        <f t="shared" si="80"/>
        <v>7</v>
      </c>
      <c r="T448" s="8">
        <f t="shared" si="81"/>
        <v>0.58333333333333337</v>
      </c>
      <c r="U448">
        <f t="shared" si="82"/>
        <v>33.321428571428569</v>
      </c>
      <c r="V448">
        <f t="shared" si="83"/>
        <v>297.92053952017648</v>
      </c>
      <c r="W448">
        <f t="shared" si="84"/>
        <v>2099.4388563086059</v>
      </c>
    </row>
    <row r="449" spans="1:23">
      <c r="A449" t="s">
        <v>82</v>
      </c>
      <c r="B449">
        <v>3024</v>
      </c>
      <c r="C449">
        <v>12</v>
      </c>
      <c r="D449">
        <v>3</v>
      </c>
      <c r="E449">
        <v>1</v>
      </c>
      <c r="F449">
        <v>1</v>
      </c>
      <c r="G449">
        <v>33.3333333333333</v>
      </c>
      <c r="H449">
        <v>3.9285714285714199</v>
      </c>
      <c r="I449">
        <v>75.284212515144205</v>
      </c>
      <c r="J449">
        <v>295.75940630949498</v>
      </c>
      <c r="M449" t="str">
        <f t="shared" si="75"/>
        <v>ProjectRepository</v>
      </c>
      <c r="N449" t="str">
        <f t="shared" si="76"/>
        <v/>
      </c>
      <c r="O449">
        <f t="shared" si="77"/>
        <v>3002</v>
      </c>
      <c r="P449">
        <f t="shared" si="78"/>
        <v>71</v>
      </c>
      <c r="Q449">
        <f t="shared" si="79"/>
        <v>15</v>
      </c>
      <c r="R449">
        <f t="shared" si="85"/>
        <v>1</v>
      </c>
      <c r="S449">
        <f t="shared" si="80"/>
        <v>8</v>
      </c>
      <c r="T449" s="8">
        <f t="shared" si="81"/>
        <v>0.53333333333333333</v>
      </c>
      <c r="U449">
        <f t="shared" si="82"/>
        <v>37.249999999999986</v>
      </c>
      <c r="V449">
        <f t="shared" si="83"/>
        <v>373.20475203532067</v>
      </c>
      <c r="W449">
        <f t="shared" si="84"/>
        <v>2395.1982626181007</v>
      </c>
    </row>
    <row r="450" spans="1:23">
      <c r="A450" t="s">
        <v>82</v>
      </c>
      <c r="B450">
        <v>3025</v>
      </c>
      <c r="C450">
        <v>9</v>
      </c>
      <c r="D450">
        <v>3</v>
      </c>
      <c r="E450">
        <v>1</v>
      </c>
      <c r="F450">
        <v>1</v>
      </c>
      <c r="G450">
        <v>33.3333333333333</v>
      </c>
      <c r="H450">
        <v>3</v>
      </c>
      <c r="I450">
        <v>23.264662506490399</v>
      </c>
      <c r="J450">
        <v>69.793987519471202</v>
      </c>
      <c r="M450" t="str">
        <f t="shared" si="75"/>
        <v>ProjectRepository</v>
      </c>
      <c r="N450" t="str">
        <f t="shared" si="76"/>
        <v>ProjectRepository</v>
      </c>
      <c r="O450">
        <f t="shared" si="77"/>
        <v>3002</v>
      </c>
      <c r="P450">
        <f t="shared" si="78"/>
        <v>80</v>
      </c>
      <c r="Q450">
        <f t="shared" si="79"/>
        <v>18</v>
      </c>
      <c r="R450">
        <f t="shared" si="85"/>
        <v>1</v>
      </c>
      <c r="S450">
        <f t="shared" si="80"/>
        <v>9</v>
      </c>
      <c r="T450" s="8">
        <f t="shared" si="81"/>
        <v>0.5</v>
      </c>
      <c r="U450">
        <f t="shared" si="82"/>
        <v>40.249999999999986</v>
      </c>
      <c r="V450">
        <f t="shared" si="83"/>
        <v>396.46941454181109</v>
      </c>
      <c r="W450">
        <f t="shared" si="84"/>
        <v>2464.9922501375718</v>
      </c>
    </row>
    <row r="451" spans="1:23">
      <c r="A451" t="s">
        <v>215</v>
      </c>
      <c r="B451">
        <v>3027</v>
      </c>
      <c r="C451">
        <v>5</v>
      </c>
      <c r="D451">
        <v>3</v>
      </c>
      <c r="E451">
        <v>1</v>
      </c>
      <c r="F451">
        <v>1</v>
      </c>
      <c r="G451">
        <v>33.3333333333333</v>
      </c>
      <c r="H451">
        <v>1.8214285714285701</v>
      </c>
      <c r="I451">
        <v>118.536422396259</v>
      </c>
      <c r="J451">
        <v>215.90562650747299</v>
      </c>
      <c r="M451" t="str">
        <f t="shared" ref="M451:M514" si="86">IF($A451="&lt;anonymous&gt;",M450,A451)</f>
        <v>ProcessorRepository</v>
      </c>
      <c r="N451" t="str">
        <f t="shared" ref="N451:N514" si="87">IF(M451=M452,"",M451)</f>
        <v/>
      </c>
      <c r="O451">
        <f t="shared" si="77"/>
        <v>3027</v>
      </c>
      <c r="P451">
        <f t="shared" si="78"/>
        <v>5</v>
      </c>
      <c r="Q451">
        <f t="shared" si="79"/>
        <v>3</v>
      </c>
      <c r="R451">
        <f t="shared" si="85"/>
        <v>1</v>
      </c>
      <c r="S451">
        <f t="shared" si="80"/>
        <v>1</v>
      </c>
      <c r="T451" s="8">
        <f t="shared" si="81"/>
        <v>0.33333333333333331</v>
      </c>
      <c r="U451">
        <f t="shared" si="82"/>
        <v>1.8214285714285701</v>
      </c>
      <c r="V451">
        <f t="shared" si="83"/>
        <v>118.536422396259</v>
      </c>
      <c r="W451">
        <f t="shared" si="84"/>
        <v>215.90562650747299</v>
      </c>
    </row>
    <row r="452" spans="1:23">
      <c r="A452" t="s">
        <v>82</v>
      </c>
      <c r="B452">
        <v>3052</v>
      </c>
      <c r="C452">
        <v>227</v>
      </c>
      <c r="D452">
        <v>3</v>
      </c>
      <c r="E452">
        <v>1</v>
      </c>
      <c r="F452">
        <v>2</v>
      </c>
      <c r="G452">
        <v>66.6666666666666</v>
      </c>
      <c r="H452">
        <v>10.5</v>
      </c>
      <c r="I452">
        <v>59.794705707972497</v>
      </c>
      <c r="J452">
        <v>627.84440993371095</v>
      </c>
      <c r="M452" t="str">
        <f t="shared" si="86"/>
        <v>ProcessorRepository</v>
      </c>
      <c r="N452" t="str">
        <f t="shared" si="87"/>
        <v/>
      </c>
      <c r="O452">
        <f t="shared" ref="O452:O515" si="88">IF($A452="&lt;anonymous&gt;",O451,B452)</f>
        <v>3027</v>
      </c>
      <c r="P452">
        <f t="shared" ref="P452:P515" si="89">IF($A452="&lt;anonymous&gt;",C452+P451,C452)</f>
        <v>232</v>
      </c>
      <c r="Q452">
        <f t="shared" ref="Q452:Q515" si="90">IF($A452="&lt;anonymous&gt;",D452+Q451,D452)</f>
        <v>6</v>
      </c>
      <c r="R452">
        <f t="shared" si="85"/>
        <v>1</v>
      </c>
      <c r="S452">
        <f t="shared" ref="S452:S515" si="91">IF($A452="&lt;anonymous&gt;",F452+S451,F452)</f>
        <v>3</v>
      </c>
      <c r="T452" s="8">
        <f t="shared" ref="T452:T515" si="92">S452/Q452</f>
        <v>0.5</v>
      </c>
      <c r="U452">
        <f t="shared" ref="U452:U515" si="93">IF($A452="&lt;anonymous&gt;",H452+U451,H452)</f>
        <v>12.321428571428569</v>
      </c>
      <c r="V452">
        <f t="shared" ref="V452:V515" si="94">IF($A452="&lt;anonymous&gt;",I452+V451,I452)</f>
        <v>178.33112810423148</v>
      </c>
      <c r="W452">
        <f t="shared" ref="W452:W515" si="95">IF($A452="&lt;anonymous&gt;",J452+W451,J452)</f>
        <v>843.75003644118397</v>
      </c>
    </row>
    <row r="453" spans="1:23">
      <c r="A453" t="s">
        <v>82</v>
      </c>
      <c r="B453">
        <v>3054</v>
      </c>
      <c r="C453">
        <v>224</v>
      </c>
      <c r="D453">
        <v>4</v>
      </c>
      <c r="E453">
        <v>1</v>
      </c>
      <c r="F453">
        <v>1</v>
      </c>
      <c r="G453">
        <v>25</v>
      </c>
      <c r="H453">
        <v>4.375</v>
      </c>
      <c r="I453">
        <v>41.209025018749998</v>
      </c>
      <c r="J453">
        <v>180.28948445703099</v>
      </c>
      <c r="M453" t="str">
        <f t="shared" si="86"/>
        <v>ProcessorRepository</v>
      </c>
      <c r="N453" t="str">
        <f t="shared" si="87"/>
        <v/>
      </c>
      <c r="O453">
        <f t="shared" si="88"/>
        <v>3027</v>
      </c>
      <c r="P453">
        <f t="shared" si="89"/>
        <v>456</v>
      </c>
      <c r="Q453">
        <f t="shared" si="90"/>
        <v>10</v>
      </c>
      <c r="R453">
        <f t="shared" si="85"/>
        <v>1</v>
      </c>
      <c r="S453">
        <f t="shared" si="91"/>
        <v>4</v>
      </c>
      <c r="T453" s="8">
        <f t="shared" si="92"/>
        <v>0.4</v>
      </c>
      <c r="U453">
        <f t="shared" si="93"/>
        <v>16.696428571428569</v>
      </c>
      <c r="V453">
        <f t="shared" si="94"/>
        <v>219.54015312298148</v>
      </c>
      <c r="W453">
        <f t="shared" si="95"/>
        <v>1024.039520898215</v>
      </c>
    </row>
    <row r="454" spans="1:23">
      <c r="A454" t="s">
        <v>82</v>
      </c>
      <c r="B454">
        <v>3056</v>
      </c>
      <c r="C454">
        <v>220</v>
      </c>
      <c r="D454">
        <v>20</v>
      </c>
      <c r="E454">
        <v>0</v>
      </c>
      <c r="F454">
        <v>1</v>
      </c>
      <c r="G454">
        <v>5</v>
      </c>
      <c r="H454">
        <v>7.0476190476190403</v>
      </c>
      <c r="I454">
        <v>687.29071608665902</v>
      </c>
      <c r="J454">
        <v>4843.7631419440704</v>
      </c>
      <c r="M454" t="str">
        <f t="shared" si="86"/>
        <v>ProcessorRepository</v>
      </c>
      <c r="N454" t="str">
        <f t="shared" si="87"/>
        <v>ProcessorRepository</v>
      </c>
      <c r="O454">
        <f t="shared" si="88"/>
        <v>3027</v>
      </c>
      <c r="P454">
        <f t="shared" si="89"/>
        <v>676</v>
      </c>
      <c r="Q454">
        <f t="shared" si="90"/>
        <v>30</v>
      </c>
      <c r="R454">
        <f t="shared" si="85"/>
        <v>1</v>
      </c>
      <c r="S454">
        <f t="shared" si="91"/>
        <v>5</v>
      </c>
      <c r="T454" s="8">
        <f t="shared" si="92"/>
        <v>0.16666666666666666</v>
      </c>
      <c r="U454">
        <f t="shared" si="93"/>
        <v>23.74404761904761</v>
      </c>
      <c r="V454">
        <f t="shared" si="94"/>
        <v>906.83086920964047</v>
      </c>
      <c r="W454">
        <f t="shared" si="95"/>
        <v>5867.8026628422849</v>
      </c>
    </row>
    <row r="455" spans="1:23">
      <c r="A455" t="s">
        <v>216</v>
      </c>
      <c r="B455">
        <v>3063</v>
      </c>
      <c r="C455">
        <v>33</v>
      </c>
      <c r="D455">
        <v>31</v>
      </c>
      <c r="E455">
        <v>2</v>
      </c>
      <c r="F455">
        <v>1</v>
      </c>
      <c r="G455">
        <v>3.2258064516128999</v>
      </c>
      <c r="H455">
        <v>5.0333333333333297</v>
      </c>
      <c r="I455">
        <v>1507.9398751947101</v>
      </c>
      <c r="J455">
        <v>7589.9640384800496</v>
      </c>
      <c r="M455" t="str">
        <f t="shared" si="86"/>
        <v>AdminController</v>
      </c>
      <c r="N455" t="str">
        <f t="shared" si="87"/>
        <v>AdminController</v>
      </c>
      <c r="O455">
        <f t="shared" si="88"/>
        <v>3063</v>
      </c>
      <c r="P455">
        <f t="shared" si="89"/>
        <v>33</v>
      </c>
      <c r="Q455">
        <f t="shared" si="90"/>
        <v>31</v>
      </c>
      <c r="R455">
        <f t="shared" si="85"/>
        <v>2</v>
      </c>
      <c r="S455">
        <f t="shared" si="91"/>
        <v>1</v>
      </c>
      <c r="T455" s="8">
        <f t="shared" si="92"/>
        <v>3.2258064516129031E-2</v>
      </c>
      <c r="U455">
        <f t="shared" si="93"/>
        <v>5.0333333333333297</v>
      </c>
      <c r="V455">
        <f t="shared" si="94"/>
        <v>1507.9398751947101</v>
      </c>
      <c r="W455">
        <f t="shared" si="95"/>
        <v>7589.9640384800496</v>
      </c>
    </row>
    <row r="456" spans="1:23">
      <c r="A456" t="s">
        <v>121</v>
      </c>
      <c r="B456">
        <v>3099</v>
      </c>
      <c r="C456">
        <v>40</v>
      </c>
      <c r="D456">
        <v>11</v>
      </c>
      <c r="E456">
        <v>0</v>
      </c>
      <c r="F456">
        <v>1</v>
      </c>
      <c r="G456">
        <v>9.0909090909090899</v>
      </c>
      <c r="H456">
        <v>5.3125</v>
      </c>
      <c r="I456">
        <v>289.89294990339801</v>
      </c>
      <c r="J456">
        <v>1540.0562963617999</v>
      </c>
      <c r="M456" t="str">
        <f t="shared" si="86"/>
        <v>&lt;anonymous&gt;.loadEntitiesFromRepositories</v>
      </c>
      <c r="N456" t="str">
        <f t="shared" si="87"/>
        <v/>
      </c>
      <c r="O456">
        <f t="shared" si="88"/>
        <v>3099</v>
      </c>
      <c r="P456">
        <f t="shared" si="89"/>
        <v>40</v>
      </c>
      <c r="Q456">
        <f t="shared" si="90"/>
        <v>11</v>
      </c>
      <c r="R456">
        <f t="shared" si="85"/>
        <v>0</v>
      </c>
      <c r="S456">
        <f t="shared" si="91"/>
        <v>1</v>
      </c>
      <c r="T456" s="8">
        <f t="shared" si="92"/>
        <v>9.0909090909090912E-2</v>
      </c>
      <c r="U456">
        <f t="shared" si="93"/>
        <v>5.3125</v>
      </c>
      <c r="V456">
        <f t="shared" si="94"/>
        <v>289.89294990339801</v>
      </c>
      <c r="W456">
        <f t="shared" si="95"/>
        <v>1540.0562963617999</v>
      </c>
    </row>
    <row r="457" spans="1:23">
      <c r="A457" t="s">
        <v>82</v>
      </c>
      <c r="B457">
        <v>3109</v>
      </c>
      <c r="C457">
        <v>6</v>
      </c>
      <c r="D457">
        <v>3</v>
      </c>
      <c r="E457">
        <v>0</v>
      </c>
      <c r="F457">
        <v>2</v>
      </c>
      <c r="G457">
        <v>66.6666666666666</v>
      </c>
      <c r="H457">
        <v>4</v>
      </c>
      <c r="I457">
        <v>49.828921423310398</v>
      </c>
      <c r="J457">
        <v>199.31568569324099</v>
      </c>
      <c r="M457" t="str">
        <f t="shared" si="86"/>
        <v>&lt;anonymous&gt;.loadEntitiesFromRepositories</v>
      </c>
      <c r="N457" t="str">
        <f t="shared" si="87"/>
        <v/>
      </c>
      <c r="O457">
        <f t="shared" si="88"/>
        <v>3099</v>
      </c>
      <c r="P457">
        <f t="shared" si="89"/>
        <v>46</v>
      </c>
      <c r="Q457">
        <f t="shared" si="90"/>
        <v>14</v>
      </c>
      <c r="R457">
        <f t="shared" si="85"/>
        <v>0</v>
      </c>
      <c r="S457">
        <f t="shared" si="91"/>
        <v>3</v>
      </c>
      <c r="T457" s="8">
        <f t="shared" si="92"/>
        <v>0.21428571428571427</v>
      </c>
      <c r="U457">
        <f t="shared" si="93"/>
        <v>9.3125</v>
      </c>
      <c r="V457">
        <f t="shared" si="94"/>
        <v>339.72187132670842</v>
      </c>
      <c r="W457">
        <f t="shared" si="95"/>
        <v>1739.3719820550409</v>
      </c>
    </row>
    <row r="458" spans="1:23">
      <c r="A458" t="s">
        <v>82</v>
      </c>
      <c r="B458">
        <v>3115</v>
      </c>
      <c r="C458">
        <v>23</v>
      </c>
      <c r="D458">
        <v>2</v>
      </c>
      <c r="E458">
        <v>2</v>
      </c>
      <c r="F458">
        <v>1</v>
      </c>
      <c r="G458">
        <v>50</v>
      </c>
      <c r="H458">
        <v>2.6666666666666599</v>
      </c>
      <c r="I458">
        <v>43.185065233535703</v>
      </c>
      <c r="J458">
        <v>115.16017395609499</v>
      </c>
      <c r="M458" t="str">
        <f t="shared" si="86"/>
        <v>&lt;anonymous&gt;.loadEntitiesFromRepositories</v>
      </c>
      <c r="N458" t="str">
        <f t="shared" si="87"/>
        <v/>
      </c>
      <c r="O458">
        <f t="shared" si="88"/>
        <v>3099</v>
      </c>
      <c r="P458">
        <f t="shared" si="89"/>
        <v>69</v>
      </c>
      <c r="Q458">
        <f t="shared" si="90"/>
        <v>16</v>
      </c>
      <c r="R458">
        <f t="shared" si="85"/>
        <v>0</v>
      </c>
      <c r="S458">
        <f t="shared" si="91"/>
        <v>4</v>
      </c>
      <c r="T458" s="8">
        <f t="shared" si="92"/>
        <v>0.25</v>
      </c>
      <c r="U458">
        <f t="shared" si="93"/>
        <v>11.979166666666661</v>
      </c>
      <c r="V458">
        <f t="shared" si="94"/>
        <v>382.90693656024411</v>
      </c>
      <c r="W458">
        <f t="shared" si="95"/>
        <v>1854.5321560111358</v>
      </c>
    </row>
    <row r="459" spans="1:23">
      <c r="A459" t="s">
        <v>82</v>
      </c>
      <c r="B459">
        <v>3117</v>
      </c>
      <c r="C459">
        <v>20</v>
      </c>
      <c r="D459">
        <v>2</v>
      </c>
      <c r="E459">
        <v>2</v>
      </c>
      <c r="F459">
        <v>1</v>
      </c>
      <c r="G459">
        <v>50</v>
      </c>
      <c r="H459">
        <v>2.6666666666666599</v>
      </c>
      <c r="I459">
        <v>43.185065233535703</v>
      </c>
      <c r="J459">
        <v>115.16017395609499</v>
      </c>
      <c r="M459" t="str">
        <f t="shared" si="86"/>
        <v>&lt;anonymous&gt;.loadEntitiesFromRepositories</v>
      </c>
      <c r="N459" t="str">
        <f t="shared" si="87"/>
        <v/>
      </c>
      <c r="O459">
        <f t="shared" si="88"/>
        <v>3099</v>
      </c>
      <c r="P459">
        <f t="shared" si="89"/>
        <v>89</v>
      </c>
      <c r="Q459">
        <f t="shared" si="90"/>
        <v>18</v>
      </c>
      <c r="R459">
        <f t="shared" ref="R459:R522" si="96">IF($A459="&lt;anonymous&gt;",R458,E459)</f>
        <v>0</v>
      </c>
      <c r="S459">
        <f t="shared" si="91"/>
        <v>5</v>
      </c>
      <c r="T459" s="8">
        <f t="shared" si="92"/>
        <v>0.27777777777777779</v>
      </c>
      <c r="U459">
        <f t="shared" si="93"/>
        <v>14.645833333333321</v>
      </c>
      <c r="V459">
        <f t="shared" si="94"/>
        <v>426.09200179377979</v>
      </c>
      <c r="W459">
        <f t="shared" si="95"/>
        <v>1969.6923299672308</v>
      </c>
    </row>
    <row r="460" spans="1:23">
      <c r="A460" t="s">
        <v>82</v>
      </c>
      <c r="B460">
        <v>3119</v>
      </c>
      <c r="C460">
        <v>17</v>
      </c>
      <c r="D460">
        <v>2</v>
      </c>
      <c r="E460">
        <v>2</v>
      </c>
      <c r="F460">
        <v>1</v>
      </c>
      <c r="G460">
        <v>50</v>
      </c>
      <c r="H460">
        <v>2.6666666666666599</v>
      </c>
      <c r="I460">
        <v>43.185065233535703</v>
      </c>
      <c r="J460">
        <v>115.16017395609499</v>
      </c>
      <c r="M460" t="str">
        <f t="shared" si="86"/>
        <v>&lt;anonymous&gt;.loadEntitiesFromRepositories</v>
      </c>
      <c r="N460" t="str">
        <f t="shared" si="87"/>
        <v/>
      </c>
      <c r="O460">
        <f t="shared" si="88"/>
        <v>3099</v>
      </c>
      <c r="P460">
        <f t="shared" si="89"/>
        <v>106</v>
      </c>
      <c r="Q460">
        <f t="shared" si="90"/>
        <v>20</v>
      </c>
      <c r="R460">
        <f t="shared" si="96"/>
        <v>0</v>
      </c>
      <c r="S460">
        <f t="shared" si="91"/>
        <v>6</v>
      </c>
      <c r="T460" s="8">
        <f t="shared" si="92"/>
        <v>0.3</v>
      </c>
      <c r="U460">
        <f t="shared" si="93"/>
        <v>17.312499999999982</v>
      </c>
      <c r="V460">
        <f t="shared" si="94"/>
        <v>469.27706702731547</v>
      </c>
      <c r="W460">
        <f t="shared" si="95"/>
        <v>2084.8525039233259</v>
      </c>
    </row>
    <row r="461" spans="1:23">
      <c r="A461" t="s">
        <v>82</v>
      </c>
      <c r="B461">
        <v>3121</v>
      </c>
      <c r="C461">
        <v>14</v>
      </c>
      <c r="D461">
        <v>3</v>
      </c>
      <c r="E461">
        <v>2</v>
      </c>
      <c r="F461">
        <v>1</v>
      </c>
      <c r="G461">
        <v>33.3333333333333</v>
      </c>
      <c r="H461">
        <v>3</v>
      </c>
      <c r="I461">
        <v>71.6992500144231</v>
      </c>
      <c r="J461">
        <v>215.097750043269</v>
      </c>
      <c r="M461" t="str">
        <f t="shared" si="86"/>
        <v>&lt;anonymous&gt;.loadEntitiesFromRepositories</v>
      </c>
      <c r="N461" t="str">
        <f t="shared" si="87"/>
        <v/>
      </c>
      <c r="O461">
        <f t="shared" si="88"/>
        <v>3099</v>
      </c>
      <c r="P461">
        <f t="shared" si="89"/>
        <v>120</v>
      </c>
      <c r="Q461">
        <f t="shared" si="90"/>
        <v>23</v>
      </c>
      <c r="R461">
        <f t="shared" si="96"/>
        <v>0</v>
      </c>
      <c r="S461">
        <f t="shared" si="91"/>
        <v>7</v>
      </c>
      <c r="T461" s="8">
        <f t="shared" si="92"/>
        <v>0.30434782608695654</v>
      </c>
      <c r="U461">
        <f t="shared" si="93"/>
        <v>20.312499999999982</v>
      </c>
      <c r="V461">
        <f t="shared" si="94"/>
        <v>540.97631704173853</v>
      </c>
      <c r="W461">
        <f t="shared" si="95"/>
        <v>2299.950253966595</v>
      </c>
    </row>
    <row r="462" spans="1:23">
      <c r="A462" t="s">
        <v>82</v>
      </c>
      <c r="B462">
        <v>3124</v>
      </c>
      <c r="C462">
        <v>10</v>
      </c>
      <c r="D462">
        <v>2</v>
      </c>
      <c r="E462">
        <v>2</v>
      </c>
      <c r="F462">
        <v>1</v>
      </c>
      <c r="G462">
        <v>50</v>
      </c>
      <c r="H462">
        <v>2.2857142857142798</v>
      </c>
      <c r="I462">
        <v>44.972611042284797</v>
      </c>
      <c r="J462">
        <v>102.79453952522201</v>
      </c>
      <c r="M462" t="str">
        <f t="shared" si="86"/>
        <v>&lt;anonymous&gt;.loadEntitiesFromRepositories</v>
      </c>
      <c r="N462" t="str">
        <f t="shared" si="87"/>
        <v/>
      </c>
      <c r="O462">
        <f t="shared" si="88"/>
        <v>3099</v>
      </c>
      <c r="P462">
        <f t="shared" si="89"/>
        <v>130</v>
      </c>
      <c r="Q462">
        <f t="shared" si="90"/>
        <v>25</v>
      </c>
      <c r="R462">
        <f t="shared" si="96"/>
        <v>0</v>
      </c>
      <c r="S462">
        <f t="shared" si="91"/>
        <v>8</v>
      </c>
      <c r="T462" s="8">
        <f t="shared" si="92"/>
        <v>0.32</v>
      </c>
      <c r="U462">
        <f t="shared" si="93"/>
        <v>22.598214285714263</v>
      </c>
      <c r="V462">
        <f t="shared" si="94"/>
        <v>585.94892808402335</v>
      </c>
      <c r="W462">
        <f t="shared" si="95"/>
        <v>2402.7447934918168</v>
      </c>
    </row>
    <row r="463" spans="1:23">
      <c r="A463" t="s">
        <v>82</v>
      </c>
      <c r="B463">
        <v>3126</v>
      </c>
      <c r="C463">
        <v>7</v>
      </c>
      <c r="D463">
        <v>2</v>
      </c>
      <c r="E463">
        <v>2</v>
      </c>
      <c r="F463">
        <v>1</v>
      </c>
      <c r="G463">
        <v>50</v>
      </c>
      <c r="H463">
        <v>2.5714285714285698</v>
      </c>
      <c r="I463">
        <v>48.4320426609221</v>
      </c>
      <c r="J463">
        <v>124.539538270942</v>
      </c>
      <c r="M463" t="str">
        <f t="shared" si="86"/>
        <v>&lt;anonymous&gt;.loadEntitiesFromRepositories</v>
      </c>
      <c r="N463" t="str">
        <f t="shared" si="87"/>
        <v/>
      </c>
      <c r="O463">
        <f t="shared" si="88"/>
        <v>3099</v>
      </c>
      <c r="P463">
        <f t="shared" si="89"/>
        <v>137</v>
      </c>
      <c r="Q463">
        <f t="shared" si="90"/>
        <v>27</v>
      </c>
      <c r="R463">
        <f t="shared" si="96"/>
        <v>0</v>
      </c>
      <c r="S463">
        <f t="shared" si="91"/>
        <v>9</v>
      </c>
      <c r="T463" s="8">
        <f t="shared" si="92"/>
        <v>0.33333333333333331</v>
      </c>
      <c r="U463">
        <f t="shared" si="93"/>
        <v>25.169642857142833</v>
      </c>
      <c r="V463">
        <f t="shared" si="94"/>
        <v>634.38097074494544</v>
      </c>
      <c r="W463">
        <f t="shared" si="95"/>
        <v>2527.2843317627589</v>
      </c>
    </row>
    <row r="464" spans="1:23">
      <c r="A464" t="s">
        <v>82</v>
      </c>
      <c r="B464">
        <v>3128</v>
      </c>
      <c r="C464">
        <v>4</v>
      </c>
      <c r="D464">
        <v>2</v>
      </c>
      <c r="E464">
        <v>0</v>
      </c>
      <c r="F464">
        <v>1</v>
      </c>
      <c r="G464">
        <v>50</v>
      </c>
      <c r="H464">
        <v>1.875</v>
      </c>
      <c r="I464">
        <v>25.2661942985184</v>
      </c>
      <c r="J464">
        <v>47.374114309722003</v>
      </c>
      <c r="M464" t="str">
        <f t="shared" si="86"/>
        <v>&lt;anonymous&gt;.loadEntitiesFromRepositories</v>
      </c>
      <c r="N464" t="str">
        <f t="shared" si="87"/>
        <v>&lt;anonymous&gt;.loadEntitiesFromRepositories</v>
      </c>
      <c r="O464">
        <f t="shared" si="88"/>
        <v>3099</v>
      </c>
      <c r="P464">
        <f t="shared" si="89"/>
        <v>141</v>
      </c>
      <c r="Q464">
        <f t="shared" si="90"/>
        <v>29</v>
      </c>
      <c r="R464">
        <f t="shared" si="96"/>
        <v>0</v>
      </c>
      <c r="S464">
        <f t="shared" si="91"/>
        <v>10</v>
      </c>
      <c r="T464" s="8">
        <f t="shared" si="92"/>
        <v>0.34482758620689657</v>
      </c>
      <c r="U464">
        <f t="shared" si="93"/>
        <v>27.044642857142833</v>
      </c>
      <c r="V464">
        <f t="shared" si="94"/>
        <v>659.64716504346381</v>
      </c>
      <c r="W464">
        <f t="shared" si="95"/>
        <v>2574.6584460724807</v>
      </c>
    </row>
    <row r="465" spans="1:23">
      <c r="A465" t="s">
        <v>217</v>
      </c>
      <c r="B465">
        <v>3139</v>
      </c>
      <c r="C465">
        <v>9</v>
      </c>
      <c r="D465">
        <v>5</v>
      </c>
      <c r="E465">
        <v>5</v>
      </c>
      <c r="F465">
        <v>1</v>
      </c>
      <c r="G465">
        <v>20</v>
      </c>
      <c r="H465">
        <v>5.0526315789473601</v>
      </c>
      <c r="I465">
        <v>241.480521868285</v>
      </c>
      <c r="J465">
        <v>1220.11211049239</v>
      </c>
      <c r="M465" t="str">
        <f t="shared" si="86"/>
        <v>&lt;anonymous&gt;.addRequestTemplate</v>
      </c>
      <c r="N465" t="str">
        <f t="shared" si="87"/>
        <v/>
      </c>
      <c r="O465">
        <f t="shared" si="88"/>
        <v>3139</v>
      </c>
      <c r="P465">
        <f t="shared" si="89"/>
        <v>9</v>
      </c>
      <c r="Q465">
        <f t="shared" si="90"/>
        <v>5</v>
      </c>
      <c r="R465">
        <f t="shared" si="96"/>
        <v>5</v>
      </c>
      <c r="S465">
        <f t="shared" si="91"/>
        <v>1</v>
      </c>
      <c r="T465" s="8">
        <f t="shared" si="92"/>
        <v>0.2</v>
      </c>
      <c r="U465">
        <f t="shared" si="93"/>
        <v>5.0526315789473601</v>
      </c>
      <c r="V465">
        <f t="shared" si="94"/>
        <v>241.480521868285</v>
      </c>
      <c r="W465">
        <f t="shared" si="95"/>
        <v>1220.11211049239</v>
      </c>
    </row>
    <row r="466" spans="1:23">
      <c r="A466" t="s">
        <v>82</v>
      </c>
      <c r="B466">
        <v>3144</v>
      </c>
      <c r="C466">
        <v>3</v>
      </c>
      <c r="D466">
        <v>1</v>
      </c>
      <c r="E466">
        <v>2</v>
      </c>
      <c r="F466">
        <v>1</v>
      </c>
      <c r="G466">
        <v>100</v>
      </c>
      <c r="H466">
        <v>1.2</v>
      </c>
      <c r="I466">
        <v>22.458839376460801</v>
      </c>
      <c r="J466">
        <v>26.950607251752999</v>
      </c>
      <c r="M466" t="str">
        <f t="shared" si="86"/>
        <v>&lt;anonymous&gt;.addRequestTemplate</v>
      </c>
      <c r="N466" t="str">
        <f t="shared" si="87"/>
        <v>&lt;anonymous&gt;.addRequestTemplate</v>
      </c>
      <c r="O466">
        <f t="shared" si="88"/>
        <v>3139</v>
      </c>
      <c r="P466">
        <f t="shared" si="89"/>
        <v>12</v>
      </c>
      <c r="Q466">
        <f t="shared" si="90"/>
        <v>6</v>
      </c>
      <c r="R466">
        <f t="shared" si="96"/>
        <v>5</v>
      </c>
      <c r="S466">
        <f t="shared" si="91"/>
        <v>2</v>
      </c>
      <c r="T466" s="8">
        <f t="shared" si="92"/>
        <v>0.33333333333333331</v>
      </c>
      <c r="U466">
        <f t="shared" si="93"/>
        <v>6.2526315789473603</v>
      </c>
      <c r="V466">
        <f t="shared" si="94"/>
        <v>263.93936124474578</v>
      </c>
      <c r="W466">
        <f t="shared" si="95"/>
        <v>1247.0627177441429</v>
      </c>
    </row>
    <row r="467" spans="1:23">
      <c r="A467" t="s">
        <v>218</v>
      </c>
      <c r="B467">
        <v>3148</v>
      </c>
      <c r="C467">
        <v>10</v>
      </c>
      <c r="D467">
        <v>5</v>
      </c>
      <c r="E467">
        <v>1</v>
      </c>
      <c r="F467">
        <v>2</v>
      </c>
      <c r="G467">
        <v>40</v>
      </c>
      <c r="H467">
        <v>5.1818181818181799</v>
      </c>
      <c r="I467">
        <v>138.973736602511</v>
      </c>
      <c r="J467">
        <v>720.13663512210496</v>
      </c>
      <c r="M467" t="str">
        <f t="shared" si="86"/>
        <v>&lt;anonymous&gt;.updateRequestTemplate</v>
      </c>
      <c r="N467" t="str">
        <f t="shared" si="87"/>
        <v/>
      </c>
      <c r="O467">
        <f t="shared" si="88"/>
        <v>3148</v>
      </c>
      <c r="P467">
        <f t="shared" si="89"/>
        <v>10</v>
      </c>
      <c r="Q467">
        <f t="shared" si="90"/>
        <v>5</v>
      </c>
      <c r="R467">
        <f t="shared" si="96"/>
        <v>1</v>
      </c>
      <c r="S467">
        <f t="shared" si="91"/>
        <v>2</v>
      </c>
      <c r="T467" s="8">
        <f t="shared" si="92"/>
        <v>0.4</v>
      </c>
      <c r="U467">
        <f t="shared" si="93"/>
        <v>5.1818181818181799</v>
      </c>
      <c r="V467">
        <f t="shared" si="94"/>
        <v>138.973736602511</v>
      </c>
      <c r="W467">
        <f t="shared" si="95"/>
        <v>720.13663512210496</v>
      </c>
    </row>
    <row r="468" spans="1:23">
      <c r="A468" t="s">
        <v>82</v>
      </c>
      <c r="B468">
        <v>3153</v>
      </c>
      <c r="C468">
        <v>3</v>
      </c>
      <c r="D468">
        <v>1</v>
      </c>
      <c r="E468">
        <v>2</v>
      </c>
      <c r="F468">
        <v>1</v>
      </c>
      <c r="G468">
        <v>100</v>
      </c>
      <c r="H468">
        <v>1.2</v>
      </c>
      <c r="I468">
        <v>22.458839376460801</v>
      </c>
      <c r="J468">
        <v>26.950607251752999</v>
      </c>
      <c r="M468" t="str">
        <f t="shared" si="86"/>
        <v>&lt;anonymous&gt;.updateRequestTemplate</v>
      </c>
      <c r="N468" t="str">
        <f t="shared" si="87"/>
        <v>&lt;anonymous&gt;.updateRequestTemplate</v>
      </c>
      <c r="O468">
        <f t="shared" si="88"/>
        <v>3148</v>
      </c>
      <c r="P468">
        <f t="shared" si="89"/>
        <v>13</v>
      </c>
      <c r="Q468">
        <f t="shared" si="90"/>
        <v>6</v>
      </c>
      <c r="R468">
        <f t="shared" si="96"/>
        <v>1</v>
      </c>
      <c r="S468">
        <f t="shared" si="91"/>
        <v>3</v>
      </c>
      <c r="T468" s="8">
        <f t="shared" si="92"/>
        <v>0.5</v>
      </c>
      <c r="U468">
        <f t="shared" si="93"/>
        <v>6.3818181818181801</v>
      </c>
      <c r="V468">
        <f t="shared" si="94"/>
        <v>161.43257597897178</v>
      </c>
      <c r="W468">
        <f t="shared" si="95"/>
        <v>747.08724237385798</v>
      </c>
    </row>
    <row r="469" spans="1:23">
      <c r="A469" t="s">
        <v>219</v>
      </c>
      <c r="B469">
        <v>3158</v>
      </c>
      <c r="C469">
        <v>7</v>
      </c>
      <c r="D469">
        <v>3</v>
      </c>
      <c r="E469">
        <v>1</v>
      </c>
      <c r="F469">
        <v>1</v>
      </c>
      <c r="G469">
        <v>33.3333333333333</v>
      </c>
      <c r="H469">
        <v>3.3333333333333299</v>
      </c>
      <c r="I469">
        <v>79.954453363209595</v>
      </c>
      <c r="J469">
        <v>266.51484454403197</v>
      </c>
      <c r="M469" t="str">
        <f t="shared" si="86"/>
        <v>&lt;anonymous&gt;.removeRequestTemplate</v>
      </c>
      <c r="N469" t="str">
        <f t="shared" si="87"/>
        <v/>
      </c>
      <c r="O469">
        <f t="shared" si="88"/>
        <v>3158</v>
      </c>
      <c r="P469">
        <f t="shared" si="89"/>
        <v>7</v>
      </c>
      <c r="Q469">
        <f t="shared" si="90"/>
        <v>3</v>
      </c>
      <c r="R469">
        <f t="shared" si="96"/>
        <v>1</v>
      </c>
      <c r="S469">
        <f t="shared" si="91"/>
        <v>1</v>
      </c>
      <c r="T469" s="8">
        <f t="shared" si="92"/>
        <v>0.33333333333333331</v>
      </c>
      <c r="U469">
        <f t="shared" si="93"/>
        <v>3.3333333333333299</v>
      </c>
      <c r="V469">
        <f t="shared" si="94"/>
        <v>79.954453363209595</v>
      </c>
      <c r="W469">
        <f t="shared" si="95"/>
        <v>266.51484454403197</v>
      </c>
    </row>
    <row r="470" spans="1:23">
      <c r="A470" t="s">
        <v>82</v>
      </c>
      <c r="B470">
        <v>3161</v>
      </c>
      <c r="C470">
        <v>3</v>
      </c>
      <c r="D470">
        <v>1</v>
      </c>
      <c r="E470">
        <v>1</v>
      </c>
      <c r="F470">
        <v>1</v>
      </c>
      <c r="G470">
        <v>100</v>
      </c>
      <c r="H470">
        <v>1.25</v>
      </c>
      <c r="I470">
        <v>18.094737505047998</v>
      </c>
      <c r="J470">
        <v>22.618421881310098</v>
      </c>
      <c r="M470" t="str">
        <f t="shared" si="86"/>
        <v>&lt;anonymous&gt;.removeRequestTemplate</v>
      </c>
      <c r="N470" t="str">
        <f t="shared" si="87"/>
        <v>&lt;anonymous&gt;.removeRequestTemplate</v>
      </c>
      <c r="O470">
        <f t="shared" si="88"/>
        <v>3158</v>
      </c>
      <c r="P470">
        <f t="shared" si="89"/>
        <v>10</v>
      </c>
      <c r="Q470">
        <f t="shared" si="90"/>
        <v>4</v>
      </c>
      <c r="R470">
        <f t="shared" si="96"/>
        <v>1</v>
      </c>
      <c r="S470">
        <f t="shared" si="91"/>
        <v>2</v>
      </c>
      <c r="T470" s="8">
        <f t="shared" si="92"/>
        <v>0.5</v>
      </c>
      <c r="U470">
        <f t="shared" si="93"/>
        <v>4.5833333333333304</v>
      </c>
      <c r="V470">
        <f t="shared" si="94"/>
        <v>98.049190868257597</v>
      </c>
      <c r="W470">
        <f t="shared" si="95"/>
        <v>289.13326642534207</v>
      </c>
    </row>
    <row r="471" spans="1:23">
      <c r="A471" t="s">
        <v>220</v>
      </c>
      <c r="B471">
        <v>3165</v>
      </c>
      <c r="C471">
        <v>3</v>
      </c>
      <c r="D471">
        <v>1</v>
      </c>
      <c r="E471">
        <v>0</v>
      </c>
      <c r="F471">
        <v>1</v>
      </c>
      <c r="G471">
        <v>100</v>
      </c>
      <c r="H471">
        <v>1</v>
      </c>
      <c r="I471">
        <v>18.094737505047998</v>
      </c>
      <c r="J471">
        <v>18.094737505047998</v>
      </c>
      <c r="M471" t="str">
        <f t="shared" si="86"/>
        <v>&lt;anonymous&gt;.toUpdateRequestTemplateChanged</v>
      </c>
      <c r="N471" t="str">
        <f t="shared" si="87"/>
        <v>&lt;anonymous&gt;.toUpdateRequestTemplateChanged</v>
      </c>
      <c r="O471">
        <f t="shared" si="88"/>
        <v>3165</v>
      </c>
      <c r="P471">
        <f t="shared" si="89"/>
        <v>3</v>
      </c>
      <c r="Q471">
        <f t="shared" si="90"/>
        <v>1</v>
      </c>
      <c r="R471">
        <f t="shared" si="96"/>
        <v>0</v>
      </c>
      <c r="S471">
        <f t="shared" si="91"/>
        <v>1</v>
      </c>
      <c r="T471" s="8">
        <f t="shared" si="92"/>
        <v>1</v>
      </c>
      <c r="U471">
        <f t="shared" si="93"/>
        <v>1</v>
      </c>
      <c r="V471">
        <f t="shared" si="94"/>
        <v>18.094737505047998</v>
      </c>
      <c r="W471">
        <f t="shared" si="95"/>
        <v>18.094737505047998</v>
      </c>
    </row>
    <row r="472" spans="1:23">
      <c r="A472" t="s">
        <v>221</v>
      </c>
      <c r="B472">
        <v>3168</v>
      </c>
      <c r="C472">
        <v>7</v>
      </c>
      <c r="D472">
        <v>3</v>
      </c>
      <c r="E472">
        <v>1</v>
      </c>
      <c r="F472">
        <v>1</v>
      </c>
      <c r="G472">
        <v>33.3333333333333</v>
      </c>
      <c r="H472">
        <v>3.6428571428571401</v>
      </c>
      <c r="I472">
        <v>133.97977094150801</v>
      </c>
      <c r="J472">
        <v>488.06916557263702</v>
      </c>
      <c r="M472" t="str">
        <f t="shared" si="86"/>
        <v>&lt;anonymous&gt;.createTaskProperty</v>
      </c>
      <c r="N472" t="str">
        <f t="shared" si="87"/>
        <v/>
      </c>
      <c r="O472">
        <f t="shared" si="88"/>
        <v>3168</v>
      </c>
      <c r="P472">
        <f t="shared" si="89"/>
        <v>7</v>
      </c>
      <c r="Q472">
        <f t="shared" si="90"/>
        <v>3</v>
      </c>
      <c r="R472">
        <f t="shared" si="96"/>
        <v>1</v>
      </c>
      <c r="S472">
        <f t="shared" si="91"/>
        <v>1</v>
      </c>
      <c r="T472" s="8">
        <f t="shared" si="92"/>
        <v>0.33333333333333331</v>
      </c>
      <c r="U472">
        <f t="shared" si="93"/>
        <v>3.6428571428571401</v>
      </c>
      <c r="V472">
        <f t="shared" si="94"/>
        <v>133.97977094150801</v>
      </c>
      <c r="W472">
        <f t="shared" si="95"/>
        <v>488.06916557263702</v>
      </c>
    </row>
    <row r="473" spans="1:23">
      <c r="A473" t="s">
        <v>82</v>
      </c>
      <c r="B473">
        <v>3171</v>
      </c>
      <c r="C473">
        <v>3</v>
      </c>
      <c r="D473">
        <v>1</v>
      </c>
      <c r="E473">
        <v>2</v>
      </c>
      <c r="F473">
        <v>1</v>
      </c>
      <c r="G473">
        <v>100</v>
      </c>
      <c r="H473">
        <v>1.2</v>
      </c>
      <c r="I473">
        <v>22.458839376460801</v>
      </c>
      <c r="J473">
        <v>26.950607251752999</v>
      </c>
      <c r="M473" t="str">
        <f t="shared" si="86"/>
        <v>&lt;anonymous&gt;.createTaskProperty</v>
      </c>
      <c r="N473" t="str">
        <f t="shared" si="87"/>
        <v>&lt;anonymous&gt;.createTaskProperty</v>
      </c>
      <c r="O473">
        <f t="shared" si="88"/>
        <v>3168</v>
      </c>
      <c r="P473">
        <f t="shared" si="89"/>
        <v>10</v>
      </c>
      <c r="Q473">
        <f t="shared" si="90"/>
        <v>4</v>
      </c>
      <c r="R473">
        <f t="shared" si="96"/>
        <v>1</v>
      </c>
      <c r="S473">
        <f t="shared" si="91"/>
        <v>2</v>
      </c>
      <c r="T473" s="8">
        <f t="shared" si="92"/>
        <v>0.5</v>
      </c>
      <c r="U473">
        <f t="shared" si="93"/>
        <v>4.8428571428571399</v>
      </c>
      <c r="V473">
        <f t="shared" si="94"/>
        <v>156.43861031796882</v>
      </c>
      <c r="W473">
        <f t="shared" si="95"/>
        <v>515.01977282438997</v>
      </c>
    </row>
    <row r="474" spans="1:23">
      <c r="A474" t="s">
        <v>222</v>
      </c>
      <c r="B474">
        <v>3175</v>
      </c>
      <c r="C474">
        <v>10</v>
      </c>
      <c r="D474">
        <v>5</v>
      </c>
      <c r="E474">
        <v>1</v>
      </c>
      <c r="F474">
        <v>2</v>
      </c>
      <c r="G474">
        <v>40</v>
      </c>
      <c r="H474">
        <v>5.1818181818181799</v>
      </c>
      <c r="I474">
        <v>138.973736602511</v>
      </c>
      <c r="J474">
        <v>720.13663512210496</v>
      </c>
      <c r="M474" t="str">
        <f t="shared" si="86"/>
        <v>&lt;anonymous&gt;.renameTaskProperty</v>
      </c>
      <c r="N474" t="str">
        <f t="shared" si="87"/>
        <v/>
      </c>
      <c r="O474">
        <f t="shared" si="88"/>
        <v>3175</v>
      </c>
      <c r="P474">
        <f t="shared" si="89"/>
        <v>10</v>
      </c>
      <c r="Q474">
        <f t="shared" si="90"/>
        <v>5</v>
      </c>
      <c r="R474">
        <f t="shared" si="96"/>
        <v>1</v>
      </c>
      <c r="S474">
        <f t="shared" si="91"/>
        <v>2</v>
      </c>
      <c r="T474" s="8">
        <f t="shared" si="92"/>
        <v>0.4</v>
      </c>
      <c r="U474">
        <f t="shared" si="93"/>
        <v>5.1818181818181799</v>
      </c>
      <c r="V474">
        <f t="shared" si="94"/>
        <v>138.973736602511</v>
      </c>
      <c r="W474">
        <f t="shared" si="95"/>
        <v>720.13663512210496</v>
      </c>
    </row>
    <row r="475" spans="1:23">
      <c r="A475" t="s">
        <v>82</v>
      </c>
      <c r="B475">
        <v>3180</v>
      </c>
      <c r="C475">
        <v>3</v>
      </c>
      <c r="D475">
        <v>1</v>
      </c>
      <c r="E475">
        <v>2</v>
      </c>
      <c r="F475">
        <v>1</v>
      </c>
      <c r="G475">
        <v>100</v>
      </c>
      <c r="H475">
        <v>1.2</v>
      </c>
      <c r="I475">
        <v>22.458839376460801</v>
      </c>
      <c r="J475">
        <v>26.950607251752999</v>
      </c>
      <c r="M475" t="str">
        <f t="shared" si="86"/>
        <v>&lt;anonymous&gt;.renameTaskProperty</v>
      </c>
      <c r="N475" t="str">
        <f t="shared" si="87"/>
        <v>&lt;anonymous&gt;.renameTaskProperty</v>
      </c>
      <c r="O475">
        <f t="shared" si="88"/>
        <v>3175</v>
      </c>
      <c r="P475">
        <f t="shared" si="89"/>
        <v>13</v>
      </c>
      <c r="Q475">
        <f t="shared" si="90"/>
        <v>6</v>
      </c>
      <c r="R475">
        <f t="shared" si="96"/>
        <v>1</v>
      </c>
      <c r="S475">
        <f t="shared" si="91"/>
        <v>3</v>
      </c>
      <c r="T475" s="8">
        <f t="shared" si="92"/>
        <v>0.5</v>
      </c>
      <c r="U475">
        <f t="shared" si="93"/>
        <v>6.3818181818181801</v>
      </c>
      <c r="V475">
        <f t="shared" si="94"/>
        <v>161.43257597897178</v>
      </c>
      <c r="W475">
        <f t="shared" si="95"/>
        <v>747.08724237385798</v>
      </c>
    </row>
    <row r="476" spans="1:23">
      <c r="A476" t="s">
        <v>223</v>
      </c>
      <c r="B476">
        <v>3185</v>
      </c>
      <c r="C476">
        <v>3</v>
      </c>
      <c r="D476">
        <v>1</v>
      </c>
      <c r="E476">
        <v>0</v>
      </c>
      <c r="F476">
        <v>1</v>
      </c>
      <c r="G476">
        <v>100</v>
      </c>
      <c r="H476">
        <v>1</v>
      </c>
      <c r="I476">
        <v>18.094737505047998</v>
      </c>
      <c r="J476">
        <v>18.094737505047998</v>
      </c>
      <c r="M476" t="str">
        <f t="shared" si="86"/>
        <v>&lt;anonymous&gt;.toUpdatePropertyChanged</v>
      </c>
      <c r="N476" t="str">
        <f t="shared" si="87"/>
        <v>&lt;anonymous&gt;.toUpdatePropertyChanged</v>
      </c>
      <c r="O476">
        <f t="shared" si="88"/>
        <v>3185</v>
      </c>
      <c r="P476">
        <f t="shared" si="89"/>
        <v>3</v>
      </c>
      <c r="Q476">
        <f t="shared" si="90"/>
        <v>1</v>
      </c>
      <c r="R476">
        <f t="shared" si="96"/>
        <v>0</v>
      </c>
      <c r="S476">
        <f t="shared" si="91"/>
        <v>1</v>
      </c>
      <c r="T476" s="8">
        <f t="shared" si="92"/>
        <v>1</v>
      </c>
      <c r="U476">
        <f t="shared" si="93"/>
        <v>1</v>
      </c>
      <c r="V476">
        <f t="shared" si="94"/>
        <v>18.094737505047998</v>
      </c>
      <c r="W476">
        <f t="shared" si="95"/>
        <v>18.094737505047998</v>
      </c>
    </row>
    <row r="477" spans="1:23">
      <c r="A477" t="s">
        <v>224</v>
      </c>
      <c r="B477">
        <v>3188</v>
      </c>
      <c r="C477">
        <v>10</v>
      </c>
      <c r="D477">
        <v>5</v>
      </c>
      <c r="E477">
        <v>1</v>
      </c>
      <c r="F477">
        <v>2</v>
      </c>
      <c r="G477">
        <v>40</v>
      </c>
      <c r="H477">
        <v>5.1818181818181799</v>
      </c>
      <c r="I477">
        <v>138.973736602511</v>
      </c>
      <c r="J477">
        <v>720.13663512210496</v>
      </c>
      <c r="M477" t="str">
        <f t="shared" si="86"/>
        <v>&lt;anonymous&gt;.updateDKS</v>
      </c>
      <c r="N477" t="str">
        <f t="shared" si="87"/>
        <v/>
      </c>
      <c r="O477">
        <f t="shared" si="88"/>
        <v>3188</v>
      </c>
      <c r="P477">
        <f t="shared" si="89"/>
        <v>10</v>
      </c>
      <c r="Q477">
        <f t="shared" si="90"/>
        <v>5</v>
      </c>
      <c r="R477">
        <f t="shared" si="96"/>
        <v>1</v>
      </c>
      <c r="S477">
        <f t="shared" si="91"/>
        <v>2</v>
      </c>
      <c r="T477" s="8">
        <f t="shared" si="92"/>
        <v>0.4</v>
      </c>
      <c r="U477">
        <f t="shared" si="93"/>
        <v>5.1818181818181799</v>
      </c>
      <c r="V477">
        <f t="shared" si="94"/>
        <v>138.973736602511</v>
      </c>
      <c r="W477">
        <f t="shared" si="95"/>
        <v>720.13663512210496</v>
      </c>
    </row>
    <row r="478" spans="1:23">
      <c r="A478" t="s">
        <v>82</v>
      </c>
      <c r="B478">
        <v>3193</v>
      </c>
      <c r="C478">
        <v>3</v>
      </c>
      <c r="D478">
        <v>1</v>
      </c>
      <c r="E478">
        <v>2</v>
      </c>
      <c r="F478">
        <v>1</v>
      </c>
      <c r="G478">
        <v>100</v>
      </c>
      <c r="H478">
        <v>1.2</v>
      </c>
      <c r="I478">
        <v>22.458839376460801</v>
      </c>
      <c r="J478">
        <v>26.950607251752999</v>
      </c>
      <c r="M478" t="str">
        <f t="shared" si="86"/>
        <v>&lt;anonymous&gt;.updateDKS</v>
      </c>
      <c r="N478" t="str">
        <f t="shared" si="87"/>
        <v>&lt;anonymous&gt;.updateDKS</v>
      </c>
      <c r="O478">
        <f t="shared" si="88"/>
        <v>3188</v>
      </c>
      <c r="P478">
        <f t="shared" si="89"/>
        <v>13</v>
      </c>
      <c r="Q478">
        <f t="shared" si="90"/>
        <v>6</v>
      </c>
      <c r="R478">
        <f t="shared" si="96"/>
        <v>1</v>
      </c>
      <c r="S478">
        <f t="shared" si="91"/>
        <v>3</v>
      </c>
      <c r="T478" s="8">
        <f t="shared" si="92"/>
        <v>0.5</v>
      </c>
      <c r="U478">
        <f t="shared" si="93"/>
        <v>6.3818181818181801</v>
      </c>
      <c r="V478">
        <f t="shared" si="94"/>
        <v>161.43257597897178</v>
      </c>
      <c r="W478">
        <f t="shared" si="95"/>
        <v>747.08724237385798</v>
      </c>
    </row>
    <row r="479" spans="1:23">
      <c r="A479" t="s">
        <v>225</v>
      </c>
      <c r="B479">
        <v>3198</v>
      </c>
      <c r="C479">
        <v>3</v>
      </c>
      <c r="D479">
        <v>1</v>
      </c>
      <c r="E479">
        <v>0</v>
      </c>
      <c r="F479">
        <v>1</v>
      </c>
      <c r="G479">
        <v>100</v>
      </c>
      <c r="H479">
        <v>1</v>
      </c>
      <c r="I479">
        <v>18.094737505047998</v>
      </c>
      <c r="J479">
        <v>18.094737505047998</v>
      </c>
      <c r="M479" t="str">
        <f t="shared" si="86"/>
        <v>&lt;anonymous&gt;.toUpdateDKSChanged</v>
      </c>
      <c r="N479" t="str">
        <f t="shared" si="87"/>
        <v>&lt;anonymous&gt;.toUpdateDKSChanged</v>
      </c>
      <c r="O479">
        <f t="shared" si="88"/>
        <v>3198</v>
      </c>
      <c r="P479">
        <f t="shared" si="89"/>
        <v>3</v>
      </c>
      <c r="Q479">
        <f t="shared" si="90"/>
        <v>1</v>
      </c>
      <c r="R479">
        <f t="shared" si="96"/>
        <v>0</v>
      </c>
      <c r="S479">
        <f t="shared" si="91"/>
        <v>1</v>
      </c>
      <c r="T479" s="8">
        <f t="shared" si="92"/>
        <v>1</v>
      </c>
      <c r="U479">
        <f t="shared" si="93"/>
        <v>1</v>
      </c>
      <c r="V479">
        <f t="shared" si="94"/>
        <v>18.094737505047998</v>
      </c>
      <c r="W479">
        <f t="shared" si="95"/>
        <v>18.094737505047998</v>
      </c>
    </row>
    <row r="480" spans="1:23">
      <c r="A480" t="s">
        <v>226</v>
      </c>
      <c r="B480">
        <v>3201</v>
      </c>
      <c r="C480">
        <v>9</v>
      </c>
      <c r="D480">
        <v>5</v>
      </c>
      <c r="E480">
        <v>3</v>
      </c>
      <c r="F480">
        <v>1</v>
      </c>
      <c r="G480">
        <v>20</v>
      </c>
      <c r="H480">
        <v>4.9411764705882302</v>
      </c>
      <c r="I480">
        <v>187.98346252956699</v>
      </c>
      <c r="J480">
        <v>928.85946191080302</v>
      </c>
      <c r="M480" t="str">
        <f t="shared" si="86"/>
        <v>&lt;anonymous&gt;.createProcessor</v>
      </c>
      <c r="N480" t="str">
        <f t="shared" si="87"/>
        <v/>
      </c>
      <c r="O480">
        <f t="shared" si="88"/>
        <v>3201</v>
      </c>
      <c r="P480">
        <f t="shared" si="89"/>
        <v>9</v>
      </c>
      <c r="Q480">
        <f t="shared" si="90"/>
        <v>5</v>
      </c>
      <c r="R480">
        <f t="shared" si="96"/>
        <v>3</v>
      </c>
      <c r="S480">
        <f t="shared" si="91"/>
        <v>1</v>
      </c>
      <c r="T480" s="8">
        <f t="shared" si="92"/>
        <v>0.2</v>
      </c>
      <c r="U480">
        <f t="shared" si="93"/>
        <v>4.9411764705882302</v>
      </c>
      <c r="V480">
        <f t="shared" si="94"/>
        <v>187.98346252956699</v>
      </c>
      <c r="W480">
        <f t="shared" si="95"/>
        <v>928.85946191080302</v>
      </c>
    </row>
    <row r="481" spans="1:23">
      <c r="A481" t="s">
        <v>82</v>
      </c>
      <c r="B481">
        <v>3205</v>
      </c>
      <c r="C481">
        <v>3</v>
      </c>
      <c r="D481">
        <v>1</v>
      </c>
      <c r="E481">
        <v>2</v>
      </c>
      <c r="F481">
        <v>1</v>
      </c>
      <c r="G481">
        <v>100</v>
      </c>
      <c r="H481">
        <v>1.2</v>
      </c>
      <c r="I481">
        <v>22.458839376460801</v>
      </c>
      <c r="J481">
        <v>26.950607251752999</v>
      </c>
      <c r="M481" t="str">
        <f t="shared" si="86"/>
        <v>&lt;anonymous&gt;.createProcessor</v>
      </c>
      <c r="N481" t="str">
        <f t="shared" si="87"/>
        <v>&lt;anonymous&gt;.createProcessor</v>
      </c>
      <c r="O481">
        <f t="shared" si="88"/>
        <v>3201</v>
      </c>
      <c r="P481">
        <f t="shared" si="89"/>
        <v>12</v>
      </c>
      <c r="Q481">
        <f t="shared" si="90"/>
        <v>6</v>
      </c>
      <c r="R481">
        <f t="shared" si="96"/>
        <v>3</v>
      </c>
      <c r="S481">
        <f t="shared" si="91"/>
        <v>2</v>
      </c>
      <c r="T481" s="8">
        <f t="shared" si="92"/>
        <v>0.33333333333333331</v>
      </c>
      <c r="U481">
        <f t="shared" si="93"/>
        <v>6.1411764705882304</v>
      </c>
      <c r="V481">
        <f t="shared" si="94"/>
        <v>210.44230190602781</v>
      </c>
      <c r="W481">
        <f t="shared" si="95"/>
        <v>955.81006916255603</v>
      </c>
    </row>
    <row r="482" spans="1:23">
      <c r="A482" t="s">
        <v>227</v>
      </c>
      <c r="B482">
        <v>3210</v>
      </c>
      <c r="C482">
        <v>10</v>
      </c>
      <c r="D482">
        <v>5</v>
      </c>
      <c r="E482">
        <v>1</v>
      </c>
      <c r="F482">
        <v>2</v>
      </c>
      <c r="G482">
        <v>40</v>
      </c>
      <c r="H482">
        <v>5.1818181818181799</v>
      </c>
      <c r="I482">
        <v>138.973736602511</v>
      </c>
      <c r="J482">
        <v>720.13663512210496</v>
      </c>
      <c r="M482" t="str">
        <f t="shared" si="86"/>
        <v>&lt;anonymous&gt;.updateProcessor</v>
      </c>
      <c r="N482" t="str">
        <f t="shared" si="87"/>
        <v/>
      </c>
      <c r="O482">
        <f t="shared" si="88"/>
        <v>3210</v>
      </c>
      <c r="P482">
        <f t="shared" si="89"/>
        <v>10</v>
      </c>
      <c r="Q482">
        <f t="shared" si="90"/>
        <v>5</v>
      </c>
      <c r="R482">
        <f t="shared" si="96"/>
        <v>1</v>
      </c>
      <c r="S482">
        <f t="shared" si="91"/>
        <v>2</v>
      </c>
      <c r="T482" s="8">
        <f t="shared" si="92"/>
        <v>0.4</v>
      </c>
      <c r="U482">
        <f t="shared" si="93"/>
        <v>5.1818181818181799</v>
      </c>
      <c r="V482">
        <f t="shared" si="94"/>
        <v>138.973736602511</v>
      </c>
      <c r="W482">
        <f t="shared" si="95"/>
        <v>720.13663512210496</v>
      </c>
    </row>
    <row r="483" spans="1:23">
      <c r="A483" t="s">
        <v>82</v>
      </c>
      <c r="B483">
        <v>3215</v>
      </c>
      <c r="C483">
        <v>3</v>
      </c>
      <c r="D483">
        <v>1</v>
      </c>
      <c r="E483">
        <v>2</v>
      </c>
      <c r="F483">
        <v>1</v>
      </c>
      <c r="G483">
        <v>100</v>
      </c>
      <c r="H483">
        <v>1.2</v>
      </c>
      <c r="I483">
        <v>22.458839376460801</v>
      </c>
      <c r="J483">
        <v>26.950607251752999</v>
      </c>
      <c r="M483" t="str">
        <f t="shared" si="86"/>
        <v>&lt;anonymous&gt;.updateProcessor</v>
      </c>
      <c r="N483" t="str">
        <f t="shared" si="87"/>
        <v>&lt;anonymous&gt;.updateProcessor</v>
      </c>
      <c r="O483">
        <f t="shared" si="88"/>
        <v>3210</v>
      </c>
      <c r="P483">
        <f t="shared" si="89"/>
        <v>13</v>
      </c>
      <c r="Q483">
        <f t="shared" si="90"/>
        <v>6</v>
      </c>
      <c r="R483">
        <f t="shared" si="96"/>
        <v>1</v>
      </c>
      <c r="S483">
        <f t="shared" si="91"/>
        <v>3</v>
      </c>
      <c r="T483" s="8">
        <f t="shared" si="92"/>
        <v>0.5</v>
      </c>
      <c r="U483">
        <f t="shared" si="93"/>
        <v>6.3818181818181801</v>
      </c>
      <c r="V483">
        <f t="shared" si="94"/>
        <v>161.43257597897178</v>
      </c>
      <c r="W483">
        <f t="shared" si="95"/>
        <v>747.08724237385798</v>
      </c>
    </row>
    <row r="484" spans="1:23">
      <c r="A484" t="s">
        <v>228</v>
      </c>
      <c r="B484">
        <v>3220</v>
      </c>
      <c r="C484">
        <v>7</v>
      </c>
      <c r="D484">
        <v>3</v>
      </c>
      <c r="E484">
        <v>1</v>
      </c>
      <c r="F484">
        <v>1</v>
      </c>
      <c r="G484">
        <v>33.3333333333333</v>
      </c>
      <c r="H484">
        <v>3.3333333333333299</v>
      </c>
      <c r="I484">
        <v>79.954453363209595</v>
      </c>
      <c r="J484">
        <v>266.51484454403197</v>
      </c>
      <c r="M484" t="str">
        <f t="shared" si="86"/>
        <v>&lt;anonymous&gt;.removeProcessor</v>
      </c>
      <c r="N484" t="str">
        <f t="shared" si="87"/>
        <v/>
      </c>
      <c r="O484">
        <f t="shared" si="88"/>
        <v>3220</v>
      </c>
      <c r="P484">
        <f t="shared" si="89"/>
        <v>7</v>
      </c>
      <c r="Q484">
        <f t="shared" si="90"/>
        <v>3</v>
      </c>
      <c r="R484">
        <f t="shared" si="96"/>
        <v>1</v>
      </c>
      <c r="S484">
        <f t="shared" si="91"/>
        <v>1</v>
      </c>
      <c r="T484" s="8">
        <f t="shared" si="92"/>
        <v>0.33333333333333331</v>
      </c>
      <c r="U484">
        <f t="shared" si="93"/>
        <v>3.3333333333333299</v>
      </c>
      <c r="V484">
        <f t="shared" si="94"/>
        <v>79.954453363209595</v>
      </c>
      <c r="W484">
        <f t="shared" si="95"/>
        <v>266.51484454403197</v>
      </c>
    </row>
    <row r="485" spans="1:23">
      <c r="A485" t="s">
        <v>82</v>
      </c>
      <c r="B485">
        <v>3223</v>
      </c>
      <c r="C485">
        <v>3</v>
      </c>
      <c r="D485">
        <v>1</v>
      </c>
      <c r="E485">
        <v>1</v>
      </c>
      <c r="F485">
        <v>1</v>
      </c>
      <c r="G485">
        <v>100</v>
      </c>
      <c r="H485">
        <v>1.25</v>
      </c>
      <c r="I485">
        <v>18.094737505047998</v>
      </c>
      <c r="J485">
        <v>22.618421881310098</v>
      </c>
      <c r="M485" t="str">
        <f t="shared" si="86"/>
        <v>&lt;anonymous&gt;.removeProcessor</v>
      </c>
      <c r="N485" t="str">
        <f t="shared" si="87"/>
        <v>&lt;anonymous&gt;.removeProcessor</v>
      </c>
      <c r="O485">
        <f t="shared" si="88"/>
        <v>3220</v>
      </c>
      <c r="P485">
        <f t="shared" si="89"/>
        <v>10</v>
      </c>
      <c r="Q485">
        <f t="shared" si="90"/>
        <v>4</v>
      </c>
      <c r="R485">
        <f t="shared" si="96"/>
        <v>1</v>
      </c>
      <c r="S485">
        <f t="shared" si="91"/>
        <v>2</v>
      </c>
      <c r="T485" s="8">
        <f t="shared" si="92"/>
        <v>0.5</v>
      </c>
      <c r="U485">
        <f t="shared" si="93"/>
        <v>4.5833333333333304</v>
      </c>
      <c r="V485">
        <f t="shared" si="94"/>
        <v>98.049190868257597</v>
      </c>
      <c r="W485">
        <f t="shared" si="95"/>
        <v>289.13326642534207</v>
      </c>
    </row>
    <row r="486" spans="1:23">
      <c r="A486" t="s">
        <v>229</v>
      </c>
      <c r="B486">
        <v>3227</v>
      </c>
      <c r="C486">
        <v>3</v>
      </c>
      <c r="D486">
        <v>1</v>
      </c>
      <c r="E486">
        <v>0</v>
      </c>
      <c r="F486">
        <v>1</v>
      </c>
      <c r="G486">
        <v>100</v>
      </c>
      <c r="H486">
        <v>1</v>
      </c>
      <c r="I486">
        <v>18.094737505047998</v>
      </c>
      <c r="J486">
        <v>18.094737505047998</v>
      </c>
      <c r="M486" t="str">
        <f t="shared" si="86"/>
        <v>&lt;anonymous&gt;.toUpdateProcessorChanged</v>
      </c>
      <c r="N486" t="str">
        <f t="shared" si="87"/>
        <v>&lt;anonymous&gt;.toUpdateProcessorChanged</v>
      </c>
      <c r="O486">
        <f t="shared" si="88"/>
        <v>3227</v>
      </c>
      <c r="P486">
        <f t="shared" si="89"/>
        <v>3</v>
      </c>
      <c r="Q486">
        <f t="shared" si="90"/>
        <v>1</v>
      </c>
      <c r="R486">
        <f t="shared" si="96"/>
        <v>0</v>
      </c>
      <c r="S486">
        <f t="shared" si="91"/>
        <v>1</v>
      </c>
      <c r="T486" s="8">
        <f t="shared" si="92"/>
        <v>1</v>
      </c>
      <c r="U486">
        <f t="shared" si="93"/>
        <v>1</v>
      </c>
      <c r="V486">
        <f t="shared" si="94"/>
        <v>18.094737505047998</v>
      </c>
      <c r="W486">
        <f t="shared" si="95"/>
        <v>18.094737505047998</v>
      </c>
    </row>
    <row r="487" spans="1:23">
      <c r="A487" t="s">
        <v>230</v>
      </c>
      <c r="B487">
        <v>3230</v>
      </c>
      <c r="C487">
        <v>8</v>
      </c>
      <c r="D487">
        <v>4</v>
      </c>
      <c r="E487">
        <v>1</v>
      </c>
      <c r="F487">
        <v>3</v>
      </c>
      <c r="G487">
        <v>75</v>
      </c>
      <c r="H487">
        <v>4.2</v>
      </c>
      <c r="I487">
        <v>148.48684196024601</v>
      </c>
      <c r="J487">
        <v>623.64473623303502</v>
      </c>
      <c r="M487" t="str">
        <f t="shared" si="86"/>
        <v>&lt;anonymous&gt;.updateWithCorrectProjectAndPPT</v>
      </c>
      <c r="N487" t="str">
        <f t="shared" si="87"/>
        <v>&lt;anonymous&gt;.updateWithCorrectProjectAndPPT</v>
      </c>
      <c r="O487">
        <f t="shared" si="88"/>
        <v>3230</v>
      </c>
      <c r="P487">
        <f t="shared" si="89"/>
        <v>8</v>
      </c>
      <c r="Q487">
        <f t="shared" si="90"/>
        <v>4</v>
      </c>
      <c r="R487">
        <f t="shared" si="96"/>
        <v>1</v>
      </c>
      <c r="S487">
        <f t="shared" si="91"/>
        <v>3</v>
      </c>
      <c r="T487" s="8">
        <f t="shared" si="92"/>
        <v>0.75</v>
      </c>
      <c r="U487">
        <f t="shared" si="93"/>
        <v>4.2</v>
      </c>
      <c r="V487">
        <f t="shared" si="94"/>
        <v>148.48684196024601</v>
      </c>
      <c r="W487">
        <f t="shared" si="95"/>
        <v>623.64473623303502</v>
      </c>
    </row>
    <row r="488" spans="1:23">
      <c r="A488" t="s">
        <v>231</v>
      </c>
      <c r="B488">
        <v>3241</v>
      </c>
      <c r="C488">
        <v>8</v>
      </c>
      <c r="D488">
        <v>5</v>
      </c>
      <c r="E488">
        <v>1</v>
      </c>
      <c r="F488">
        <v>3</v>
      </c>
      <c r="G488">
        <v>60</v>
      </c>
      <c r="H488">
        <v>11.8125</v>
      </c>
      <c r="I488">
        <v>167.58597649126301</v>
      </c>
      <c r="J488">
        <v>1979.6093473030501</v>
      </c>
      <c r="M488" t="str">
        <f t="shared" si="86"/>
        <v>&lt;anonymous&gt;.findProjectInList</v>
      </c>
      <c r="N488" t="str">
        <f t="shared" si="87"/>
        <v>&lt;anonymous&gt;.findProjectInList</v>
      </c>
      <c r="O488">
        <f t="shared" si="88"/>
        <v>3241</v>
      </c>
      <c r="P488">
        <f t="shared" si="89"/>
        <v>8</v>
      </c>
      <c r="Q488">
        <f t="shared" si="90"/>
        <v>5</v>
      </c>
      <c r="R488">
        <f t="shared" si="96"/>
        <v>1</v>
      </c>
      <c r="S488">
        <f t="shared" si="91"/>
        <v>3</v>
      </c>
      <c r="T488" s="8">
        <f t="shared" si="92"/>
        <v>0.6</v>
      </c>
      <c r="U488">
        <f t="shared" si="93"/>
        <v>11.8125</v>
      </c>
      <c r="V488">
        <f t="shared" si="94"/>
        <v>167.58597649126301</v>
      </c>
      <c r="W488">
        <f t="shared" si="95"/>
        <v>1979.6093473030501</v>
      </c>
    </row>
    <row r="489" spans="1:23">
      <c r="A489" t="s">
        <v>129</v>
      </c>
      <c r="B489">
        <v>3252</v>
      </c>
      <c r="C489">
        <v>8</v>
      </c>
      <c r="D489">
        <v>5</v>
      </c>
      <c r="E489">
        <v>1</v>
      </c>
      <c r="F489">
        <v>3</v>
      </c>
      <c r="G489">
        <v>60</v>
      </c>
      <c r="H489">
        <v>11.8125</v>
      </c>
      <c r="I489">
        <v>167.58597649126301</v>
      </c>
      <c r="J489">
        <v>1979.6093473030501</v>
      </c>
      <c r="M489" t="str">
        <f t="shared" si="86"/>
        <v>&lt;anonymous&gt;.findPPTInList</v>
      </c>
      <c r="N489" t="str">
        <f t="shared" si="87"/>
        <v>&lt;anonymous&gt;.findPPTInList</v>
      </c>
      <c r="O489">
        <f t="shared" si="88"/>
        <v>3252</v>
      </c>
      <c r="P489">
        <f t="shared" si="89"/>
        <v>8</v>
      </c>
      <c r="Q489">
        <f t="shared" si="90"/>
        <v>5</v>
      </c>
      <c r="R489">
        <f t="shared" si="96"/>
        <v>1</v>
      </c>
      <c r="S489">
        <f t="shared" si="91"/>
        <v>3</v>
      </c>
      <c r="T489" s="8">
        <f t="shared" si="92"/>
        <v>0.6</v>
      </c>
      <c r="U489">
        <f t="shared" si="93"/>
        <v>11.8125</v>
      </c>
      <c r="V489">
        <f t="shared" si="94"/>
        <v>167.58597649126301</v>
      </c>
      <c r="W489">
        <f t="shared" si="95"/>
        <v>1979.6093473030501</v>
      </c>
    </row>
    <row r="490" spans="1:23">
      <c r="A490" t="s">
        <v>130</v>
      </c>
      <c r="B490">
        <v>3260</v>
      </c>
      <c r="C490">
        <v>14</v>
      </c>
      <c r="D490">
        <v>7</v>
      </c>
      <c r="E490">
        <v>2</v>
      </c>
      <c r="F490">
        <v>2</v>
      </c>
      <c r="G490">
        <v>28.571428571428498</v>
      </c>
      <c r="H490">
        <v>6.6818181818181799</v>
      </c>
      <c r="I490">
        <v>158.45715005480699</v>
      </c>
      <c r="J490">
        <v>1058.7818662753</v>
      </c>
      <c r="M490" t="str">
        <f t="shared" si="86"/>
        <v>&lt;anonymous&gt;.setOperationFinishState</v>
      </c>
      <c r="N490" t="str">
        <f t="shared" si="87"/>
        <v/>
      </c>
      <c r="O490">
        <f t="shared" si="88"/>
        <v>3260</v>
      </c>
      <c r="P490">
        <f t="shared" si="89"/>
        <v>14</v>
      </c>
      <c r="Q490">
        <f t="shared" si="90"/>
        <v>7</v>
      </c>
      <c r="R490">
        <f t="shared" si="96"/>
        <v>2</v>
      </c>
      <c r="S490">
        <f t="shared" si="91"/>
        <v>2</v>
      </c>
      <c r="T490" s="8">
        <f t="shared" si="92"/>
        <v>0.2857142857142857</v>
      </c>
      <c r="U490">
        <f t="shared" si="93"/>
        <v>6.6818181818181799</v>
      </c>
      <c r="V490">
        <f t="shared" si="94"/>
        <v>158.45715005480699</v>
      </c>
      <c r="W490">
        <f t="shared" si="95"/>
        <v>1058.7818662753</v>
      </c>
    </row>
    <row r="491" spans="1:23">
      <c r="A491" t="s">
        <v>82</v>
      </c>
      <c r="B491">
        <v>3265</v>
      </c>
      <c r="C491">
        <v>4</v>
      </c>
      <c r="D491">
        <v>2</v>
      </c>
      <c r="E491">
        <v>0</v>
      </c>
      <c r="F491">
        <v>1</v>
      </c>
      <c r="G491">
        <v>50</v>
      </c>
      <c r="H491">
        <v>1.875</v>
      </c>
      <c r="I491">
        <v>25.2661942985184</v>
      </c>
      <c r="J491">
        <v>47.374114309722003</v>
      </c>
      <c r="M491" t="str">
        <f t="shared" si="86"/>
        <v>&lt;anonymous&gt;.setOperationFinishState</v>
      </c>
      <c r="N491" t="str">
        <f t="shared" si="87"/>
        <v/>
      </c>
      <c r="O491">
        <f t="shared" si="88"/>
        <v>3260</v>
      </c>
      <c r="P491">
        <f t="shared" si="89"/>
        <v>18</v>
      </c>
      <c r="Q491">
        <f t="shared" si="90"/>
        <v>9</v>
      </c>
      <c r="R491">
        <f t="shared" si="96"/>
        <v>2</v>
      </c>
      <c r="S491">
        <f t="shared" si="91"/>
        <v>3</v>
      </c>
      <c r="T491" s="8">
        <f t="shared" si="92"/>
        <v>0.33333333333333331</v>
      </c>
      <c r="U491">
        <f t="shared" si="93"/>
        <v>8.5568181818181799</v>
      </c>
      <c r="V491">
        <f t="shared" si="94"/>
        <v>183.72334435332539</v>
      </c>
      <c r="W491">
        <f t="shared" si="95"/>
        <v>1106.155980585022</v>
      </c>
    </row>
    <row r="492" spans="1:23">
      <c r="A492" t="s">
        <v>82</v>
      </c>
      <c r="B492">
        <v>3280</v>
      </c>
      <c r="C492">
        <v>12</v>
      </c>
      <c r="D492">
        <v>3</v>
      </c>
      <c r="E492">
        <v>1</v>
      </c>
      <c r="F492">
        <v>2</v>
      </c>
      <c r="G492">
        <v>66.6666666666666</v>
      </c>
      <c r="H492">
        <v>10.5</v>
      </c>
      <c r="I492">
        <v>59.794705707972497</v>
      </c>
      <c r="J492">
        <v>627.84440993371095</v>
      </c>
      <c r="M492" t="str">
        <f t="shared" si="86"/>
        <v>&lt;anonymous&gt;.setOperationFinishState</v>
      </c>
      <c r="N492" t="str">
        <f t="shared" si="87"/>
        <v/>
      </c>
      <c r="O492">
        <f t="shared" si="88"/>
        <v>3260</v>
      </c>
      <c r="P492">
        <f t="shared" si="89"/>
        <v>30</v>
      </c>
      <c r="Q492">
        <f t="shared" si="90"/>
        <v>12</v>
      </c>
      <c r="R492">
        <f t="shared" si="96"/>
        <v>2</v>
      </c>
      <c r="S492">
        <f t="shared" si="91"/>
        <v>5</v>
      </c>
      <c r="T492" s="8">
        <f t="shared" si="92"/>
        <v>0.41666666666666669</v>
      </c>
      <c r="U492">
        <f t="shared" si="93"/>
        <v>19.05681818181818</v>
      </c>
      <c r="V492">
        <f t="shared" si="94"/>
        <v>243.51805006129788</v>
      </c>
      <c r="W492">
        <f t="shared" si="95"/>
        <v>1734.000390518733</v>
      </c>
    </row>
    <row r="493" spans="1:23">
      <c r="A493" t="s">
        <v>82</v>
      </c>
      <c r="B493">
        <v>3282</v>
      </c>
      <c r="C493">
        <v>9</v>
      </c>
      <c r="D493">
        <v>4</v>
      </c>
      <c r="E493">
        <v>1</v>
      </c>
      <c r="F493">
        <v>1</v>
      </c>
      <c r="G493">
        <v>25</v>
      </c>
      <c r="H493">
        <v>4.375</v>
      </c>
      <c r="I493">
        <v>41.209025018749998</v>
      </c>
      <c r="J493">
        <v>180.28948445703099</v>
      </c>
      <c r="M493" t="str">
        <f t="shared" si="86"/>
        <v>&lt;anonymous&gt;.setOperationFinishState</v>
      </c>
      <c r="N493" t="str">
        <f t="shared" si="87"/>
        <v/>
      </c>
      <c r="O493">
        <f t="shared" si="88"/>
        <v>3260</v>
      </c>
      <c r="P493">
        <f t="shared" si="89"/>
        <v>39</v>
      </c>
      <c r="Q493">
        <f t="shared" si="90"/>
        <v>16</v>
      </c>
      <c r="R493">
        <f t="shared" si="96"/>
        <v>2</v>
      </c>
      <c r="S493">
        <f t="shared" si="91"/>
        <v>6</v>
      </c>
      <c r="T493" s="8">
        <f t="shared" si="92"/>
        <v>0.375</v>
      </c>
      <c r="U493">
        <f t="shared" si="93"/>
        <v>23.43181818181818</v>
      </c>
      <c r="V493">
        <f t="shared" si="94"/>
        <v>284.72707508004788</v>
      </c>
      <c r="W493">
        <f t="shared" si="95"/>
        <v>1914.289874975764</v>
      </c>
    </row>
    <row r="494" spans="1:23">
      <c r="A494" t="s">
        <v>82</v>
      </c>
      <c r="B494">
        <v>3284</v>
      </c>
      <c r="C494">
        <v>5</v>
      </c>
      <c r="D494">
        <v>2</v>
      </c>
      <c r="E494">
        <v>0</v>
      </c>
      <c r="F494">
        <v>1</v>
      </c>
      <c r="G494">
        <v>50</v>
      </c>
      <c r="H494">
        <v>2</v>
      </c>
      <c r="I494">
        <v>6.3398500028846199</v>
      </c>
      <c r="J494">
        <v>12.679700005769201</v>
      </c>
      <c r="M494" t="str">
        <f t="shared" si="86"/>
        <v>&lt;anonymous&gt;.setOperationFinishState</v>
      </c>
      <c r="N494" t="str">
        <f t="shared" si="87"/>
        <v>&lt;anonymous&gt;.setOperationFinishState</v>
      </c>
      <c r="O494">
        <f t="shared" si="88"/>
        <v>3260</v>
      </c>
      <c r="P494">
        <f t="shared" si="89"/>
        <v>44</v>
      </c>
      <c r="Q494">
        <f t="shared" si="90"/>
        <v>18</v>
      </c>
      <c r="R494">
        <f t="shared" si="96"/>
        <v>2</v>
      </c>
      <c r="S494">
        <f t="shared" si="91"/>
        <v>7</v>
      </c>
      <c r="T494" s="8">
        <f t="shared" si="92"/>
        <v>0.3888888888888889</v>
      </c>
      <c r="U494">
        <f t="shared" si="93"/>
        <v>25.43181818181818</v>
      </c>
      <c r="V494">
        <f t="shared" si="94"/>
        <v>291.06692508293253</v>
      </c>
      <c r="W494">
        <f t="shared" si="95"/>
        <v>1926.9695749815332</v>
      </c>
    </row>
    <row r="495" spans="1:23">
      <c r="A495" t="s">
        <v>232</v>
      </c>
      <c r="B495">
        <v>3285</v>
      </c>
      <c r="C495">
        <v>2</v>
      </c>
      <c r="D495">
        <v>0</v>
      </c>
      <c r="E495">
        <v>4</v>
      </c>
      <c r="F495">
        <v>1</v>
      </c>
      <c r="G495" t="s">
        <v>88</v>
      </c>
      <c r="H495">
        <v>0</v>
      </c>
      <c r="I495">
        <v>8</v>
      </c>
      <c r="J495">
        <v>0</v>
      </c>
      <c r="M495" t="str">
        <f t="shared" si="86"/>
        <v>DashboardController</v>
      </c>
      <c r="N495" t="str">
        <f t="shared" si="87"/>
        <v/>
      </c>
      <c r="O495">
        <f t="shared" si="88"/>
        <v>3285</v>
      </c>
      <c r="P495">
        <f t="shared" si="89"/>
        <v>2</v>
      </c>
      <c r="Q495">
        <f t="shared" si="90"/>
        <v>0</v>
      </c>
      <c r="R495">
        <f t="shared" si="96"/>
        <v>4</v>
      </c>
      <c r="S495">
        <f t="shared" si="91"/>
        <v>1</v>
      </c>
      <c r="T495" s="8" t="e">
        <f t="shared" si="92"/>
        <v>#DIV/0!</v>
      </c>
      <c r="U495">
        <f t="shared" si="93"/>
        <v>0</v>
      </c>
      <c r="V495">
        <f t="shared" si="94"/>
        <v>8</v>
      </c>
      <c r="W495">
        <f t="shared" si="95"/>
        <v>0</v>
      </c>
    </row>
    <row r="496" spans="1:23">
      <c r="A496" t="s">
        <v>82</v>
      </c>
      <c r="B496">
        <v>3314</v>
      </c>
      <c r="C496">
        <v>157</v>
      </c>
      <c r="D496">
        <v>3</v>
      </c>
      <c r="E496">
        <v>1</v>
      </c>
      <c r="F496">
        <v>2</v>
      </c>
      <c r="G496">
        <v>66.6666666666666</v>
      </c>
      <c r="H496">
        <v>10.5</v>
      </c>
      <c r="I496">
        <v>59.794705707972497</v>
      </c>
      <c r="J496">
        <v>627.84440993371095</v>
      </c>
      <c r="M496" t="str">
        <f t="shared" si="86"/>
        <v>DashboardController</v>
      </c>
      <c r="N496" t="str">
        <f t="shared" si="87"/>
        <v/>
      </c>
      <c r="O496">
        <f t="shared" si="88"/>
        <v>3285</v>
      </c>
      <c r="P496">
        <f t="shared" si="89"/>
        <v>159</v>
      </c>
      <c r="Q496">
        <f t="shared" si="90"/>
        <v>3</v>
      </c>
      <c r="R496">
        <f t="shared" si="96"/>
        <v>4</v>
      </c>
      <c r="S496">
        <f t="shared" si="91"/>
        <v>3</v>
      </c>
      <c r="T496" s="8">
        <f t="shared" si="92"/>
        <v>1</v>
      </c>
      <c r="U496">
        <f t="shared" si="93"/>
        <v>10.5</v>
      </c>
      <c r="V496">
        <f t="shared" si="94"/>
        <v>67.794705707972497</v>
      </c>
      <c r="W496">
        <f t="shared" si="95"/>
        <v>627.84440993371095</v>
      </c>
    </row>
    <row r="497" spans="1:23">
      <c r="A497" t="s">
        <v>82</v>
      </c>
      <c r="B497">
        <v>3316</v>
      </c>
      <c r="C497">
        <v>154</v>
      </c>
      <c r="D497">
        <v>4</v>
      </c>
      <c r="E497">
        <v>1</v>
      </c>
      <c r="F497">
        <v>1</v>
      </c>
      <c r="G497">
        <v>25</v>
      </c>
      <c r="H497">
        <v>4.375</v>
      </c>
      <c r="I497">
        <v>41.209025018749998</v>
      </c>
      <c r="J497">
        <v>180.28948445703099</v>
      </c>
      <c r="M497" t="str">
        <f t="shared" si="86"/>
        <v>DashboardController</v>
      </c>
      <c r="N497" t="str">
        <f t="shared" si="87"/>
        <v/>
      </c>
      <c r="O497">
        <f t="shared" si="88"/>
        <v>3285</v>
      </c>
      <c r="P497">
        <f t="shared" si="89"/>
        <v>313</v>
      </c>
      <c r="Q497">
        <f t="shared" si="90"/>
        <v>7</v>
      </c>
      <c r="R497">
        <f t="shared" si="96"/>
        <v>4</v>
      </c>
      <c r="S497">
        <f t="shared" si="91"/>
        <v>4</v>
      </c>
      <c r="T497" s="8">
        <f t="shared" si="92"/>
        <v>0.5714285714285714</v>
      </c>
      <c r="U497">
        <f t="shared" si="93"/>
        <v>14.875</v>
      </c>
      <c r="V497">
        <f t="shared" si="94"/>
        <v>109.00373072672249</v>
      </c>
      <c r="W497">
        <f t="shared" si="95"/>
        <v>808.13389439074194</v>
      </c>
    </row>
    <row r="498" spans="1:23">
      <c r="A498" t="s">
        <v>82</v>
      </c>
      <c r="B498">
        <v>3318</v>
      </c>
      <c r="C498">
        <v>150</v>
      </c>
      <c r="D498">
        <v>13</v>
      </c>
      <c r="E498">
        <v>0</v>
      </c>
      <c r="F498">
        <v>1</v>
      </c>
      <c r="G498">
        <v>7.6923076923076898</v>
      </c>
      <c r="H498">
        <v>9.5</v>
      </c>
      <c r="I498">
        <v>298.67758474895498</v>
      </c>
      <c r="J498">
        <v>2837.4370551150701</v>
      </c>
      <c r="M498" t="str">
        <f t="shared" si="86"/>
        <v>DashboardController</v>
      </c>
      <c r="N498" t="str">
        <f t="shared" si="87"/>
        <v>DashboardController</v>
      </c>
      <c r="O498">
        <f t="shared" si="88"/>
        <v>3285</v>
      </c>
      <c r="P498">
        <f t="shared" si="89"/>
        <v>463</v>
      </c>
      <c r="Q498">
        <f t="shared" si="90"/>
        <v>20</v>
      </c>
      <c r="R498">
        <f t="shared" si="96"/>
        <v>4</v>
      </c>
      <c r="S498">
        <f t="shared" si="91"/>
        <v>5</v>
      </c>
      <c r="T498" s="8">
        <f t="shared" si="92"/>
        <v>0.25</v>
      </c>
      <c r="U498">
        <f t="shared" si="93"/>
        <v>24.375</v>
      </c>
      <c r="V498">
        <f t="shared" si="94"/>
        <v>407.68131547567748</v>
      </c>
      <c r="W498">
        <f t="shared" si="95"/>
        <v>3645.5709495058118</v>
      </c>
    </row>
    <row r="499" spans="1:23">
      <c r="A499" t="s">
        <v>233</v>
      </c>
      <c r="B499">
        <v>3319</v>
      </c>
      <c r="C499">
        <v>47</v>
      </c>
      <c r="D499">
        <v>5</v>
      </c>
      <c r="E499">
        <v>2</v>
      </c>
      <c r="F499">
        <v>1</v>
      </c>
      <c r="G499">
        <v>20</v>
      </c>
      <c r="H499">
        <v>4.4230769230769198</v>
      </c>
      <c r="I499">
        <v>162.62707505624999</v>
      </c>
      <c r="J499">
        <v>719.31206274879798</v>
      </c>
      <c r="M499" t="str">
        <f t="shared" si="86"/>
        <v>MainModule</v>
      </c>
      <c r="N499" t="str">
        <f t="shared" si="87"/>
        <v/>
      </c>
      <c r="O499">
        <f t="shared" si="88"/>
        <v>3319</v>
      </c>
      <c r="P499">
        <f t="shared" si="89"/>
        <v>47</v>
      </c>
      <c r="Q499">
        <f t="shared" si="90"/>
        <v>5</v>
      </c>
      <c r="R499">
        <f t="shared" si="96"/>
        <v>2</v>
      </c>
      <c r="S499">
        <f t="shared" si="91"/>
        <v>1</v>
      </c>
      <c r="T499" s="8">
        <f t="shared" si="92"/>
        <v>0.2</v>
      </c>
      <c r="U499">
        <f t="shared" si="93"/>
        <v>4.4230769230769198</v>
      </c>
      <c r="V499">
        <f t="shared" si="94"/>
        <v>162.62707505624999</v>
      </c>
      <c r="W499">
        <f t="shared" si="95"/>
        <v>719.31206274879798</v>
      </c>
    </row>
    <row r="500" spans="1:23">
      <c r="A500" t="s">
        <v>82</v>
      </c>
      <c r="B500">
        <v>3324</v>
      </c>
      <c r="C500">
        <v>41</v>
      </c>
      <c r="D500">
        <v>7</v>
      </c>
      <c r="E500">
        <v>3</v>
      </c>
      <c r="F500">
        <v>1</v>
      </c>
      <c r="G500">
        <v>14.285714285714199</v>
      </c>
      <c r="H500">
        <v>3.6</v>
      </c>
      <c r="I500">
        <v>195.40466561840401</v>
      </c>
      <c r="J500">
        <v>703.45679622625698</v>
      </c>
      <c r="M500" t="str">
        <f t="shared" si="86"/>
        <v>MainModule</v>
      </c>
      <c r="N500" t="str">
        <f t="shared" si="87"/>
        <v/>
      </c>
      <c r="O500">
        <f t="shared" si="88"/>
        <v>3319</v>
      </c>
      <c r="P500">
        <f t="shared" si="89"/>
        <v>88</v>
      </c>
      <c r="Q500">
        <f t="shared" si="90"/>
        <v>12</v>
      </c>
      <c r="R500">
        <f t="shared" si="96"/>
        <v>2</v>
      </c>
      <c r="S500">
        <f t="shared" si="91"/>
        <v>2</v>
      </c>
      <c r="T500" s="8">
        <f t="shared" si="92"/>
        <v>0.16666666666666666</v>
      </c>
      <c r="U500">
        <f t="shared" si="93"/>
        <v>8.0230769230769194</v>
      </c>
      <c r="V500">
        <f t="shared" si="94"/>
        <v>358.03174067465397</v>
      </c>
      <c r="W500">
        <f t="shared" si="95"/>
        <v>1422.7688589750551</v>
      </c>
    </row>
    <row r="501" spans="1:23">
      <c r="A501" t="s">
        <v>82</v>
      </c>
      <c r="B501">
        <v>3326</v>
      </c>
      <c r="C501">
        <v>3</v>
      </c>
      <c r="D501">
        <v>1</v>
      </c>
      <c r="E501">
        <v>4</v>
      </c>
      <c r="F501">
        <v>1</v>
      </c>
      <c r="G501">
        <v>100</v>
      </c>
      <c r="H501">
        <v>1</v>
      </c>
      <c r="I501">
        <v>28.529325012980799</v>
      </c>
      <c r="J501">
        <v>28.529325012980799</v>
      </c>
      <c r="M501" t="str">
        <f t="shared" si="86"/>
        <v>MainModule</v>
      </c>
      <c r="N501" t="str">
        <f t="shared" si="87"/>
        <v>MainModule</v>
      </c>
      <c r="O501">
        <f t="shared" si="88"/>
        <v>3319</v>
      </c>
      <c r="P501">
        <f t="shared" si="89"/>
        <v>91</v>
      </c>
      <c r="Q501">
        <f t="shared" si="90"/>
        <v>13</v>
      </c>
      <c r="R501">
        <f t="shared" si="96"/>
        <v>2</v>
      </c>
      <c r="S501">
        <f t="shared" si="91"/>
        <v>3</v>
      </c>
      <c r="T501" s="8">
        <f t="shared" si="92"/>
        <v>0.23076923076923078</v>
      </c>
      <c r="U501">
        <f t="shared" si="93"/>
        <v>9.0230769230769194</v>
      </c>
      <c r="V501">
        <f t="shared" si="94"/>
        <v>386.56106568763477</v>
      </c>
      <c r="W501">
        <f t="shared" si="95"/>
        <v>1451.2981839880358</v>
      </c>
    </row>
    <row r="502" spans="1:23">
      <c r="A502" t="s">
        <v>234</v>
      </c>
      <c r="B502">
        <v>3334</v>
      </c>
      <c r="C502">
        <v>10</v>
      </c>
      <c r="D502">
        <v>1</v>
      </c>
      <c r="E502">
        <v>2</v>
      </c>
      <c r="F502">
        <v>1</v>
      </c>
      <c r="G502">
        <v>100</v>
      </c>
      <c r="H502">
        <v>2.0999999999999899</v>
      </c>
      <c r="I502">
        <v>30</v>
      </c>
      <c r="J502">
        <v>62.999999999999901</v>
      </c>
      <c r="M502" t="str">
        <f t="shared" si="86"/>
        <v>$rootScope.login</v>
      </c>
      <c r="N502" t="str">
        <f t="shared" si="87"/>
        <v/>
      </c>
      <c r="O502">
        <f t="shared" si="88"/>
        <v>3334</v>
      </c>
      <c r="P502">
        <f t="shared" si="89"/>
        <v>10</v>
      </c>
      <c r="Q502">
        <f t="shared" si="90"/>
        <v>1</v>
      </c>
      <c r="R502">
        <f t="shared" si="96"/>
        <v>2</v>
      </c>
      <c r="S502">
        <f t="shared" si="91"/>
        <v>1</v>
      </c>
      <c r="T502" s="8">
        <f t="shared" si="92"/>
        <v>1</v>
      </c>
      <c r="U502">
        <f t="shared" si="93"/>
        <v>2.0999999999999899</v>
      </c>
      <c r="V502">
        <f t="shared" si="94"/>
        <v>30</v>
      </c>
      <c r="W502">
        <f t="shared" si="95"/>
        <v>62.999999999999901</v>
      </c>
    </row>
    <row r="503" spans="1:23">
      <c r="A503" t="s">
        <v>82</v>
      </c>
      <c r="B503">
        <v>3335</v>
      </c>
      <c r="C503">
        <v>8</v>
      </c>
      <c r="D503">
        <v>4</v>
      </c>
      <c r="E503">
        <v>2</v>
      </c>
      <c r="F503">
        <v>2</v>
      </c>
      <c r="G503">
        <v>50</v>
      </c>
      <c r="H503">
        <v>3</v>
      </c>
      <c r="I503">
        <v>49.828921423310398</v>
      </c>
      <c r="J503">
        <v>149.486764269931</v>
      </c>
      <c r="M503" t="str">
        <f t="shared" si="86"/>
        <v>$rootScope.login</v>
      </c>
      <c r="N503" t="str">
        <f t="shared" si="87"/>
        <v>$rootScope.login</v>
      </c>
      <c r="O503">
        <f t="shared" si="88"/>
        <v>3334</v>
      </c>
      <c r="P503">
        <f t="shared" si="89"/>
        <v>18</v>
      </c>
      <c r="Q503">
        <f t="shared" si="90"/>
        <v>5</v>
      </c>
      <c r="R503">
        <f t="shared" si="96"/>
        <v>2</v>
      </c>
      <c r="S503">
        <f t="shared" si="91"/>
        <v>3</v>
      </c>
      <c r="T503" s="8">
        <f t="shared" si="92"/>
        <v>0.6</v>
      </c>
      <c r="U503">
        <f t="shared" si="93"/>
        <v>5.0999999999999899</v>
      </c>
      <c r="V503">
        <f t="shared" si="94"/>
        <v>79.828921423310391</v>
      </c>
      <c r="W503">
        <f t="shared" si="95"/>
        <v>212.48676426993092</v>
      </c>
    </row>
    <row r="504" spans="1:23">
      <c r="A504" t="s">
        <v>235</v>
      </c>
      <c r="B504">
        <v>3344</v>
      </c>
      <c r="C504">
        <v>20</v>
      </c>
      <c r="D504">
        <v>1</v>
      </c>
      <c r="E504">
        <v>0</v>
      </c>
      <c r="F504">
        <v>1</v>
      </c>
      <c r="G504">
        <v>100</v>
      </c>
      <c r="H504">
        <v>1.5</v>
      </c>
      <c r="I504">
        <v>15.509775004326899</v>
      </c>
      <c r="J504">
        <v>23.264662506490399</v>
      </c>
      <c r="M504" t="str">
        <f t="shared" si="86"/>
        <v>$rootScope.logout</v>
      </c>
      <c r="N504" t="str">
        <f t="shared" si="87"/>
        <v/>
      </c>
      <c r="O504">
        <f t="shared" si="88"/>
        <v>3344</v>
      </c>
      <c r="P504">
        <f t="shared" si="89"/>
        <v>20</v>
      </c>
      <c r="Q504">
        <f t="shared" si="90"/>
        <v>1</v>
      </c>
      <c r="R504">
        <f t="shared" si="96"/>
        <v>0</v>
      </c>
      <c r="S504">
        <f t="shared" si="91"/>
        <v>1</v>
      </c>
      <c r="T504" s="8">
        <f t="shared" si="92"/>
        <v>1</v>
      </c>
      <c r="U504">
        <f t="shared" si="93"/>
        <v>1.5</v>
      </c>
      <c r="V504">
        <f t="shared" si="94"/>
        <v>15.509775004326899</v>
      </c>
      <c r="W504">
        <f t="shared" si="95"/>
        <v>23.264662506490399</v>
      </c>
    </row>
    <row r="505" spans="1:23">
      <c r="A505" t="s">
        <v>82</v>
      </c>
      <c r="B505">
        <v>3345</v>
      </c>
      <c r="C505">
        <v>18</v>
      </c>
      <c r="D505">
        <v>8</v>
      </c>
      <c r="E505">
        <v>1</v>
      </c>
      <c r="F505">
        <v>2</v>
      </c>
      <c r="G505">
        <v>25</v>
      </c>
      <c r="H505">
        <v>4.8</v>
      </c>
      <c r="I505">
        <v>184.477331756707</v>
      </c>
      <c r="J505">
        <v>885.49119243219798</v>
      </c>
      <c r="M505" t="str">
        <f t="shared" si="86"/>
        <v>$rootScope.logout</v>
      </c>
      <c r="N505" t="str">
        <f t="shared" si="87"/>
        <v/>
      </c>
      <c r="O505">
        <f t="shared" si="88"/>
        <v>3344</v>
      </c>
      <c r="P505">
        <f t="shared" si="89"/>
        <v>38</v>
      </c>
      <c r="Q505">
        <f t="shared" si="90"/>
        <v>9</v>
      </c>
      <c r="R505">
        <f t="shared" si="96"/>
        <v>0</v>
      </c>
      <c r="S505">
        <f t="shared" si="91"/>
        <v>3</v>
      </c>
      <c r="T505" s="8">
        <f t="shared" si="92"/>
        <v>0.33333333333333331</v>
      </c>
      <c r="U505">
        <f t="shared" si="93"/>
        <v>6.3</v>
      </c>
      <c r="V505">
        <f t="shared" si="94"/>
        <v>199.98710676103391</v>
      </c>
      <c r="W505">
        <f t="shared" si="95"/>
        <v>908.75585493868834</v>
      </c>
    </row>
    <row r="506" spans="1:23">
      <c r="A506" t="s">
        <v>82</v>
      </c>
      <c r="B506">
        <v>3348</v>
      </c>
      <c r="C506">
        <v>4</v>
      </c>
      <c r="D506">
        <v>2</v>
      </c>
      <c r="E506">
        <v>0</v>
      </c>
      <c r="F506">
        <v>1</v>
      </c>
      <c r="G506">
        <v>50</v>
      </c>
      <c r="H506">
        <v>1.875</v>
      </c>
      <c r="I506">
        <v>25.2661942985184</v>
      </c>
      <c r="J506">
        <v>47.374114309722003</v>
      </c>
      <c r="M506" t="str">
        <f t="shared" si="86"/>
        <v>$rootScope.logout</v>
      </c>
      <c r="N506" t="str">
        <f t="shared" si="87"/>
        <v/>
      </c>
      <c r="O506">
        <f t="shared" si="88"/>
        <v>3344</v>
      </c>
      <c r="P506">
        <f t="shared" si="89"/>
        <v>42</v>
      </c>
      <c r="Q506">
        <f t="shared" si="90"/>
        <v>11</v>
      </c>
      <c r="R506">
        <f t="shared" si="96"/>
        <v>0</v>
      </c>
      <c r="S506">
        <f t="shared" si="91"/>
        <v>4</v>
      </c>
      <c r="T506" s="8">
        <f t="shared" si="92"/>
        <v>0.36363636363636365</v>
      </c>
      <c r="U506">
        <f t="shared" si="93"/>
        <v>8.1750000000000007</v>
      </c>
      <c r="V506">
        <f t="shared" si="94"/>
        <v>225.25330105955231</v>
      </c>
      <c r="W506">
        <f t="shared" si="95"/>
        <v>956.12996924841036</v>
      </c>
    </row>
    <row r="507" spans="1:23">
      <c r="A507" t="s">
        <v>82</v>
      </c>
      <c r="B507">
        <v>3357</v>
      </c>
      <c r="C507">
        <v>4</v>
      </c>
      <c r="D507">
        <v>2</v>
      </c>
      <c r="E507">
        <v>0</v>
      </c>
      <c r="F507">
        <v>1</v>
      </c>
      <c r="G507">
        <v>50</v>
      </c>
      <c r="H507">
        <v>1.875</v>
      </c>
      <c r="I507">
        <v>25.2661942985184</v>
      </c>
      <c r="J507">
        <v>47.374114309722003</v>
      </c>
      <c r="M507" t="str">
        <f t="shared" si="86"/>
        <v>$rootScope.logout</v>
      </c>
      <c r="N507" t="str">
        <f t="shared" si="87"/>
        <v>$rootScope.logout</v>
      </c>
      <c r="O507">
        <f t="shared" si="88"/>
        <v>3344</v>
      </c>
      <c r="P507">
        <f t="shared" si="89"/>
        <v>46</v>
      </c>
      <c r="Q507">
        <f t="shared" si="90"/>
        <v>13</v>
      </c>
      <c r="R507">
        <f t="shared" si="96"/>
        <v>0</v>
      </c>
      <c r="S507">
        <f t="shared" si="91"/>
        <v>5</v>
      </c>
      <c r="T507" s="8">
        <f t="shared" si="92"/>
        <v>0.38461538461538464</v>
      </c>
      <c r="U507">
        <f t="shared" si="93"/>
        <v>10.050000000000001</v>
      </c>
      <c r="V507">
        <f t="shared" si="94"/>
        <v>250.51949535807071</v>
      </c>
      <c r="W507">
        <f t="shared" si="95"/>
        <v>1003.5040835581324</v>
      </c>
    </row>
    <row r="508" spans="1:23">
      <c r="A508" t="s">
        <v>236</v>
      </c>
      <c r="B508">
        <v>3366</v>
      </c>
      <c r="C508">
        <v>54</v>
      </c>
      <c r="D508">
        <v>1</v>
      </c>
      <c r="E508">
        <v>0</v>
      </c>
      <c r="F508">
        <v>1</v>
      </c>
      <c r="G508">
        <v>100</v>
      </c>
      <c r="H508">
        <v>1.5</v>
      </c>
      <c r="I508">
        <v>22.458839376460801</v>
      </c>
      <c r="J508">
        <v>33.688259064691202</v>
      </c>
      <c r="M508" t="str">
        <f t="shared" si="86"/>
        <v>&lt;anonymous&gt;.configureModule</v>
      </c>
      <c r="N508" t="str">
        <f t="shared" si="87"/>
        <v/>
      </c>
      <c r="O508">
        <f t="shared" si="88"/>
        <v>3366</v>
      </c>
      <c r="P508">
        <f t="shared" si="89"/>
        <v>54</v>
      </c>
      <c r="Q508">
        <f t="shared" si="90"/>
        <v>1</v>
      </c>
      <c r="R508">
        <f t="shared" si="96"/>
        <v>0</v>
      </c>
      <c r="S508">
        <f t="shared" si="91"/>
        <v>1</v>
      </c>
      <c r="T508" s="8">
        <f t="shared" si="92"/>
        <v>1</v>
      </c>
      <c r="U508">
        <f t="shared" si="93"/>
        <v>1.5</v>
      </c>
      <c r="V508">
        <f t="shared" si="94"/>
        <v>22.458839376460801</v>
      </c>
      <c r="W508">
        <f t="shared" si="95"/>
        <v>33.688259064691202</v>
      </c>
    </row>
    <row r="509" spans="1:23">
      <c r="A509" t="s">
        <v>82</v>
      </c>
      <c r="B509">
        <v>3367</v>
      </c>
      <c r="C509">
        <v>52</v>
      </c>
      <c r="D509">
        <v>23</v>
      </c>
      <c r="E509">
        <v>1</v>
      </c>
      <c r="F509">
        <v>1</v>
      </c>
      <c r="G509">
        <v>4.3478260869565197</v>
      </c>
      <c r="H509">
        <v>7.7307692307692299</v>
      </c>
      <c r="I509">
        <v>555</v>
      </c>
      <c r="J509">
        <v>4290.5769230769201</v>
      </c>
      <c r="M509" t="str">
        <f t="shared" si="86"/>
        <v>&lt;anonymous&gt;.configureModule</v>
      </c>
      <c r="N509" t="str">
        <f t="shared" si="87"/>
        <v/>
      </c>
      <c r="O509">
        <f t="shared" si="88"/>
        <v>3366</v>
      </c>
      <c r="P509">
        <f t="shared" si="89"/>
        <v>106</v>
      </c>
      <c r="Q509">
        <f t="shared" si="90"/>
        <v>24</v>
      </c>
      <c r="R509">
        <f t="shared" si="96"/>
        <v>0</v>
      </c>
      <c r="S509">
        <f t="shared" si="91"/>
        <v>2</v>
      </c>
      <c r="T509" s="8">
        <f t="shared" si="92"/>
        <v>8.3333333333333329E-2</v>
      </c>
      <c r="U509">
        <f t="shared" si="93"/>
        <v>9.2307692307692299</v>
      </c>
      <c r="V509">
        <f t="shared" si="94"/>
        <v>577.45883937646079</v>
      </c>
      <c r="W509">
        <f t="shared" si="95"/>
        <v>4324.2651821416111</v>
      </c>
    </row>
    <row r="510" spans="1:23">
      <c r="A510" t="s">
        <v>82</v>
      </c>
      <c r="B510">
        <v>3376</v>
      </c>
      <c r="C510">
        <v>7</v>
      </c>
      <c r="D510">
        <v>3</v>
      </c>
      <c r="E510">
        <v>2</v>
      </c>
      <c r="F510">
        <v>2</v>
      </c>
      <c r="G510">
        <v>66.6666666666666</v>
      </c>
      <c r="H510">
        <v>3.21428571428571</v>
      </c>
      <c r="I510">
        <v>60.944362512259602</v>
      </c>
      <c r="J510">
        <v>195.89259378940599</v>
      </c>
      <c r="M510" t="str">
        <f t="shared" si="86"/>
        <v>&lt;anonymous&gt;.configureModule</v>
      </c>
      <c r="N510" t="str">
        <f t="shared" si="87"/>
        <v/>
      </c>
      <c r="O510">
        <f t="shared" si="88"/>
        <v>3366</v>
      </c>
      <c r="P510">
        <f t="shared" si="89"/>
        <v>113</v>
      </c>
      <c r="Q510">
        <f t="shared" si="90"/>
        <v>27</v>
      </c>
      <c r="R510">
        <f t="shared" si="96"/>
        <v>0</v>
      </c>
      <c r="S510">
        <f t="shared" si="91"/>
        <v>4</v>
      </c>
      <c r="T510" s="8">
        <f t="shared" si="92"/>
        <v>0.14814814814814814</v>
      </c>
      <c r="U510">
        <f t="shared" si="93"/>
        <v>12.44505494505494</v>
      </c>
      <c r="V510">
        <f t="shared" si="94"/>
        <v>638.40320188872033</v>
      </c>
      <c r="W510">
        <f t="shared" si="95"/>
        <v>4520.1577759310176</v>
      </c>
    </row>
    <row r="511" spans="1:23">
      <c r="A511" t="s">
        <v>82</v>
      </c>
      <c r="B511">
        <v>3380</v>
      </c>
      <c r="C511">
        <v>2</v>
      </c>
      <c r="D511">
        <v>0</v>
      </c>
      <c r="E511">
        <v>1</v>
      </c>
      <c r="F511">
        <v>1</v>
      </c>
      <c r="G511" t="s">
        <v>88</v>
      </c>
      <c r="H511">
        <v>0</v>
      </c>
      <c r="I511">
        <v>0</v>
      </c>
      <c r="J511">
        <v>0</v>
      </c>
      <c r="M511" t="str">
        <f t="shared" si="86"/>
        <v>&lt;anonymous&gt;.configureModule</v>
      </c>
      <c r="N511" t="str">
        <f t="shared" si="87"/>
        <v/>
      </c>
      <c r="O511">
        <f t="shared" si="88"/>
        <v>3366</v>
      </c>
      <c r="P511">
        <f t="shared" si="89"/>
        <v>115</v>
      </c>
      <c r="Q511">
        <f t="shared" si="90"/>
        <v>27</v>
      </c>
      <c r="R511">
        <f t="shared" si="96"/>
        <v>0</v>
      </c>
      <c r="S511">
        <f t="shared" si="91"/>
        <v>5</v>
      </c>
      <c r="T511" s="8">
        <f t="shared" si="92"/>
        <v>0.18518518518518517</v>
      </c>
      <c r="U511">
        <f t="shared" si="93"/>
        <v>12.44505494505494</v>
      </c>
      <c r="V511">
        <f t="shared" si="94"/>
        <v>638.40320188872033</v>
      </c>
      <c r="W511">
        <f t="shared" si="95"/>
        <v>4520.1577759310176</v>
      </c>
    </row>
    <row r="512" spans="1:23">
      <c r="A512" t="s">
        <v>82</v>
      </c>
      <c r="B512">
        <v>3389</v>
      </c>
      <c r="C512">
        <v>7</v>
      </c>
      <c r="D512">
        <v>3</v>
      </c>
      <c r="E512">
        <v>2</v>
      </c>
      <c r="F512">
        <v>2</v>
      </c>
      <c r="G512">
        <v>66.6666666666666</v>
      </c>
      <c r="H512">
        <v>3.21428571428571</v>
      </c>
      <c r="I512">
        <v>60.944362512259602</v>
      </c>
      <c r="J512">
        <v>195.89259378940599</v>
      </c>
      <c r="M512" t="str">
        <f t="shared" si="86"/>
        <v>&lt;anonymous&gt;.configureModule</v>
      </c>
      <c r="N512" t="str">
        <f t="shared" si="87"/>
        <v/>
      </c>
      <c r="O512">
        <f t="shared" si="88"/>
        <v>3366</v>
      </c>
      <c r="P512">
        <f t="shared" si="89"/>
        <v>122</v>
      </c>
      <c r="Q512">
        <f t="shared" si="90"/>
        <v>30</v>
      </c>
      <c r="R512">
        <f t="shared" si="96"/>
        <v>0</v>
      </c>
      <c r="S512">
        <f t="shared" si="91"/>
        <v>7</v>
      </c>
      <c r="T512" s="8">
        <f t="shared" si="92"/>
        <v>0.23333333333333334</v>
      </c>
      <c r="U512">
        <f t="shared" si="93"/>
        <v>15.65934065934065</v>
      </c>
      <c r="V512">
        <f t="shared" si="94"/>
        <v>699.34756440097999</v>
      </c>
      <c r="W512">
        <f t="shared" si="95"/>
        <v>4716.050369720424</v>
      </c>
    </row>
    <row r="513" spans="1:23">
      <c r="A513" t="s">
        <v>82</v>
      </c>
      <c r="B513">
        <v>3393</v>
      </c>
      <c r="C513">
        <v>2</v>
      </c>
      <c r="D513">
        <v>0</v>
      </c>
      <c r="E513">
        <v>1</v>
      </c>
      <c r="F513">
        <v>1</v>
      </c>
      <c r="G513" t="s">
        <v>88</v>
      </c>
      <c r="H513">
        <v>0</v>
      </c>
      <c r="I513">
        <v>0</v>
      </c>
      <c r="J513">
        <v>0</v>
      </c>
      <c r="M513" t="str">
        <f t="shared" si="86"/>
        <v>&lt;anonymous&gt;.configureModule</v>
      </c>
      <c r="N513" t="str">
        <f t="shared" si="87"/>
        <v/>
      </c>
      <c r="O513">
        <f t="shared" si="88"/>
        <v>3366</v>
      </c>
      <c r="P513">
        <f t="shared" si="89"/>
        <v>124</v>
      </c>
      <c r="Q513">
        <f t="shared" si="90"/>
        <v>30</v>
      </c>
      <c r="R513">
        <f t="shared" si="96"/>
        <v>0</v>
      </c>
      <c r="S513">
        <f t="shared" si="91"/>
        <v>8</v>
      </c>
      <c r="T513" s="8">
        <f t="shared" si="92"/>
        <v>0.26666666666666666</v>
      </c>
      <c r="U513">
        <f t="shared" si="93"/>
        <v>15.65934065934065</v>
      </c>
      <c r="V513">
        <f t="shared" si="94"/>
        <v>699.34756440097999</v>
      </c>
      <c r="W513">
        <f t="shared" si="95"/>
        <v>4716.050369720424</v>
      </c>
    </row>
    <row r="514" spans="1:23">
      <c r="A514" t="s">
        <v>82</v>
      </c>
      <c r="B514">
        <v>3402</v>
      </c>
      <c r="C514">
        <v>7</v>
      </c>
      <c r="D514">
        <v>3</v>
      </c>
      <c r="E514">
        <v>2</v>
      </c>
      <c r="F514">
        <v>2</v>
      </c>
      <c r="G514">
        <v>66.6666666666666</v>
      </c>
      <c r="H514">
        <v>3.21428571428571</v>
      </c>
      <c r="I514">
        <v>60.944362512259602</v>
      </c>
      <c r="J514">
        <v>195.89259378940599</v>
      </c>
      <c r="M514" t="str">
        <f t="shared" si="86"/>
        <v>&lt;anonymous&gt;.configureModule</v>
      </c>
      <c r="N514" t="str">
        <f t="shared" si="87"/>
        <v/>
      </c>
      <c r="O514">
        <f t="shared" si="88"/>
        <v>3366</v>
      </c>
      <c r="P514">
        <f t="shared" si="89"/>
        <v>131</v>
      </c>
      <c r="Q514">
        <f t="shared" si="90"/>
        <v>33</v>
      </c>
      <c r="R514">
        <f t="shared" si="96"/>
        <v>0</v>
      </c>
      <c r="S514">
        <f t="shared" si="91"/>
        <v>10</v>
      </c>
      <c r="T514" s="8">
        <f t="shared" si="92"/>
        <v>0.30303030303030304</v>
      </c>
      <c r="U514">
        <f t="shared" si="93"/>
        <v>18.873626373626358</v>
      </c>
      <c r="V514">
        <f t="shared" si="94"/>
        <v>760.29192691323965</v>
      </c>
      <c r="W514">
        <f t="shared" si="95"/>
        <v>4911.9429635098304</v>
      </c>
    </row>
    <row r="515" spans="1:23">
      <c r="A515" t="s">
        <v>82</v>
      </c>
      <c r="B515">
        <v>3406</v>
      </c>
      <c r="C515">
        <v>2</v>
      </c>
      <c r="D515">
        <v>0</v>
      </c>
      <c r="E515">
        <v>1</v>
      </c>
      <c r="F515">
        <v>1</v>
      </c>
      <c r="G515" t="s">
        <v>88</v>
      </c>
      <c r="H515">
        <v>0</v>
      </c>
      <c r="I515">
        <v>0</v>
      </c>
      <c r="J515">
        <v>0</v>
      </c>
      <c r="M515" t="str">
        <f t="shared" ref="M515:M522" si="97">IF($A515="&lt;anonymous&gt;",M514,A515)</f>
        <v>&lt;anonymous&gt;.configureModule</v>
      </c>
      <c r="N515" t="str">
        <f t="shared" ref="N515:N522" si="98">IF(M515=M516,"",M515)</f>
        <v>&lt;anonymous&gt;.configureModule</v>
      </c>
      <c r="O515">
        <f t="shared" si="88"/>
        <v>3366</v>
      </c>
      <c r="P515">
        <f t="shared" si="89"/>
        <v>133</v>
      </c>
      <c r="Q515">
        <f t="shared" si="90"/>
        <v>33</v>
      </c>
      <c r="R515">
        <f t="shared" si="96"/>
        <v>0</v>
      </c>
      <c r="S515">
        <f t="shared" si="91"/>
        <v>11</v>
      </c>
      <c r="T515" s="8">
        <f t="shared" si="92"/>
        <v>0.33333333333333331</v>
      </c>
      <c r="U515">
        <f t="shared" si="93"/>
        <v>18.873626373626358</v>
      </c>
      <c r="V515">
        <f t="shared" si="94"/>
        <v>760.29192691323965</v>
      </c>
      <c r="W515">
        <f t="shared" si="95"/>
        <v>4911.9429635098304</v>
      </c>
    </row>
    <row r="516" spans="1:23">
      <c r="A516" t="s">
        <v>237</v>
      </c>
      <c r="B516">
        <v>3420</v>
      </c>
      <c r="C516">
        <v>7</v>
      </c>
      <c r="D516">
        <v>5</v>
      </c>
      <c r="E516">
        <v>0</v>
      </c>
      <c r="F516">
        <v>1</v>
      </c>
      <c r="G516">
        <v>20</v>
      </c>
      <c r="H516">
        <v>3.88636363636363</v>
      </c>
      <c r="I516">
        <v>404.01548851040098</v>
      </c>
      <c r="J516">
        <v>1570.15110307451</v>
      </c>
      <c r="M516" t="str">
        <f t="shared" si="97"/>
        <v>&lt;anonymous&gt;.addControllers</v>
      </c>
      <c r="N516" t="str">
        <f t="shared" si="98"/>
        <v>&lt;anonymous&gt;.addControllers</v>
      </c>
      <c r="O516">
        <f t="shared" ref="O516:O522" si="99">IF($A516="&lt;anonymous&gt;",O515,B516)</f>
        <v>3420</v>
      </c>
      <c r="P516">
        <f t="shared" ref="P516:P522" si="100">IF($A516="&lt;anonymous&gt;",C516+P515,C516)</f>
        <v>7</v>
      </c>
      <c r="Q516">
        <f t="shared" ref="Q516:Q522" si="101">IF($A516="&lt;anonymous&gt;",D516+Q515,D516)</f>
        <v>5</v>
      </c>
      <c r="R516">
        <f t="shared" si="96"/>
        <v>0</v>
      </c>
      <c r="S516">
        <f t="shared" ref="S516:S522" si="102">IF($A516="&lt;anonymous&gt;",F516+S515,F516)</f>
        <v>1</v>
      </c>
      <c r="T516" s="8">
        <f t="shared" ref="T516:T522" si="103">S516/Q516</f>
        <v>0.2</v>
      </c>
      <c r="U516">
        <f t="shared" ref="U516:U522" si="104">IF($A516="&lt;anonymous&gt;",H516+U515,H516)</f>
        <v>3.88636363636363</v>
      </c>
      <c r="V516">
        <f t="shared" ref="V516:V522" si="105">IF($A516="&lt;anonymous&gt;",I516+V515,I516)</f>
        <v>404.01548851040098</v>
      </c>
      <c r="W516">
        <f t="shared" ref="W516:W522" si="106">IF($A516="&lt;anonymous&gt;",J516+W515,J516)</f>
        <v>1570.15110307451</v>
      </c>
    </row>
    <row r="517" spans="1:23">
      <c r="A517" t="s">
        <v>238</v>
      </c>
      <c r="B517">
        <v>3427</v>
      </c>
      <c r="C517">
        <v>25</v>
      </c>
      <c r="D517">
        <v>2</v>
      </c>
      <c r="E517">
        <v>0</v>
      </c>
      <c r="F517">
        <v>1</v>
      </c>
      <c r="G517">
        <v>50</v>
      </c>
      <c r="H517">
        <v>3.55555555555555</v>
      </c>
      <c r="I517">
        <v>96.211432671668305</v>
      </c>
      <c r="J517">
        <v>342.08509394370901</v>
      </c>
      <c r="M517" t="str">
        <f t="shared" si="97"/>
        <v>&lt;anonymous&gt;.addServices</v>
      </c>
      <c r="N517" t="str">
        <f t="shared" si="98"/>
        <v/>
      </c>
      <c r="O517">
        <f t="shared" si="99"/>
        <v>3427</v>
      </c>
      <c r="P517">
        <f t="shared" si="100"/>
        <v>25</v>
      </c>
      <c r="Q517">
        <f t="shared" si="101"/>
        <v>2</v>
      </c>
      <c r="R517">
        <f t="shared" si="96"/>
        <v>0</v>
      </c>
      <c r="S517">
        <f t="shared" si="102"/>
        <v>1</v>
      </c>
      <c r="T517" s="8">
        <f t="shared" si="103"/>
        <v>0.5</v>
      </c>
      <c r="U517">
        <f t="shared" si="104"/>
        <v>3.55555555555555</v>
      </c>
      <c r="V517">
        <f t="shared" si="105"/>
        <v>96.211432671668305</v>
      </c>
      <c r="W517">
        <f t="shared" si="106"/>
        <v>342.08509394370901</v>
      </c>
    </row>
    <row r="518" spans="1:23">
      <c r="A518" t="s">
        <v>82</v>
      </c>
      <c r="B518">
        <v>3428</v>
      </c>
      <c r="C518">
        <v>18</v>
      </c>
      <c r="D518">
        <v>15</v>
      </c>
      <c r="E518">
        <v>1</v>
      </c>
      <c r="F518">
        <v>1</v>
      </c>
      <c r="G518">
        <v>6.6666666666666599</v>
      </c>
      <c r="H518">
        <v>9.5</v>
      </c>
      <c r="I518">
        <v>954.44018383184005</v>
      </c>
      <c r="J518">
        <v>9067.1817464024807</v>
      </c>
      <c r="M518" t="str">
        <f t="shared" si="97"/>
        <v>&lt;anonymous&gt;.addServices</v>
      </c>
      <c r="N518" t="str">
        <f t="shared" si="98"/>
        <v/>
      </c>
      <c r="O518">
        <f t="shared" si="99"/>
        <v>3427</v>
      </c>
      <c r="P518">
        <f t="shared" si="100"/>
        <v>43</v>
      </c>
      <c r="Q518">
        <f t="shared" si="101"/>
        <v>17</v>
      </c>
      <c r="R518">
        <f t="shared" si="96"/>
        <v>0</v>
      </c>
      <c r="S518">
        <f t="shared" si="102"/>
        <v>2</v>
      </c>
      <c r="T518" s="8">
        <f t="shared" si="103"/>
        <v>0.11764705882352941</v>
      </c>
      <c r="U518">
        <f t="shared" si="104"/>
        <v>13.05555555555555</v>
      </c>
      <c r="V518">
        <f t="shared" si="105"/>
        <v>1050.6516165035084</v>
      </c>
      <c r="W518">
        <f t="shared" si="106"/>
        <v>9409.2668403461903</v>
      </c>
    </row>
    <row r="519" spans="1:23">
      <c r="A519" t="s">
        <v>82</v>
      </c>
      <c r="B519">
        <v>3446</v>
      </c>
      <c r="C519">
        <v>5</v>
      </c>
      <c r="D519">
        <v>3</v>
      </c>
      <c r="E519">
        <v>3</v>
      </c>
      <c r="F519">
        <v>1</v>
      </c>
      <c r="G519">
        <v>33.3333333333333</v>
      </c>
      <c r="H519">
        <v>4.0625</v>
      </c>
      <c r="I519">
        <v>77.709234080962901</v>
      </c>
      <c r="J519">
        <v>315.693763453911</v>
      </c>
      <c r="M519" t="str">
        <f t="shared" si="97"/>
        <v>&lt;anonymous&gt;.addServices</v>
      </c>
      <c r="N519" t="str">
        <f t="shared" si="98"/>
        <v>&lt;anonymous&gt;.addServices</v>
      </c>
      <c r="O519">
        <f t="shared" si="99"/>
        <v>3427</v>
      </c>
      <c r="P519">
        <f t="shared" si="100"/>
        <v>48</v>
      </c>
      <c r="Q519">
        <f t="shared" si="101"/>
        <v>20</v>
      </c>
      <c r="R519">
        <f t="shared" si="96"/>
        <v>0</v>
      </c>
      <c r="S519">
        <f t="shared" si="102"/>
        <v>3</v>
      </c>
      <c r="T519" s="8">
        <f t="shared" si="103"/>
        <v>0.15</v>
      </c>
      <c r="U519">
        <f t="shared" si="104"/>
        <v>17.11805555555555</v>
      </c>
      <c r="V519">
        <f t="shared" si="105"/>
        <v>1128.3608505844713</v>
      </c>
      <c r="W519">
        <f t="shared" si="106"/>
        <v>9724.960603800102</v>
      </c>
    </row>
    <row r="520" spans="1:23">
      <c r="A520" t="s">
        <v>119</v>
      </c>
      <c r="B520">
        <v>3453</v>
      </c>
      <c r="C520">
        <v>3</v>
      </c>
      <c r="D520">
        <v>1</v>
      </c>
      <c r="E520">
        <v>0</v>
      </c>
      <c r="F520">
        <v>1</v>
      </c>
      <c r="G520">
        <v>100</v>
      </c>
      <c r="H520">
        <v>1</v>
      </c>
      <c r="I520">
        <v>8</v>
      </c>
      <c r="J520">
        <v>8</v>
      </c>
      <c r="M520" t="str">
        <f t="shared" si="97"/>
        <v>get</v>
      </c>
      <c r="N520" t="str">
        <f t="shared" si="98"/>
        <v/>
      </c>
      <c r="O520">
        <f t="shared" si="99"/>
        <v>3453</v>
      </c>
      <c r="P520">
        <f t="shared" si="100"/>
        <v>3</v>
      </c>
      <c r="Q520">
        <f t="shared" si="101"/>
        <v>1</v>
      </c>
      <c r="R520">
        <f t="shared" si="96"/>
        <v>0</v>
      </c>
      <c r="S520">
        <f t="shared" si="102"/>
        <v>1</v>
      </c>
      <c r="T520" s="8">
        <f t="shared" si="103"/>
        <v>1</v>
      </c>
      <c r="U520">
        <f t="shared" si="104"/>
        <v>1</v>
      </c>
      <c r="V520">
        <f t="shared" si="105"/>
        <v>8</v>
      </c>
      <c r="W520">
        <f t="shared" si="106"/>
        <v>8</v>
      </c>
    </row>
    <row r="521" spans="1:23">
      <c r="A521" t="s">
        <v>119</v>
      </c>
      <c r="B521">
        <v>3460</v>
      </c>
      <c r="C521">
        <v>3</v>
      </c>
      <c r="D521">
        <v>1</v>
      </c>
      <c r="E521">
        <v>0</v>
      </c>
      <c r="F521">
        <v>1</v>
      </c>
      <c r="G521">
        <v>100</v>
      </c>
      <c r="H521">
        <v>1</v>
      </c>
      <c r="I521">
        <v>13.931568569324099</v>
      </c>
      <c r="J521">
        <v>13.931568569324099</v>
      </c>
      <c r="M521" t="str">
        <f t="shared" si="97"/>
        <v>get</v>
      </c>
      <c r="N521" t="str">
        <f t="shared" si="98"/>
        <v/>
      </c>
      <c r="O521">
        <f t="shared" si="99"/>
        <v>3460</v>
      </c>
      <c r="P521">
        <f t="shared" si="100"/>
        <v>3</v>
      </c>
      <c r="Q521">
        <f t="shared" si="101"/>
        <v>1</v>
      </c>
      <c r="R521">
        <f t="shared" si="96"/>
        <v>0</v>
      </c>
      <c r="S521">
        <f t="shared" si="102"/>
        <v>1</v>
      </c>
      <c r="T521" s="8">
        <f t="shared" si="103"/>
        <v>1</v>
      </c>
      <c r="U521">
        <f t="shared" si="104"/>
        <v>1</v>
      </c>
      <c r="V521">
        <f t="shared" si="105"/>
        <v>13.931568569324099</v>
      </c>
      <c r="W521">
        <f t="shared" si="106"/>
        <v>13.931568569324099</v>
      </c>
    </row>
    <row r="522" spans="1:23">
      <c r="A522" t="s">
        <v>82</v>
      </c>
      <c r="B522">
        <v>3474</v>
      </c>
      <c r="C522">
        <v>5</v>
      </c>
      <c r="D522">
        <v>3</v>
      </c>
      <c r="E522">
        <v>1</v>
      </c>
      <c r="F522">
        <v>1</v>
      </c>
      <c r="G522">
        <v>33.3333333333333</v>
      </c>
      <c r="H522">
        <v>3.8181818181818099</v>
      </c>
      <c r="I522">
        <v>94.011645348757796</v>
      </c>
      <c r="J522">
        <v>358.95355496798402</v>
      </c>
      <c r="M522" t="str">
        <f t="shared" si="97"/>
        <v>get</v>
      </c>
      <c r="N522" t="str">
        <f t="shared" si="98"/>
        <v>get</v>
      </c>
      <c r="O522">
        <f t="shared" si="99"/>
        <v>3460</v>
      </c>
      <c r="P522">
        <f t="shared" si="100"/>
        <v>8</v>
      </c>
      <c r="Q522">
        <f t="shared" si="101"/>
        <v>4</v>
      </c>
      <c r="R522">
        <f t="shared" si="96"/>
        <v>0</v>
      </c>
      <c r="S522">
        <f t="shared" si="102"/>
        <v>2</v>
      </c>
      <c r="T522" s="8">
        <f t="shared" si="103"/>
        <v>0.5</v>
      </c>
      <c r="U522">
        <f t="shared" si="104"/>
        <v>4.8181818181818095</v>
      </c>
      <c r="V522">
        <f t="shared" si="105"/>
        <v>107.9432139180819</v>
      </c>
      <c r="W522">
        <f t="shared" si="106"/>
        <v>372.88512353730812</v>
      </c>
    </row>
  </sheetData>
  <autoFilter ref="A1:W52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workbookViewId="0">
      <selection activeCell="D15" sqref="D15"/>
    </sheetView>
  </sheetViews>
  <sheetFormatPr baseColWidth="10" defaultRowHeight="15" x14ac:dyDescent="0"/>
  <cols>
    <col min="1" max="1" width="80.6640625" bestFit="1" customWidth="1"/>
    <col min="2" max="2" width="5.33203125" bestFit="1" customWidth="1"/>
    <col min="3" max="3" width="21.83203125" bestFit="1" customWidth="1"/>
    <col min="4" max="4" width="8.1640625" bestFit="1" customWidth="1"/>
    <col min="5" max="5" width="6.5" bestFit="1" customWidth="1"/>
    <col min="6" max="6" width="5.33203125" bestFit="1" customWidth="1"/>
    <col min="7" max="7" width="5.1640625" bestFit="1" customWidth="1"/>
    <col min="8" max="8" width="5.83203125" bestFit="1" customWidth="1"/>
  </cols>
  <sheetData>
    <row r="1" spans="1:8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8">
      <c r="A2" t="s">
        <v>248</v>
      </c>
      <c r="B2">
        <v>0</v>
      </c>
      <c r="C2">
        <v>1</v>
      </c>
      <c r="D2">
        <v>12</v>
      </c>
      <c r="E2">
        <v>1</v>
      </c>
      <c r="F2">
        <v>3</v>
      </c>
      <c r="G2">
        <v>8</v>
      </c>
      <c r="H2">
        <v>1</v>
      </c>
    </row>
    <row r="3" spans="1:8">
      <c r="A3" t="s">
        <v>249</v>
      </c>
      <c r="B3" t="s">
        <v>250</v>
      </c>
      <c r="C3" t="s">
        <v>250</v>
      </c>
      <c r="D3" t="s">
        <v>250</v>
      </c>
      <c r="E3">
        <v>0</v>
      </c>
      <c r="F3">
        <v>5</v>
      </c>
      <c r="G3" t="s">
        <v>250</v>
      </c>
      <c r="H3" t="s">
        <v>250</v>
      </c>
    </row>
    <row r="4" spans="1:8">
      <c r="A4" t="s">
        <v>251</v>
      </c>
      <c r="B4">
        <v>0</v>
      </c>
      <c r="C4">
        <v>10</v>
      </c>
      <c r="D4">
        <v>823</v>
      </c>
      <c r="E4">
        <v>2</v>
      </c>
      <c r="F4">
        <v>8</v>
      </c>
      <c r="G4">
        <v>76</v>
      </c>
      <c r="H4">
        <v>2</v>
      </c>
    </row>
    <row r="5" spans="1:8">
      <c r="A5" t="s">
        <v>252</v>
      </c>
      <c r="B5">
        <v>0</v>
      </c>
      <c r="C5">
        <v>9</v>
      </c>
      <c r="D5">
        <v>1241</v>
      </c>
      <c r="E5">
        <v>3</v>
      </c>
      <c r="F5">
        <v>12</v>
      </c>
      <c r="G5">
        <v>127</v>
      </c>
      <c r="H5">
        <v>3</v>
      </c>
    </row>
    <row r="6" spans="1:8">
      <c r="A6" t="s">
        <v>253</v>
      </c>
      <c r="B6" t="s">
        <v>250</v>
      </c>
      <c r="C6" t="s">
        <v>250</v>
      </c>
      <c r="D6" t="s">
        <v>250</v>
      </c>
      <c r="E6">
        <v>1</v>
      </c>
      <c r="F6">
        <v>7</v>
      </c>
      <c r="G6" t="s">
        <v>250</v>
      </c>
      <c r="H6" t="s">
        <v>250</v>
      </c>
    </row>
    <row r="7" spans="1:8">
      <c r="A7" t="s">
        <v>254</v>
      </c>
      <c r="B7">
        <v>0</v>
      </c>
      <c r="C7">
        <v>13</v>
      </c>
      <c r="D7">
        <v>1898</v>
      </c>
      <c r="E7">
        <v>4</v>
      </c>
      <c r="F7">
        <v>11</v>
      </c>
      <c r="G7">
        <v>142</v>
      </c>
      <c r="H7">
        <v>3</v>
      </c>
    </row>
    <row r="8" spans="1:8">
      <c r="A8" t="s">
        <v>255</v>
      </c>
      <c r="B8" t="s">
        <v>250</v>
      </c>
      <c r="C8" t="s">
        <v>250</v>
      </c>
      <c r="D8" t="s">
        <v>250</v>
      </c>
      <c r="E8">
        <v>1</v>
      </c>
      <c r="F8">
        <v>6</v>
      </c>
      <c r="G8" t="s">
        <v>250</v>
      </c>
      <c r="H8" t="s">
        <v>250</v>
      </c>
    </row>
    <row r="9" spans="1:8">
      <c r="A9" t="s">
        <v>256</v>
      </c>
      <c r="B9">
        <v>0</v>
      </c>
      <c r="C9">
        <v>0</v>
      </c>
      <c r="D9">
        <v>2</v>
      </c>
      <c r="E9">
        <v>1</v>
      </c>
      <c r="F9">
        <v>3</v>
      </c>
      <c r="G9">
        <v>4</v>
      </c>
      <c r="H9">
        <v>1</v>
      </c>
    </row>
    <row r="10" spans="1:8">
      <c r="A10" t="s">
        <v>257</v>
      </c>
      <c r="B10">
        <v>0</v>
      </c>
      <c r="C10">
        <v>1</v>
      </c>
      <c r="D10">
        <v>8</v>
      </c>
      <c r="E10">
        <v>1</v>
      </c>
      <c r="F10">
        <v>3</v>
      </c>
      <c r="G10">
        <v>8</v>
      </c>
      <c r="H10">
        <v>1</v>
      </c>
    </row>
    <row r="11" spans="1:8">
      <c r="A11" t="s">
        <v>258</v>
      </c>
      <c r="B11">
        <v>0</v>
      </c>
      <c r="C11">
        <v>1</v>
      </c>
      <c r="D11">
        <v>4</v>
      </c>
      <c r="E11">
        <v>0</v>
      </c>
      <c r="F11">
        <v>3</v>
      </c>
      <c r="G11">
        <v>4</v>
      </c>
      <c r="H11">
        <v>1</v>
      </c>
    </row>
    <row r="12" spans="1:8">
      <c r="A12" t="s">
        <v>259</v>
      </c>
      <c r="B12">
        <v>0</v>
      </c>
      <c r="C12">
        <v>2</v>
      </c>
      <c r="D12">
        <v>53</v>
      </c>
      <c r="E12">
        <v>2</v>
      </c>
      <c r="F12">
        <v>7</v>
      </c>
      <c r="G12">
        <v>26</v>
      </c>
      <c r="H12">
        <v>2</v>
      </c>
    </row>
    <row r="13" spans="1:8">
      <c r="A13" t="s">
        <v>260</v>
      </c>
      <c r="B13">
        <v>0</v>
      </c>
      <c r="C13">
        <v>12</v>
      </c>
      <c r="D13">
        <v>336</v>
      </c>
      <c r="E13">
        <v>1</v>
      </c>
      <c r="F13">
        <v>6</v>
      </c>
      <c r="G13">
        <v>28</v>
      </c>
      <c r="H13">
        <v>2</v>
      </c>
    </row>
    <row r="14" spans="1:8">
      <c r="A14" t="s">
        <v>261</v>
      </c>
      <c r="B14">
        <v>0</v>
      </c>
      <c r="C14">
        <v>4</v>
      </c>
      <c r="D14">
        <v>249</v>
      </c>
      <c r="E14">
        <v>1</v>
      </c>
      <c r="F14">
        <v>12</v>
      </c>
      <c r="G14">
        <v>55</v>
      </c>
      <c r="H14">
        <v>1</v>
      </c>
    </row>
    <row r="15" spans="1:8">
      <c r="A15" t="s">
        <v>262</v>
      </c>
      <c r="B15">
        <v>0</v>
      </c>
      <c r="C15">
        <v>2</v>
      </c>
      <c r="D15">
        <v>39</v>
      </c>
      <c r="E15">
        <v>1</v>
      </c>
      <c r="F15">
        <v>3</v>
      </c>
      <c r="G15">
        <v>19</v>
      </c>
      <c r="H15">
        <v>1</v>
      </c>
    </row>
    <row r="16" spans="1:8">
      <c r="A16" t="s">
        <v>263</v>
      </c>
      <c r="B16">
        <v>0</v>
      </c>
      <c r="C16">
        <v>2</v>
      </c>
      <c r="D16">
        <v>60</v>
      </c>
      <c r="E16">
        <v>2</v>
      </c>
      <c r="F16">
        <v>3</v>
      </c>
      <c r="G16">
        <v>24</v>
      </c>
      <c r="H16">
        <v>1</v>
      </c>
    </row>
    <row r="17" spans="1:8">
      <c r="A17" t="s">
        <v>264</v>
      </c>
      <c r="B17">
        <v>0</v>
      </c>
      <c r="C17">
        <v>16</v>
      </c>
      <c r="D17">
        <v>3125</v>
      </c>
      <c r="E17">
        <v>3</v>
      </c>
      <c r="F17">
        <v>15</v>
      </c>
      <c r="G17">
        <v>191</v>
      </c>
      <c r="H17">
        <v>3</v>
      </c>
    </row>
    <row r="18" spans="1:8">
      <c r="A18" t="s">
        <v>265</v>
      </c>
      <c r="B18">
        <v>0</v>
      </c>
      <c r="C18">
        <v>1</v>
      </c>
      <c r="D18">
        <v>12</v>
      </c>
      <c r="E18">
        <v>1</v>
      </c>
      <c r="F18">
        <v>3</v>
      </c>
      <c r="G18">
        <v>8</v>
      </c>
      <c r="H18">
        <v>1</v>
      </c>
    </row>
    <row r="19" spans="1:8">
      <c r="A19" t="s">
        <v>266</v>
      </c>
      <c r="B19" t="s">
        <v>250</v>
      </c>
      <c r="C19" t="s">
        <v>250</v>
      </c>
      <c r="D19" t="s">
        <v>250</v>
      </c>
      <c r="E19">
        <v>0</v>
      </c>
      <c r="F19">
        <v>2</v>
      </c>
      <c r="G19" t="s">
        <v>250</v>
      </c>
      <c r="H19" t="s">
        <v>250</v>
      </c>
    </row>
    <row r="20" spans="1:8">
      <c r="A20" t="s">
        <v>267</v>
      </c>
      <c r="B20">
        <v>0</v>
      </c>
      <c r="C20">
        <v>3</v>
      </c>
      <c r="D20">
        <v>99</v>
      </c>
      <c r="E20">
        <v>1</v>
      </c>
      <c r="F20">
        <v>4</v>
      </c>
      <c r="G20">
        <v>33</v>
      </c>
      <c r="H20">
        <v>1</v>
      </c>
    </row>
    <row r="21" spans="1:8">
      <c r="A21" t="s">
        <v>268</v>
      </c>
      <c r="B21">
        <v>0</v>
      </c>
      <c r="C21">
        <v>7</v>
      </c>
      <c r="D21">
        <v>485</v>
      </c>
      <c r="E21">
        <v>2</v>
      </c>
      <c r="F21">
        <v>8</v>
      </c>
      <c r="G21">
        <v>64</v>
      </c>
      <c r="H21">
        <v>2</v>
      </c>
    </row>
    <row r="22" spans="1:8">
      <c r="A22" t="s">
        <v>269</v>
      </c>
      <c r="B22" t="s">
        <v>250</v>
      </c>
      <c r="C22" t="s">
        <v>250</v>
      </c>
      <c r="D22" t="s">
        <v>250</v>
      </c>
      <c r="E22">
        <v>1</v>
      </c>
      <c r="F22">
        <v>6</v>
      </c>
      <c r="G22" t="s">
        <v>250</v>
      </c>
      <c r="H22" t="s">
        <v>250</v>
      </c>
    </row>
    <row r="23" spans="1:8">
      <c r="A23" t="s">
        <v>270</v>
      </c>
      <c r="B23" t="s">
        <v>250</v>
      </c>
      <c r="C23" t="s">
        <v>250</v>
      </c>
      <c r="D23" t="s">
        <v>250</v>
      </c>
      <c r="E23">
        <v>0</v>
      </c>
      <c r="F23">
        <v>7</v>
      </c>
      <c r="G23" t="s">
        <v>250</v>
      </c>
      <c r="H23" t="s">
        <v>250</v>
      </c>
    </row>
    <row r="24" spans="1:8">
      <c r="A24" t="s">
        <v>271</v>
      </c>
      <c r="B24">
        <v>0</v>
      </c>
      <c r="C24">
        <v>3</v>
      </c>
      <c r="D24">
        <v>58</v>
      </c>
      <c r="E24">
        <v>1</v>
      </c>
      <c r="F24">
        <v>4</v>
      </c>
      <c r="G24">
        <v>19</v>
      </c>
      <c r="H24">
        <v>1</v>
      </c>
    </row>
    <row r="25" spans="1:8">
      <c r="A25" t="s">
        <v>272</v>
      </c>
      <c r="B25">
        <v>0</v>
      </c>
      <c r="C25">
        <v>0</v>
      </c>
      <c r="D25">
        <v>5</v>
      </c>
      <c r="E25">
        <v>2</v>
      </c>
      <c r="F25">
        <v>4</v>
      </c>
      <c r="G25">
        <v>11</v>
      </c>
      <c r="H25">
        <v>1</v>
      </c>
    </row>
    <row r="26" spans="1:8">
      <c r="A26" t="s">
        <v>273</v>
      </c>
      <c r="B26">
        <v>0</v>
      </c>
      <c r="C26">
        <v>8</v>
      </c>
      <c r="D26">
        <v>580</v>
      </c>
      <c r="E26">
        <v>1</v>
      </c>
      <c r="F26">
        <v>9</v>
      </c>
      <c r="G26">
        <v>70</v>
      </c>
      <c r="H26">
        <v>2</v>
      </c>
    </row>
    <row r="27" spans="1:8">
      <c r="A27" t="s">
        <v>274</v>
      </c>
      <c r="B27">
        <v>0</v>
      </c>
      <c r="C27">
        <v>4</v>
      </c>
      <c r="D27">
        <v>284</v>
      </c>
      <c r="E27">
        <v>1</v>
      </c>
      <c r="F27">
        <v>9</v>
      </c>
      <c r="G27">
        <v>60</v>
      </c>
      <c r="H27">
        <v>2</v>
      </c>
    </row>
    <row r="28" spans="1:8">
      <c r="A28" t="s">
        <v>275</v>
      </c>
      <c r="B28">
        <v>0</v>
      </c>
      <c r="C28">
        <v>4</v>
      </c>
      <c r="D28">
        <v>181</v>
      </c>
      <c r="E28">
        <v>1</v>
      </c>
      <c r="F28">
        <v>8</v>
      </c>
      <c r="G28">
        <v>41</v>
      </c>
      <c r="H28">
        <v>2</v>
      </c>
    </row>
    <row r="29" spans="1:8">
      <c r="A29" t="s">
        <v>276</v>
      </c>
      <c r="B29">
        <v>0</v>
      </c>
      <c r="C29">
        <v>10</v>
      </c>
      <c r="D29">
        <v>346</v>
      </c>
      <c r="E29">
        <v>1</v>
      </c>
      <c r="F29">
        <v>8</v>
      </c>
      <c r="G29">
        <v>33</v>
      </c>
      <c r="H29">
        <v>2</v>
      </c>
    </row>
    <row r="30" spans="1:8">
      <c r="A30" t="s">
        <v>277</v>
      </c>
      <c r="B30">
        <v>0</v>
      </c>
      <c r="C30">
        <v>7</v>
      </c>
      <c r="D30">
        <v>720</v>
      </c>
      <c r="E30">
        <v>1</v>
      </c>
      <c r="F30">
        <v>9</v>
      </c>
      <c r="G30">
        <v>91</v>
      </c>
      <c r="H30">
        <v>2</v>
      </c>
    </row>
    <row r="31" spans="1:8">
      <c r="A31" t="s">
        <v>278</v>
      </c>
      <c r="B31">
        <v>0</v>
      </c>
      <c r="C31">
        <v>18</v>
      </c>
      <c r="D31">
        <v>5525</v>
      </c>
      <c r="E31">
        <v>1</v>
      </c>
      <c r="F31">
        <v>23</v>
      </c>
      <c r="G31">
        <v>294</v>
      </c>
      <c r="H31">
        <v>4</v>
      </c>
    </row>
    <row r="32" spans="1:8">
      <c r="A32" t="s">
        <v>279</v>
      </c>
      <c r="B32">
        <v>0</v>
      </c>
      <c r="C32">
        <v>3</v>
      </c>
      <c r="D32">
        <v>85</v>
      </c>
      <c r="E32">
        <v>1</v>
      </c>
      <c r="F32">
        <v>3</v>
      </c>
      <c r="G32">
        <v>28</v>
      </c>
      <c r="H32">
        <v>1</v>
      </c>
    </row>
    <row r="33" spans="1:8">
      <c r="A33" t="s">
        <v>280</v>
      </c>
      <c r="B33">
        <v>0</v>
      </c>
      <c r="C33">
        <v>5</v>
      </c>
      <c r="D33">
        <v>435</v>
      </c>
      <c r="E33">
        <v>2</v>
      </c>
      <c r="F33">
        <v>8</v>
      </c>
      <c r="G33">
        <v>81</v>
      </c>
      <c r="H33">
        <v>2</v>
      </c>
    </row>
    <row r="34" spans="1:8">
      <c r="A34" t="s">
        <v>281</v>
      </c>
      <c r="B34">
        <v>0</v>
      </c>
      <c r="C34">
        <v>4</v>
      </c>
      <c r="D34">
        <v>132</v>
      </c>
      <c r="E34">
        <v>0</v>
      </c>
      <c r="F34">
        <v>3</v>
      </c>
      <c r="G34">
        <v>33</v>
      </c>
      <c r="H34">
        <v>1</v>
      </c>
    </row>
    <row r="35" spans="1:8">
      <c r="A35" t="s">
        <v>282</v>
      </c>
      <c r="B35">
        <v>0</v>
      </c>
      <c r="C35">
        <v>3</v>
      </c>
      <c r="D35">
        <v>116</v>
      </c>
      <c r="E35">
        <v>1</v>
      </c>
      <c r="F35">
        <v>7</v>
      </c>
      <c r="G35">
        <v>33</v>
      </c>
      <c r="H35">
        <v>1</v>
      </c>
    </row>
    <row r="36" spans="1:8">
      <c r="A36" t="s">
        <v>283</v>
      </c>
      <c r="B36" t="s">
        <v>250</v>
      </c>
      <c r="C36" t="s">
        <v>250</v>
      </c>
      <c r="D36" t="s">
        <v>250</v>
      </c>
      <c r="E36">
        <v>0</v>
      </c>
      <c r="F36">
        <v>1</v>
      </c>
      <c r="G36" t="s">
        <v>250</v>
      </c>
      <c r="H36" t="s">
        <v>250</v>
      </c>
    </row>
    <row r="37" spans="1:8">
      <c r="A37" t="s">
        <v>284</v>
      </c>
      <c r="B37">
        <v>0</v>
      </c>
      <c r="C37">
        <v>0</v>
      </c>
      <c r="D37">
        <v>2</v>
      </c>
      <c r="E37">
        <v>1</v>
      </c>
      <c r="F37">
        <v>3</v>
      </c>
      <c r="G37">
        <v>4</v>
      </c>
      <c r="H37">
        <v>1</v>
      </c>
    </row>
    <row r="38" spans="1:8">
      <c r="A38" t="s">
        <v>285</v>
      </c>
      <c r="B38">
        <v>0</v>
      </c>
      <c r="C38">
        <v>13</v>
      </c>
      <c r="D38">
        <v>2247</v>
      </c>
      <c r="E38">
        <v>1</v>
      </c>
      <c r="F38">
        <v>19</v>
      </c>
      <c r="G38">
        <v>163</v>
      </c>
      <c r="H38">
        <v>3</v>
      </c>
    </row>
    <row r="39" spans="1:8">
      <c r="A39" t="s">
        <v>286</v>
      </c>
      <c r="B39">
        <v>0</v>
      </c>
      <c r="C39">
        <v>1</v>
      </c>
      <c r="D39">
        <v>36</v>
      </c>
      <c r="E39">
        <v>3</v>
      </c>
      <c r="F39">
        <v>5</v>
      </c>
      <c r="G39">
        <v>24</v>
      </c>
      <c r="H39">
        <v>1</v>
      </c>
    </row>
    <row r="40" spans="1:8">
      <c r="A40" t="s">
        <v>287</v>
      </c>
      <c r="B40">
        <v>0</v>
      </c>
      <c r="C40">
        <v>1</v>
      </c>
      <c r="D40">
        <v>67</v>
      </c>
      <c r="E40">
        <v>0</v>
      </c>
      <c r="F40">
        <v>18</v>
      </c>
      <c r="G40">
        <v>62</v>
      </c>
      <c r="H40">
        <v>1</v>
      </c>
    </row>
    <row r="41" spans="1:8">
      <c r="A41" t="s">
        <v>288</v>
      </c>
      <c r="B41">
        <v>0</v>
      </c>
      <c r="C41">
        <v>1</v>
      </c>
      <c r="D41">
        <v>64</v>
      </c>
      <c r="E41">
        <v>1</v>
      </c>
      <c r="F41">
        <v>14</v>
      </c>
      <c r="G41">
        <v>43</v>
      </c>
      <c r="H41">
        <v>1</v>
      </c>
    </row>
    <row r="42" spans="1:8">
      <c r="A42" t="s">
        <v>289</v>
      </c>
      <c r="B42">
        <v>0</v>
      </c>
      <c r="C42">
        <v>1</v>
      </c>
      <c r="D42">
        <v>4</v>
      </c>
      <c r="E42">
        <v>0</v>
      </c>
      <c r="F42">
        <v>5</v>
      </c>
      <c r="G42">
        <v>4</v>
      </c>
      <c r="H42">
        <v>1</v>
      </c>
    </row>
    <row r="43" spans="1:8">
      <c r="A43" t="s">
        <v>290</v>
      </c>
      <c r="B43">
        <v>0</v>
      </c>
      <c r="C43">
        <v>6</v>
      </c>
      <c r="D43">
        <v>902</v>
      </c>
      <c r="E43">
        <v>1</v>
      </c>
      <c r="F43">
        <v>22</v>
      </c>
      <c r="G43">
        <v>131</v>
      </c>
      <c r="H43">
        <v>1</v>
      </c>
    </row>
    <row r="44" spans="1:8">
      <c r="A44" t="s">
        <v>291</v>
      </c>
      <c r="B44">
        <v>0</v>
      </c>
      <c r="C44">
        <v>2</v>
      </c>
      <c r="D44">
        <v>66</v>
      </c>
      <c r="E44">
        <v>1</v>
      </c>
      <c r="F44">
        <v>10</v>
      </c>
      <c r="G44">
        <v>33</v>
      </c>
      <c r="H44">
        <v>1</v>
      </c>
    </row>
    <row r="45" spans="1:8">
      <c r="A45" t="s">
        <v>292</v>
      </c>
      <c r="B45">
        <v>0</v>
      </c>
      <c r="C45">
        <v>1</v>
      </c>
      <c r="D45">
        <v>23</v>
      </c>
      <c r="E45">
        <v>0</v>
      </c>
      <c r="F45">
        <v>6</v>
      </c>
      <c r="G45">
        <v>15</v>
      </c>
      <c r="H45">
        <v>1</v>
      </c>
    </row>
    <row r="46" spans="1:8">
      <c r="A46" t="s">
        <v>293</v>
      </c>
      <c r="B46">
        <v>0</v>
      </c>
      <c r="C46">
        <v>2</v>
      </c>
      <c r="D46">
        <v>326</v>
      </c>
      <c r="E46">
        <v>1</v>
      </c>
      <c r="F46">
        <v>16</v>
      </c>
      <c r="G46">
        <v>117</v>
      </c>
      <c r="H46">
        <v>1</v>
      </c>
    </row>
    <row r="47" spans="1:8">
      <c r="A47" t="s">
        <v>294</v>
      </c>
      <c r="B47">
        <v>0</v>
      </c>
      <c r="C47">
        <v>1</v>
      </c>
      <c r="D47">
        <v>36</v>
      </c>
      <c r="E47">
        <v>3</v>
      </c>
      <c r="F47">
        <v>5</v>
      </c>
      <c r="G47">
        <v>24</v>
      </c>
      <c r="H47">
        <v>1</v>
      </c>
    </row>
    <row r="48" spans="1:8">
      <c r="A48" t="s">
        <v>295</v>
      </c>
      <c r="B48">
        <v>0</v>
      </c>
      <c r="C48">
        <v>2</v>
      </c>
      <c r="D48">
        <v>106</v>
      </c>
      <c r="E48">
        <v>0</v>
      </c>
      <c r="F48">
        <v>15</v>
      </c>
      <c r="G48">
        <v>53</v>
      </c>
      <c r="H48">
        <v>1</v>
      </c>
    </row>
    <row r="49" spans="1:8">
      <c r="A49" t="s">
        <v>296</v>
      </c>
      <c r="B49">
        <v>0</v>
      </c>
      <c r="C49">
        <v>2</v>
      </c>
      <c r="D49">
        <v>76</v>
      </c>
      <c r="E49">
        <v>1</v>
      </c>
      <c r="F49">
        <v>11</v>
      </c>
      <c r="G49">
        <v>38</v>
      </c>
      <c r="H49">
        <v>1</v>
      </c>
    </row>
    <row r="50" spans="1:8">
      <c r="A50" t="s">
        <v>297</v>
      </c>
      <c r="B50">
        <v>0</v>
      </c>
      <c r="C50">
        <v>1</v>
      </c>
      <c r="D50">
        <v>4</v>
      </c>
      <c r="E50">
        <v>0</v>
      </c>
      <c r="F50">
        <v>5</v>
      </c>
      <c r="G50">
        <v>4</v>
      </c>
      <c r="H50">
        <v>1</v>
      </c>
    </row>
    <row r="51" spans="1:8">
      <c r="A51" t="s">
        <v>298</v>
      </c>
      <c r="B51">
        <v>0</v>
      </c>
      <c r="C51">
        <v>2</v>
      </c>
      <c r="D51">
        <v>66</v>
      </c>
      <c r="E51">
        <v>1</v>
      </c>
      <c r="F51">
        <v>11</v>
      </c>
      <c r="G51">
        <v>33</v>
      </c>
      <c r="H51">
        <v>1</v>
      </c>
    </row>
    <row r="52" spans="1:8">
      <c r="A52" t="s">
        <v>299</v>
      </c>
      <c r="B52">
        <v>0</v>
      </c>
      <c r="C52">
        <v>1</v>
      </c>
      <c r="D52">
        <v>23</v>
      </c>
      <c r="E52">
        <v>0</v>
      </c>
      <c r="F52">
        <v>7</v>
      </c>
      <c r="G52">
        <v>15</v>
      </c>
      <c r="H52">
        <v>1</v>
      </c>
    </row>
    <row r="53" spans="1:8">
      <c r="A53" t="s">
        <v>300</v>
      </c>
      <c r="B53">
        <v>0</v>
      </c>
      <c r="C53">
        <v>2</v>
      </c>
      <c r="D53">
        <v>171</v>
      </c>
      <c r="E53">
        <v>1</v>
      </c>
      <c r="F53">
        <v>14</v>
      </c>
      <c r="G53">
        <v>62</v>
      </c>
      <c r="H53">
        <v>1</v>
      </c>
    </row>
    <row r="54" spans="1:8">
      <c r="A54" t="s">
        <v>301</v>
      </c>
      <c r="B54">
        <v>0</v>
      </c>
      <c r="C54">
        <v>2</v>
      </c>
      <c r="D54">
        <v>281</v>
      </c>
      <c r="E54">
        <v>1</v>
      </c>
      <c r="F54">
        <v>16</v>
      </c>
      <c r="G54">
        <v>99</v>
      </c>
      <c r="H54">
        <v>1</v>
      </c>
    </row>
    <row r="55" spans="1:8">
      <c r="A55" t="s">
        <v>302</v>
      </c>
      <c r="B55">
        <v>0</v>
      </c>
      <c r="C55">
        <v>2</v>
      </c>
      <c r="D55">
        <v>31</v>
      </c>
      <c r="E55">
        <v>1</v>
      </c>
      <c r="F55">
        <v>4</v>
      </c>
      <c r="G55">
        <v>13</v>
      </c>
      <c r="H55">
        <v>1</v>
      </c>
    </row>
    <row r="56" spans="1:8">
      <c r="A56" t="s">
        <v>303</v>
      </c>
      <c r="B56">
        <v>0</v>
      </c>
      <c r="C56">
        <v>9</v>
      </c>
      <c r="D56">
        <v>824</v>
      </c>
      <c r="E56">
        <v>0</v>
      </c>
      <c r="F56">
        <v>5</v>
      </c>
      <c r="G56">
        <v>89</v>
      </c>
      <c r="H56">
        <v>1</v>
      </c>
    </row>
    <row r="57" spans="1:8">
      <c r="A57" t="s">
        <v>304</v>
      </c>
      <c r="B57">
        <v>0</v>
      </c>
      <c r="C57">
        <v>1</v>
      </c>
      <c r="D57">
        <v>36</v>
      </c>
      <c r="E57">
        <v>3</v>
      </c>
      <c r="F57">
        <v>5</v>
      </c>
      <c r="G57">
        <v>24</v>
      </c>
      <c r="H57">
        <v>1</v>
      </c>
    </row>
    <row r="58" spans="1:8">
      <c r="A58" t="s">
        <v>305</v>
      </c>
      <c r="B58">
        <v>0</v>
      </c>
      <c r="C58">
        <v>2</v>
      </c>
      <c r="D58">
        <v>213</v>
      </c>
      <c r="E58">
        <v>0</v>
      </c>
      <c r="F58">
        <v>20</v>
      </c>
      <c r="G58">
        <v>95</v>
      </c>
      <c r="H58">
        <v>1</v>
      </c>
    </row>
    <row r="59" spans="1:8">
      <c r="A59" t="s">
        <v>306</v>
      </c>
      <c r="B59">
        <v>0</v>
      </c>
      <c r="C59">
        <v>2</v>
      </c>
      <c r="D59">
        <v>117</v>
      </c>
      <c r="E59">
        <v>1</v>
      </c>
      <c r="F59">
        <v>15</v>
      </c>
      <c r="G59">
        <v>58</v>
      </c>
      <c r="H59">
        <v>1</v>
      </c>
    </row>
    <row r="60" spans="1:8">
      <c r="A60" t="s">
        <v>307</v>
      </c>
      <c r="B60">
        <v>0</v>
      </c>
      <c r="C60">
        <v>1</v>
      </c>
      <c r="D60">
        <v>4</v>
      </c>
      <c r="E60">
        <v>0</v>
      </c>
      <c r="F60">
        <v>5</v>
      </c>
      <c r="G60">
        <v>4</v>
      </c>
      <c r="H60">
        <v>1</v>
      </c>
    </row>
    <row r="61" spans="1:8">
      <c r="A61" t="s">
        <v>308</v>
      </c>
      <c r="B61">
        <v>0</v>
      </c>
      <c r="C61">
        <v>2</v>
      </c>
      <c r="D61">
        <v>66</v>
      </c>
      <c r="E61">
        <v>1</v>
      </c>
      <c r="F61">
        <v>11</v>
      </c>
      <c r="G61">
        <v>33</v>
      </c>
      <c r="H61">
        <v>1</v>
      </c>
    </row>
    <row r="62" spans="1:8">
      <c r="A62" t="s">
        <v>309</v>
      </c>
      <c r="B62">
        <v>0</v>
      </c>
      <c r="C62">
        <v>1</v>
      </c>
      <c r="D62">
        <v>23</v>
      </c>
      <c r="E62">
        <v>0</v>
      </c>
      <c r="F62">
        <v>7</v>
      </c>
      <c r="G62">
        <v>15</v>
      </c>
      <c r="H62">
        <v>1</v>
      </c>
    </row>
    <row r="63" spans="1:8">
      <c r="A63" t="s">
        <v>310</v>
      </c>
      <c r="B63">
        <v>0</v>
      </c>
      <c r="C63">
        <v>2</v>
      </c>
      <c r="D63">
        <v>404</v>
      </c>
      <c r="E63">
        <v>1</v>
      </c>
      <c r="F63">
        <v>18</v>
      </c>
      <c r="G63">
        <v>149</v>
      </c>
      <c r="H63">
        <v>1</v>
      </c>
    </row>
    <row r="64" spans="1:8">
      <c r="A64" t="s">
        <v>311</v>
      </c>
      <c r="B64">
        <v>0</v>
      </c>
      <c r="C64">
        <v>1</v>
      </c>
      <c r="D64">
        <v>64</v>
      </c>
      <c r="E64">
        <v>5</v>
      </c>
      <c r="F64">
        <v>7</v>
      </c>
      <c r="G64">
        <v>43</v>
      </c>
      <c r="H64">
        <v>1</v>
      </c>
    </row>
    <row r="65" spans="1:8">
      <c r="A65" t="s">
        <v>312</v>
      </c>
      <c r="B65">
        <v>0</v>
      </c>
      <c r="C65">
        <v>23</v>
      </c>
      <c r="D65">
        <v>24196</v>
      </c>
      <c r="E65">
        <v>0</v>
      </c>
      <c r="F65">
        <v>76</v>
      </c>
      <c r="G65">
        <v>1023</v>
      </c>
      <c r="H65">
        <v>5</v>
      </c>
    </row>
    <row r="66" spans="1:8">
      <c r="A66" t="s">
        <v>313</v>
      </c>
      <c r="B66">
        <v>0</v>
      </c>
      <c r="C66">
        <v>1</v>
      </c>
      <c r="D66">
        <v>4</v>
      </c>
      <c r="E66">
        <v>0</v>
      </c>
      <c r="F66">
        <v>5</v>
      </c>
      <c r="G66">
        <v>4</v>
      </c>
      <c r="H66">
        <v>1</v>
      </c>
    </row>
    <row r="67" spans="1:8">
      <c r="A67" t="s">
        <v>314</v>
      </c>
      <c r="B67">
        <v>0</v>
      </c>
      <c r="C67">
        <v>2</v>
      </c>
      <c r="D67">
        <v>66</v>
      </c>
      <c r="E67">
        <v>1</v>
      </c>
      <c r="F67">
        <v>11</v>
      </c>
      <c r="G67">
        <v>33</v>
      </c>
      <c r="H67">
        <v>1</v>
      </c>
    </row>
    <row r="68" spans="1:8">
      <c r="A68" t="s">
        <v>315</v>
      </c>
      <c r="B68">
        <v>0</v>
      </c>
      <c r="C68">
        <v>1</v>
      </c>
      <c r="D68">
        <v>23</v>
      </c>
      <c r="E68">
        <v>0</v>
      </c>
      <c r="F68">
        <v>7</v>
      </c>
      <c r="G68">
        <v>15</v>
      </c>
      <c r="H68">
        <v>1</v>
      </c>
    </row>
    <row r="69" spans="1:8">
      <c r="A69" t="s">
        <v>316</v>
      </c>
      <c r="B69">
        <v>0</v>
      </c>
      <c r="C69">
        <v>1</v>
      </c>
      <c r="D69">
        <v>36</v>
      </c>
      <c r="E69">
        <v>3</v>
      </c>
      <c r="F69">
        <v>5</v>
      </c>
      <c r="G69">
        <v>24</v>
      </c>
      <c r="H69">
        <v>1</v>
      </c>
    </row>
    <row r="70" spans="1:8">
      <c r="A70" t="s">
        <v>317</v>
      </c>
      <c r="B70">
        <v>0</v>
      </c>
      <c r="C70">
        <v>2</v>
      </c>
      <c r="D70">
        <v>312</v>
      </c>
      <c r="E70">
        <v>0</v>
      </c>
      <c r="F70">
        <v>21</v>
      </c>
      <c r="G70">
        <v>144</v>
      </c>
      <c r="H70">
        <v>1</v>
      </c>
    </row>
    <row r="71" spans="1:8">
      <c r="A71" t="s">
        <v>318</v>
      </c>
      <c r="B71">
        <v>0</v>
      </c>
      <c r="C71">
        <v>2</v>
      </c>
      <c r="D71">
        <v>117</v>
      </c>
      <c r="E71">
        <v>1</v>
      </c>
      <c r="F71">
        <v>14</v>
      </c>
      <c r="G71">
        <v>58</v>
      </c>
      <c r="H71">
        <v>1</v>
      </c>
    </row>
    <row r="72" spans="1:8">
      <c r="A72" t="s">
        <v>319</v>
      </c>
      <c r="B72">
        <v>0</v>
      </c>
      <c r="C72">
        <v>1</v>
      </c>
      <c r="D72">
        <v>4</v>
      </c>
      <c r="E72">
        <v>0</v>
      </c>
      <c r="F72">
        <v>5</v>
      </c>
      <c r="G72">
        <v>4</v>
      </c>
      <c r="H72">
        <v>1</v>
      </c>
    </row>
    <row r="73" spans="1:8">
      <c r="A73" t="s">
        <v>320</v>
      </c>
      <c r="B73">
        <v>0</v>
      </c>
      <c r="C73">
        <v>2</v>
      </c>
      <c r="D73">
        <v>66</v>
      </c>
      <c r="E73">
        <v>1</v>
      </c>
      <c r="F73">
        <v>10</v>
      </c>
      <c r="G73">
        <v>33</v>
      </c>
      <c r="H73">
        <v>1</v>
      </c>
    </row>
    <row r="74" spans="1:8">
      <c r="A74" t="s">
        <v>321</v>
      </c>
      <c r="B74">
        <v>0</v>
      </c>
      <c r="C74">
        <v>1</v>
      </c>
      <c r="D74">
        <v>23</v>
      </c>
      <c r="E74">
        <v>0</v>
      </c>
      <c r="F74">
        <v>6</v>
      </c>
      <c r="G74">
        <v>15</v>
      </c>
      <c r="H74">
        <v>1</v>
      </c>
    </row>
    <row r="75" spans="1:8">
      <c r="A75" t="s">
        <v>322</v>
      </c>
      <c r="B75">
        <v>0</v>
      </c>
      <c r="C75">
        <v>3</v>
      </c>
      <c r="D75">
        <v>629</v>
      </c>
      <c r="E75">
        <v>1</v>
      </c>
      <c r="F75">
        <v>19</v>
      </c>
      <c r="G75">
        <v>208</v>
      </c>
      <c r="H75">
        <v>1</v>
      </c>
    </row>
    <row r="76" spans="1:8">
      <c r="A76" t="s">
        <v>323</v>
      </c>
      <c r="B76">
        <v>0</v>
      </c>
      <c r="C76">
        <v>1</v>
      </c>
      <c r="D76">
        <v>36</v>
      </c>
      <c r="E76">
        <v>3</v>
      </c>
      <c r="F76">
        <v>5</v>
      </c>
      <c r="G76">
        <v>24</v>
      </c>
      <c r="H76">
        <v>1</v>
      </c>
    </row>
    <row r="77" spans="1:8">
      <c r="A77" t="s">
        <v>324</v>
      </c>
      <c r="B77">
        <v>0</v>
      </c>
      <c r="C77">
        <v>2</v>
      </c>
      <c r="D77">
        <v>57</v>
      </c>
      <c r="E77">
        <v>0</v>
      </c>
      <c r="F77">
        <v>13</v>
      </c>
      <c r="G77">
        <v>28</v>
      </c>
      <c r="H77">
        <v>1</v>
      </c>
    </row>
    <row r="78" spans="1:8">
      <c r="A78" t="s">
        <v>325</v>
      </c>
      <c r="B78">
        <v>0</v>
      </c>
      <c r="C78">
        <v>2</v>
      </c>
      <c r="D78">
        <v>76</v>
      </c>
      <c r="E78">
        <v>1</v>
      </c>
      <c r="F78">
        <v>11</v>
      </c>
      <c r="G78">
        <v>38</v>
      </c>
      <c r="H78">
        <v>1</v>
      </c>
    </row>
    <row r="79" spans="1:8">
      <c r="A79" t="s">
        <v>326</v>
      </c>
      <c r="B79">
        <v>0</v>
      </c>
      <c r="C79">
        <v>1</v>
      </c>
      <c r="D79">
        <v>4</v>
      </c>
      <c r="E79">
        <v>0</v>
      </c>
      <c r="F79">
        <v>5</v>
      </c>
      <c r="G79">
        <v>4</v>
      </c>
      <c r="H79">
        <v>1</v>
      </c>
    </row>
    <row r="80" spans="1:8">
      <c r="A80" t="s">
        <v>327</v>
      </c>
      <c r="B80">
        <v>0</v>
      </c>
      <c r="C80">
        <v>2</v>
      </c>
      <c r="D80">
        <v>66</v>
      </c>
      <c r="E80">
        <v>1</v>
      </c>
      <c r="F80">
        <v>11</v>
      </c>
      <c r="G80">
        <v>33</v>
      </c>
      <c r="H80">
        <v>1</v>
      </c>
    </row>
    <row r="81" spans="1:8">
      <c r="A81" t="s">
        <v>328</v>
      </c>
      <c r="B81">
        <v>0</v>
      </c>
      <c r="C81">
        <v>1</v>
      </c>
      <c r="D81">
        <v>23</v>
      </c>
      <c r="E81">
        <v>0</v>
      </c>
      <c r="F81">
        <v>7</v>
      </c>
      <c r="G81">
        <v>15</v>
      </c>
      <c r="H81">
        <v>1</v>
      </c>
    </row>
    <row r="82" spans="1:8">
      <c r="A82" t="s">
        <v>329</v>
      </c>
      <c r="B82">
        <v>0</v>
      </c>
      <c r="C82">
        <v>2</v>
      </c>
      <c r="D82">
        <v>198</v>
      </c>
      <c r="E82">
        <v>1</v>
      </c>
      <c r="F82">
        <v>14</v>
      </c>
      <c r="G82">
        <v>79</v>
      </c>
      <c r="H82">
        <v>1</v>
      </c>
    </row>
    <row r="83" spans="1:8">
      <c r="A83" t="s">
        <v>330</v>
      </c>
      <c r="B83">
        <v>0</v>
      </c>
      <c r="C83">
        <v>1</v>
      </c>
      <c r="D83">
        <v>49</v>
      </c>
      <c r="E83">
        <v>4</v>
      </c>
      <c r="F83">
        <v>6</v>
      </c>
      <c r="G83">
        <v>33</v>
      </c>
      <c r="H83">
        <v>1</v>
      </c>
    </row>
    <row r="84" spans="1:8">
      <c r="A84" t="s">
        <v>331</v>
      </c>
      <c r="B84">
        <v>0</v>
      </c>
      <c r="C84">
        <v>9</v>
      </c>
      <c r="D84">
        <v>2714</v>
      </c>
      <c r="E84">
        <v>1</v>
      </c>
      <c r="F84">
        <v>27</v>
      </c>
      <c r="G84">
        <v>276</v>
      </c>
      <c r="H84">
        <v>3</v>
      </c>
    </row>
    <row r="85" spans="1:8">
      <c r="A85" t="s">
        <v>332</v>
      </c>
      <c r="B85">
        <v>0</v>
      </c>
      <c r="C85">
        <v>2</v>
      </c>
      <c r="D85">
        <v>57</v>
      </c>
      <c r="E85">
        <v>0</v>
      </c>
      <c r="F85">
        <v>13</v>
      </c>
      <c r="G85">
        <v>28</v>
      </c>
      <c r="H85">
        <v>1</v>
      </c>
    </row>
    <row r="86" spans="1:8">
      <c r="A86" t="s">
        <v>333</v>
      </c>
      <c r="B86">
        <v>0</v>
      </c>
      <c r="C86">
        <v>2</v>
      </c>
      <c r="D86">
        <v>76</v>
      </c>
      <c r="E86">
        <v>1</v>
      </c>
      <c r="F86">
        <v>10</v>
      </c>
      <c r="G86">
        <v>38</v>
      </c>
      <c r="H86">
        <v>1</v>
      </c>
    </row>
    <row r="87" spans="1:8">
      <c r="A87" t="s">
        <v>334</v>
      </c>
      <c r="B87">
        <v>0</v>
      </c>
      <c r="C87">
        <v>8</v>
      </c>
      <c r="D87">
        <v>1984</v>
      </c>
      <c r="E87">
        <v>2</v>
      </c>
      <c r="F87">
        <v>22</v>
      </c>
      <c r="G87">
        <v>222</v>
      </c>
      <c r="H87">
        <v>2</v>
      </c>
    </row>
    <row r="88" spans="1:8">
      <c r="A88" t="s">
        <v>335</v>
      </c>
      <c r="B88">
        <v>0</v>
      </c>
      <c r="C88">
        <v>1</v>
      </c>
      <c r="D88">
        <v>4</v>
      </c>
      <c r="E88">
        <v>0</v>
      </c>
      <c r="F88">
        <v>5</v>
      </c>
      <c r="G88">
        <v>4</v>
      </c>
      <c r="H88">
        <v>1</v>
      </c>
    </row>
    <row r="89" spans="1:8">
      <c r="A89" t="s">
        <v>336</v>
      </c>
      <c r="B89">
        <v>0</v>
      </c>
      <c r="C89">
        <v>2</v>
      </c>
      <c r="D89">
        <v>66</v>
      </c>
      <c r="E89">
        <v>1</v>
      </c>
      <c r="F89">
        <v>10</v>
      </c>
      <c r="G89">
        <v>33</v>
      </c>
      <c r="H89">
        <v>1</v>
      </c>
    </row>
    <row r="90" spans="1:8">
      <c r="A90" t="s">
        <v>337</v>
      </c>
      <c r="B90">
        <v>0</v>
      </c>
      <c r="C90">
        <v>1</v>
      </c>
      <c r="D90">
        <v>23</v>
      </c>
      <c r="E90">
        <v>0</v>
      </c>
      <c r="F90">
        <v>6</v>
      </c>
      <c r="G90">
        <v>15</v>
      </c>
      <c r="H90">
        <v>1</v>
      </c>
    </row>
    <row r="91" spans="1:8">
      <c r="A91" t="s">
        <v>338</v>
      </c>
      <c r="B91">
        <v>0</v>
      </c>
      <c r="C91">
        <v>2</v>
      </c>
      <c r="D91">
        <v>198</v>
      </c>
      <c r="E91">
        <v>1</v>
      </c>
      <c r="F91">
        <v>13</v>
      </c>
      <c r="G91">
        <v>79</v>
      </c>
      <c r="H91">
        <v>1</v>
      </c>
    </row>
    <row r="92" spans="1:8">
      <c r="A92" t="s">
        <v>339</v>
      </c>
      <c r="B92">
        <v>0</v>
      </c>
      <c r="C92">
        <v>12</v>
      </c>
      <c r="D92">
        <v>4572</v>
      </c>
      <c r="E92">
        <v>2</v>
      </c>
      <c r="F92">
        <v>29</v>
      </c>
      <c r="G92">
        <v>364</v>
      </c>
      <c r="H92">
        <v>3</v>
      </c>
    </row>
    <row r="93" spans="1:8">
      <c r="A93" t="s">
        <v>340</v>
      </c>
      <c r="B93">
        <v>0</v>
      </c>
      <c r="C93">
        <v>1</v>
      </c>
      <c r="D93">
        <v>49</v>
      </c>
      <c r="E93">
        <v>4</v>
      </c>
      <c r="F93">
        <v>6</v>
      </c>
      <c r="G93">
        <v>33</v>
      </c>
      <c r="H93">
        <v>1</v>
      </c>
    </row>
    <row r="94" spans="1:8">
      <c r="A94" t="s">
        <v>341</v>
      </c>
      <c r="B94">
        <v>0</v>
      </c>
      <c r="C94">
        <v>8</v>
      </c>
      <c r="D94">
        <v>1803</v>
      </c>
      <c r="E94">
        <v>0</v>
      </c>
      <c r="F94">
        <v>24</v>
      </c>
      <c r="G94">
        <v>221</v>
      </c>
      <c r="H94">
        <v>2</v>
      </c>
    </row>
    <row r="95" spans="1:8">
      <c r="A95" t="s">
        <v>342</v>
      </c>
      <c r="B95">
        <v>0</v>
      </c>
      <c r="C95">
        <v>6</v>
      </c>
      <c r="D95">
        <v>869</v>
      </c>
      <c r="E95">
        <v>1</v>
      </c>
      <c r="F95">
        <v>19</v>
      </c>
      <c r="G95">
        <v>128</v>
      </c>
      <c r="H95">
        <v>2</v>
      </c>
    </row>
    <row r="96" spans="1:8">
      <c r="A96" t="s">
        <v>343</v>
      </c>
      <c r="B96">
        <v>0</v>
      </c>
      <c r="C96">
        <v>1</v>
      </c>
      <c r="D96">
        <v>4</v>
      </c>
      <c r="E96">
        <v>0</v>
      </c>
      <c r="F96">
        <v>5</v>
      </c>
      <c r="G96">
        <v>4</v>
      </c>
      <c r="H96">
        <v>1</v>
      </c>
    </row>
    <row r="97" spans="1:8">
      <c r="A97" t="s">
        <v>344</v>
      </c>
      <c r="B97">
        <v>0</v>
      </c>
      <c r="C97">
        <v>6</v>
      </c>
      <c r="D97">
        <v>668</v>
      </c>
      <c r="E97">
        <v>1</v>
      </c>
      <c r="F97">
        <v>14</v>
      </c>
      <c r="G97">
        <v>99</v>
      </c>
      <c r="H97">
        <v>2</v>
      </c>
    </row>
    <row r="98" spans="1:8">
      <c r="A98" t="s">
        <v>345</v>
      </c>
      <c r="B98">
        <v>0</v>
      </c>
      <c r="C98">
        <v>3</v>
      </c>
      <c r="D98">
        <v>133</v>
      </c>
      <c r="E98">
        <v>0</v>
      </c>
      <c r="F98">
        <v>6</v>
      </c>
      <c r="G98">
        <v>38</v>
      </c>
      <c r="H98">
        <v>1</v>
      </c>
    </row>
    <row r="99" spans="1:8">
      <c r="A99" t="s">
        <v>346</v>
      </c>
      <c r="B99">
        <v>0</v>
      </c>
      <c r="C99">
        <v>12</v>
      </c>
      <c r="D99">
        <v>4423</v>
      </c>
      <c r="E99">
        <v>1</v>
      </c>
      <c r="F99">
        <v>27</v>
      </c>
      <c r="G99">
        <v>346</v>
      </c>
      <c r="H99">
        <v>3</v>
      </c>
    </row>
    <row r="100" spans="1:8">
      <c r="A100" t="s">
        <v>347</v>
      </c>
      <c r="B100">
        <v>0</v>
      </c>
      <c r="C100">
        <v>1</v>
      </c>
      <c r="D100">
        <v>23</v>
      </c>
      <c r="E100">
        <v>2</v>
      </c>
      <c r="F100">
        <v>4</v>
      </c>
      <c r="G100">
        <v>15</v>
      </c>
      <c r="H100">
        <v>1</v>
      </c>
    </row>
    <row r="101" spans="1:8">
      <c r="A101" t="s">
        <v>348</v>
      </c>
      <c r="B101">
        <v>0</v>
      </c>
      <c r="C101">
        <v>1</v>
      </c>
      <c r="D101">
        <v>4</v>
      </c>
      <c r="E101">
        <v>0</v>
      </c>
      <c r="F101">
        <v>5</v>
      </c>
      <c r="G101">
        <v>4</v>
      </c>
      <c r="H101">
        <v>1</v>
      </c>
    </row>
    <row r="102" spans="1:8">
      <c r="A102" t="s">
        <v>349</v>
      </c>
      <c r="B102">
        <v>0</v>
      </c>
      <c r="C102">
        <v>2</v>
      </c>
      <c r="D102">
        <v>66</v>
      </c>
      <c r="E102">
        <v>1</v>
      </c>
      <c r="F102">
        <v>11</v>
      </c>
      <c r="G102">
        <v>33</v>
      </c>
      <c r="H102">
        <v>1</v>
      </c>
    </row>
    <row r="103" spans="1:8">
      <c r="A103" t="s">
        <v>350</v>
      </c>
      <c r="B103">
        <v>0</v>
      </c>
      <c r="C103">
        <v>1</v>
      </c>
      <c r="D103">
        <v>23</v>
      </c>
      <c r="E103">
        <v>0</v>
      </c>
      <c r="F103">
        <v>7</v>
      </c>
      <c r="G103">
        <v>15</v>
      </c>
      <c r="H103">
        <v>1</v>
      </c>
    </row>
    <row r="104" spans="1:8">
      <c r="A104" t="s">
        <v>351</v>
      </c>
      <c r="B104">
        <v>0</v>
      </c>
      <c r="C104">
        <v>1</v>
      </c>
      <c r="D104">
        <v>36</v>
      </c>
      <c r="E104">
        <v>3</v>
      </c>
      <c r="F104">
        <v>5</v>
      </c>
      <c r="G104">
        <v>24</v>
      </c>
      <c r="H104">
        <v>1</v>
      </c>
    </row>
    <row r="105" spans="1:8">
      <c r="A105" t="s">
        <v>352</v>
      </c>
      <c r="B105">
        <v>0</v>
      </c>
      <c r="C105">
        <v>10</v>
      </c>
      <c r="D105">
        <v>2419</v>
      </c>
      <c r="E105">
        <v>0</v>
      </c>
      <c r="F105">
        <v>27</v>
      </c>
      <c r="G105">
        <v>232</v>
      </c>
      <c r="H105">
        <v>3</v>
      </c>
    </row>
    <row r="106" spans="1:8">
      <c r="A106" t="s">
        <v>353</v>
      </c>
      <c r="B106">
        <v>0</v>
      </c>
      <c r="C106">
        <v>11</v>
      </c>
      <c r="D106">
        <v>2766</v>
      </c>
      <c r="E106">
        <v>0</v>
      </c>
      <c r="F106">
        <v>26</v>
      </c>
      <c r="G106">
        <v>237</v>
      </c>
      <c r="H106">
        <v>3</v>
      </c>
    </row>
    <row r="107" spans="1:8">
      <c r="A107" t="s">
        <v>354</v>
      </c>
      <c r="B107">
        <v>0</v>
      </c>
      <c r="C107">
        <v>7</v>
      </c>
      <c r="D107">
        <v>962</v>
      </c>
      <c r="E107">
        <v>0</v>
      </c>
      <c r="F107">
        <v>20</v>
      </c>
      <c r="G107">
        <v>131</v>
      </c>
      <c r="H107">
        <v>2</v>
      </c>
    </row>
    <row r="108" spans="1:8">
      <c r="A108" t="s">
        <v>355</v>
      </c>
      <c r="B108">
        <v>0</v>
      </c>
      <c r="C108">
        <v>2</v>
      </c>
      <c r="D108">
        <v>71</v>
      </c>
      <c r="E108">
        <v>0</v>
      </c>
      <c r="F108">
        <v>7</v>
      </c>
      <c r="G108">
        <v>28</v>
      </c>
      <c r="H108">
        <v>1</v>
      </c>
    </row>
    <row r="109" spans="1:8">
      <c r="A109" t="s">
        <v>356</v>
      </c>
      <c r="B109">
        <v>0</v>
      </c>
      <c r="C109">
        <v>8</v>
      </c>
      <c r="D109">
        <v>1378</v>
      </c>
      <c r="E109">
        <v>0</v>
      </c>
      <c r="F109">
        <v>21</v>
      </c>
      <c r="G109">
        <v>171</v>
      </c>
      <c r="H109">
        <v>2</v>
      </c>
    </row>
    <row r="110" spans="1:8">
      <c r="A110" t="s">
        <v>357</v>
      </c>
      <c r="B110">
        <v>0</v>
      </c>
      <c r="C110">
        <v>8</v>
      </c>
      <c r="D110">
        <v>1070</v>
      </c>
      <c r="E110">
        <v>0</v>
      </c>
      <c r="F110">
        <v>11</v>
      </c>
      <c r="G110">
        <v>133</v>
      </c>
      <c r="H110">
        <v>2</v>
      </c>
    </row>
    <row r="111" spans="1:8">
      <c r="A111" t="s">
        <v>358</v>
      </c>
      <c r="B111">
        <v>0</v>
      </c>
      <c r="C111">
        <v>3</v>
      </c>
      <c r="D111">
        <v>149</v>
      </c>
      <c r="E111">
        <v>2</v>
      </c>
      <c r="F111">
        <v>5</v>
      </c>
      <c r="G111">
        <v>41</v>
      </c>
      <c r="H111">
        <v>1</v>
      </c>
    </row>
    <row r="112" spans="1:8">
      <c r="A112" t="s">
        <v>359</v>
      </c>
      <c r="B112">
        <v>0</v>
      </c>
      <c r="C112">
        <v>4</v>
      </c>
      <c r="D112">
        <v>170</v>
      </c>
      <c r="E112">
        <v>1</v>
      </c>
      <c r="F112">
        <v>4</v>
      </c>
      <c r="G112">
        <v>36</v>
      </c>
      <c r="H112">
        <v>1</v>
      </c>
    </row>
    <row r="113" spans="1:8">
      <c r="A113" t="s">
        <v>360</v>
      </c>
      <c r="B113">
        <v>0</v>
      </c>
      <c r="C113">
        <v>13</v>
      </c>
      <c r="D113">
        <v>1655</v>
      </c>
      <c r="E113">
        <v>2</v>
      </c>
      <c r="F113">
        <v>8</v>
      </c>
      <c r="G113">
        <v>127</v>
      </c>
      <c r="H113">
        <v>2</v>
      </c>
    </row>
    <row r="114" spans="1:8">
      <c r="A114" t="s">
        <v>361</v>
      </c>
      <c r="B114">
        <v>0</v>
      </c>
      <c r="C114">
        <v>0</v>
      </c>
      <c r="D114">
        <v>0</v>
      </c>
      <c r="E114">
        <v>0</v>
      </c>
      <c r="F114">
        <v>3</v>
      </c>
      <c r="G114">
        <v>8</v>
      </c>
      <c r="H114">
        <v>1</v>
      </c>
    </row>
    <row r="115" spans="1:8">
      <c r="A115" t="s">
        <v>362</v>
      </c>
      <c r="B115">
        <v>0</v>
      </c>
      <c r="C115">
        <v>1</v>
      </c>
      <c r="D115">
        <v>17</v>
      </c>
      <c r="E115">
        <v>1</v>
      </c>
      <c r="F115">
        <v>4</v>
      </c>
      <c r="G115">
        <v>11</v>
      </c>
      <c r="H115">
        <v>1</v>
      </c>
    </row>
    <row r="116" spans="1:8">
      <c r="A116" t="s">
        <v>363</v>
      </c>
      <c r="B116">
        <v>0</v>
      </c>
      <c r="C116">
        <v>5</v>
      </c>
      <c r="D116">
        <v>174</v>
      </c>
      <c r="E116">
        <v>1</v>
      </c>
      <c r="F116">
        <v>5</v>
      </c>
      <c r="G116">
        <v>34</v>
      </c>
      <c r="H116">
        <v>1</v>
      </c>
    </row>
    <row r="117" spans="1:8">
      <c r="A117" t="s">
        <v>364</v>
      </c>
      <c r="B117">
        <v>0</v>
      </c>
      <c r="C117">
        <v>1</v>
      </c>
      <c r="D117">
        <v>12</v>
      </c>
      <c r="E117">
        <v>0</v>
      </c>
      <c r="F117">
        <v>3</v>
      </c>
      <c r="G117">
        <v>8</v>
      </c>
      <c r="H117">
        <v>1</v>
      </c>
    </row>
    <row r="118" spans="1:8">
      <c r="A118" t="s">
        <v>365</v>
      </c>
      <c r="B118">
        <v>0</v>
      </c>
      <c r="C118">
        <v>4</v>
      </c>
      <c r="D118">
        <v>188</v>
      </c>
      <c r="E118">
        <v>1</v>
      </c>
      <c r="F118">
        <v>4</v>
      </c>
      <c r="G118">
        <v>44</v>
      </c>
      <c r="H118">
        <v>1</v>
      </c>
    </row>
    <row r="119" spans="1:8">
      <c r="A119" t="s">
        <v>366</v>
      </c>
      <c r="B119">
        <v>0</v>
      </c>
      <c r="C119">
        <v>4</v>
      </c>
      <c r="D119">
        <v>126</v>
      </c>
      <c r="E119">
        <v>1</v>
      </c>
      <c r="F119">
        <v>4</v>
      </c>
      <c r="G119">
        <v>31</v>
      </c>
      <c r="H119">
        <v>1</v>
      </c>
    </row>
    <row r="120" spans="1:8">
      <c r="A120" t="s">
        <v>367</v>
      </c>
      <c r="B120">
        <v>0</v>
      </c>
      <c r="C120">
        <v>4</v>
      </c>
      <c r="D120">
        <v>216</v>
      </c>
      <c r="E120">
        <v>0</v>
      </c>
      <c r="F120">
        <v>4</v>
      </c>
      <c r="G120">
        <v>48</v>
      </c>
      <c r="H120">
        <v>1</v>
      </c>
    </row>
    <row r="121" spans="1:8">
      <c r="A121" t="s">
        <v>368</v>
      </c>
      <c r="B121">
        <v>0</v>
      </c>
      <c r="C121">
        <v>1</v>
      </c>
      <c r="D121">
        <v>17</v>
      </c>
      <c r="E121">
        <v>1</v>
      </c>
      <c r="F121">
        <v>3</v>
      </c>
      <c r="G121">
        <v>11</v>
      </c>
      <c r="H121">
        <v>1</v>
      </c>
    </row>
    <row r="122" spans="1:8">
      <c r="A122" t="s">
        <v>369</v>
      </c>
      <c r="B122">
        <v>0</v>
      </c>
      <c r="C122">
        <v>1</v>
      </c>
      <c r="D122">
        <v>17</v>
      </c>
      <c r="E122">
        <v>1</v>
      </c>
      <c r="F122">
        <v>3</v>
      </c>
      <c r="G122">
        <v>11</v>
      </c>
      <c r="H122">
        <v>1</v>
      </c>
    </row>
    <row r="123" spans="1:8">
      <c r="A123" t="s">
        <v>370</v>
      </c>
      <c r="B123">
        <v>0</v>
      </c>
      <c r="C123">
        <v>1</v>
      </c>
      <c r="D123">
        <v>12</v>
      </c>
      <c r="E123">
        <v>0</v>
      </c>
      <c r="F123">
        <v>4</v>
      </c>
      <c r="G123">
        <v>8</v>
      </c>
      <c r="H123">
        <v>1</v>
      </c>
    </row>
    <row r="124" spans="1:8">
      <c r="A124" t="s">
        <v>371</v>
      </c>
      <c r="B124">
        <v>0</v>
      </c>
      <c r="C124">
        <v>1</v>
      </c>
      <c r="D124">
        <v>17</v>
      </c>
      <c r="E124">
        <v>1</v>
      </c>
      <c r="F124">
        <v>3</v>
      </c>
      <c r="G124">
        <v>11</v>
      </c>
      <c r="H124">
        <v>1</v>
      </c>
    </row>
    <row r="125" spans="1:8">
      <c r="A125" t="s">
        <v>372</v>
      </c>
      <c r="B125">
        <v>0</v>
      </c>
      <c r="C125">
        <v>1</v>
      </c>
      <c r="D125">
        <v>17</v>
      </c>
      <c r="E125">
        <v>1</v>
      </c>
      <c r="F125">
        <v>3</v>
      </c>
      <c r="G125">
        <v>11</v>
      </c>
      <c r="H125">
        <v>1</v>
      </c>
    </row>
    <row r="126" spans="1:8">
      <c r="A126" t="s">
        <v>373</v>
      </c>
      <c r="B126">
        <v>0</v>
      </c>
      <c r="C126">
        <v>13</v>
      </c>
      <c r="D126">
        <v>1398</v>
      </c>
      <c r="E126">
        <v>2</v>
      </c>
      <c r="F126">
        <v>11</v>
      </c>
      <c r="G126">
        <v>103</v>
      </c>
      <c r="H126">
        <v>3</v>
      </c>
    </row>
    <row r="127" spans="1:8">
      <c r="A127" t="s">
        <v>374</v>
      </c>
      <c r="B127">
        <v>0</v>
      </c>
      <c r="C127">
        <v>1</v>
      </c>
      <c r="D127">
        <v>17</v>
      </c>
      <c r="E127">
        <v>1</v>
      </c>
      <c r="F127">
        <v>4</v>
      </c>
      <c r="G127">
        <v>11</v>
      </c>
      <c r="H127">
        <v>1</v>
      </c>
    </row>
    <row r="128" spans="1:8">
      <c r="A128" t="s">
        <v>375</v>
      </c>
      <c r="B128" t="s">
        <v>250</v>
      </c>
      <c r="C128" t="s">
        <v>250</v>
      </c>
      <c r="D128" t="s">
        <v>250</v>
      </c>
      <c r="E128">
        <v>1</v>
      </c>
      <c r="F128">
        <v>1</v>
      </c>
      <c r="G128" t="s">
        <v>250</v>
      </c>
      <c r="H128" t="s">
        <v>250</v>
      </c>
    </row>
    <row r="129" spans="1:8">
      <c r="A129" t="s">
        <v>376</v>
      </c>
      <c r="B129" t="s">
        <v>250</v>
      </c>
      <c r="C129" t="s">
        <v>250</v>
      </c>
      <c r="D129" t="s">
        <v>250</v>
      </c>
      <c r="E129">
        <v>1</v>
      </c>
      <c r="F129">
        <v>2</v>
      </c>
      <c r="G129" t="s">
        <v>250</v>
      </c>
      <c r="H129" t="s">
        <v>250</v>
      </c>
    </row>
    <row r="130" spans="1:8">
      <c r="A130" t="s">
        <v>377</v>
      </c>
      <c r="B130" t="s">
        <v>250</v>
      </c>
      <c r="C130" t="s">
        <v>250</v>
      </c>
      <c r="D130" t="s">
        <v>250</v>
      </c>
      <c r="E130">
        <v>2</v>
      </c>
      <c r="F130">
        <v>1</v>
      </c>
      <c r="G130" t="s">
        <v>250</v>
      </c>
      <c r="H130" t="s">
        <v>250</v>
      </c>
    </row>
    <row r="131" spans="1:8">
      <c r="A131" t="s">
        <v>378</v>
      </c>
      <c r="B131" t="s">
        <v>250</v>
      </c>
      <c r="C131" t="s">
        <v>250</v>
      </c>
      <c r="D131" t="s">
        <v>250</v>
      </c>
      <c r="E131">
        <v>2</v>
      </c>
      <c r="F131">
        <v>1</v>
      </c>
      <c r="G131" t="s">
        <v>250</v>
      </c>
      <c r="H131" t="s">
        <v>250</v>
      </c>
    </row>
    <row r="132" spans="1:8">
      <c r="A132" t="s">
        <v>379</v>
      </c>
      <c r="B132">
        <v>0</v>
      </c>
      <c r="C132">
        <v>1</v>
      </c>
      <c r="D132">
        <v>59</v>
      </c>
      <c r="E132">
        <v>1</v>
      </c>
      <c r="F132">
        <v>5</v>
      </c>
      <c r="G132">
        <v>33</v>
      </c>
      <c r="H132">
        <v>1</v>
      </c>
    </row>
    <row r="133" spans="1:8">
      <c r="A133" t="s">
        <v>380</v>
      </c>
      <c r="B133">
        <v>0</v>
      </c>
      <c r="C133">
        <v>1</v>
      </c>
      <c r="D133">
        <v>23</v>
      </c>
      <c r="E133">
        <v>2</v>
      </c>
      <c r="F133">
        <v>3</v>
      </c>
      <c r="G133">
        <v>15</v>
      </c>
      <c r="H133">
        <v>1</v>
      </c>
    </row>
    <row r="134" spans="1:8">
      <c r="A134" t="s">
        <v>381</v>
      </c>
      <c r="B134">
        <v>0</v>
      </c>
      <c r="C134">
        <v>2</v>
      </c>
      <c r="D134">
        <v>45</v>
      </c>
      <c r="E134">
        <v>0</v>
      </c>
      <c r="F134">
        <v>8</v>
      </c>
      <c r="G134">
        <v>18</v>
      </c>
      <c r="H134">
        <v>1</v>
      </c>
    </row>
    <row r="135" spans="1:8">
      <c r="A135" t="s">
        <v>382</v>
      </c>
      <c r="B135">
        <v>0</v>
      </c>
      <c r="C135">
        <v>8</v>
      </c>
      <c r="D135">
        <v>524</v>
      </c>
      <c r="E135">
        <v>1</v>
      </c>
      <c r="F135">
        <v>11</v>
      </c>
      <c r="G135">
        <v>62</v>
      </c>
      <c r="H135">
        <v>2</v>
      </c>
    </row>
    <row r="136" spans="1:8">
      <c r="A136" t="s">
        <v>383</v>
      </c>
      <c r="B136">
        <v>0</v>
      </c>
      <c r="C136">
        <v>3</v>
      </c>
      <c r="D136">
        <v>80</v>
      </c>
      <c r="E136">
        <v>0</v>
      </c>
      <c r="F136">
        <v>8</v>
      </c>
      <c r="G136">
        <v>26</v>
      </c>
      <c r="H136">
        <v>1</v>
      </c>
    </row>
    <row r="137" spans="1:8">
      <c r="A137" t="s">
        <v>384</v>
      </c>
      <c r="B137">
        <v>0</v>
      </c>
      <c r="C137">
        <v>13</v>
      </c>
      <c r="D137">
        <v>2435</v>
      </c>
      <c r="E137">
        <v>3</v>
      </c>
      <c r="F137">
        <v>11</v>
      </c>
      <c r="G137">
        <v>178</v>
      </c>
      <c r="H137">
        <v>3</v>
      </c>
    </row>
    <row r="138" spans="1:8">
      <c r="A138" t="s">
        <v>385</v>
      </c>
      <c r="B138">
        <v>0</v>
      </c>
      <c r="C138">
        <v>0</v>
      </c>
      <c r="D138">
        <v>2</v>
      </c>
      <c r="E138">
        <v>1</v>
      </c>
      <c r="F138">
        <v>3</v>
      </c>
      <c r="G138">
        <v>4</v>
      </c>
      <c r="H138">
        <v>1</v>
      </c>
    </row>
    <row r="139" spans="1:8">
      <c r="A139" t="s">
        <v>386</v>
      </c>
      <c r="B139">
        <v>0</v>
      </c>
      <c r="C139">
        <v>2</v>
      </c>
      <c r="D139">
        <v>23</v>
      </c>
      <c r="E139">
        <v>1</v>
      </c>
      <c r="F139">
        <v>5</v>
      </c>
      <c r="G139">
        <v>11</v>
      </c>
      <c r="H139">
        <v>1</v>
      </c>
    </row>
    <row r="140" spans="1:8">
      <c r="A140" t="s">
        <v>387</v>
      </c>
      <c r="B140">
        <v>0</v>
      </c>
      <c r="C140">
        <v>1</v>
      </c>
      <c r="D140">
        <v>23</v>
      </c>
      <c r="E140">
        <v>1</v>
      </c>
      <c r="F140">
        <v>6</v>
      </c>
      <c r="G140">
        <v>15</v>
      </c>
      <c r="H140">
        <v>1</v>
      </c>
    </row>
    <row r="141" spans="1:8">
      <c r="A141" t="s">
        <v>388</v>
      </c>
      <c r="B141">
        <v>0</v>
      </c>
      <c r="C141">
        <v>8</v>
      </c>
      <c r="D141">
        <v>379</v>
      </c>
      <c r="E141">
        <v>2</v>
      </c>
      <c r="F141">
        <v>8</v>
      </c>
      <c r="G141">
        <v>46</v>
      </c>
      <c r="H141">
        <v>1</v>
      </c>
    </row>
    <row r="142" spans="1:8">
      <c r="A142" t="s">
        <v>389</v>
      </c>
      <c r="B142">
        <v>0</v>
      </c>
      <c r="C142">
        <v>0</v>
      </c>
      <c r="D142">
        <v>2</v>
      </c>
      <c r="E142">
        <v>1</v>
      </c>
      <c r="F142">
        <v>3</v>
      </c>
      <c r="G142">
        <v>4</v>
      </c>
      <c r="H142">
        <v>1</v>
      </c>
    </row>
    <row r="143" spans="1:8">
      <c r="A143" t="s">
        <v>390</v>
      </c>
      <c r="B143">
        <v>0</v>
      </c>
      <c r="C143">
        <v>2</v>
      </c>
      <c r="D143">
        <v>23</v>
      </c>
      <c r="E143">
        <v>1</v>
      </c>
      <c r="F143">
        <v>5</v>
      </c>
      <c r="G143">
        <v>11</v>
      </c>
      <c r="H143">
        <v>1</v>
      </c>
    </row>
    <row r="144" spans="1:8">
      <c r="A144" t="s">
        <v>391</v>
      </c>
      <c r="B144">
        <v>0</v>
      </c>
      <c r="C144">
        <v>1</v>
      </c>
      <c r="D144">
        <v>23</v>
      </c>
      <c r="E144">
        <v>1</v>
      </c>
      <c r="F144">
        <v>6</v>
      </c>
      <c r="G144">
        <v>15</v>
      </c>
      <c r="H144">
        <v>1</v>
      </c>
    </row>
    <row r="145" spans="1:8">
      <c r="A145" t="s">
        <v>392</v>
      </c>
      <c r="B145">
        <v>0</v>
      </c>
      <c r="C145">
        <v>2</v>
      </c>
      <c r="D145">
        <v>60</v>
      </c>
      <c r="E145">
        <v>1</v>
      </c>
      <c r="F145">
        <v>3</v>
      </c>
      <c r="G145">
        <v>24</v>
      </c>
      <c r="H145">
        <v>1</v>
      </c>
    </row>
    <row r="146" spans="1:8">
      <c r="A146" t="s">
        <v>393</v>
      </c>
      <c r="B146">
        <v>0</v>
      </c>
      <c r="C146">
        <v>8</v>
      </c>
      <c r="D146">
        <v>379</v>
      </c>
      <c r="E146">
        <v>2</v>
      </c>
      <c r="F146">
        <v>8</v>
      </c>
      <c r="G146">
        <v>46</v>
      </c>
      <c r="H146">
        <v>1</v>
      </c>
    </row>
    <row r="147" spans="1:8">
      <c r="A147" t="s">
        <v>394</v>
      </c>
      <c r="B147">
        <v>0</v>
      </c>
      <c r="C147">
        <v>0</v>
      </c>
      <c r="D147">
        <v>58</v>
      </c>
      <c r="E147">
        <v>12</v>
      </c>
      <c r="F147">
        <v>14</v>
      </c>
      <c r="G147">
        <v>116</v>
      </c>
      <c r="H147">
        <v>1</v>
      </c>
    </row>
    <row r="148" spans="1:8">
      <c r="A148" t="s">
        <v>395</v>
      </c>
      <c r="B148">
        <v>0</v>
      </c>
      <c r="C148">
        <v>4</v>
      </c>
      <c r="D148">
        <v>537</v>
      </c>
      <c r="E148">
        <v>2</v>
      </c>
      <c r="F148">
        <v>8</v>
      </c>
      <c r="G148">
        <v>128</v>
      </c>
      <c r="H148">
        <v>1</v>
      </c>
    </row>
    <row r="149" spans="1:8">
      <c r="A149" t="s">
        <v>396</v>
      </c>
      <c r="B149">
        <v>0</v>
      </c>
      <c r="C149">
        <v>24</v>
      </c>
      <c r="D149">
        <v>5343</v>
      </c>
      <c r="E149">
        <v>3</v>
      </c>
      <c r="F149">
        <v>22</v>
      </c>
      <c r="G149">
        <v>218</v>
      </c>
      <c r="H149">
        <v>4</v>
      </c>
    </row>
    <row r="150" spans="1:8">
      <c r="A150" t="s">
        <v>397</v>
      </c>
      <c r="B150">
        <v>0</v>
      </c>
      <c r="C150">
        <v>2</v>
      </c>
      <c r="D150">
        <v>107</v>
      </c>
      <c r="E150">
        <v>4</v>
      </c>
      <c r="F150">
        <v>6</v>
      </c>
      <c r="G150">
        <v>53</v>
      </c>
      <c r="H150">
        <v>1</v>
      </c>
    </row>
    <row r="151" spans="1:8">
      <c r="A151" t="s">
        <v>398</v>
      </c>
      <c r="B151">
        <v>0</v>
      </c>
      <c r="C151">
        <v>1</v>
      </c>
      <c r="D151">
        <v>4</v>
      </c>
      <c r="E151">
        <v>0</v>
      </c>
      <c r="F151">
        <v>3</v>
      </c>
      <c r="G151">
        <v>4</v>
      </c>
      <c r="H151">
        <v>1</v>
      </c>
    </row>
    <row r="152" spans="1:8">
      <c r="A152" t="s">
        <v>399</v>
      </c>
      <c r="B152">
        <v>0</v>
      </c>
      <c r="C152">
        <v>1</v>
      </c>
      <c r="D152">
        <v>12</v>
      </c>
      <c r="E152">
        <v>0</v>
      </c>
      <c r="F152">
        <v>3</v>
      </c>
      <c r="G152">
        <v>8</v>
      </c>
      <c r="H152">
        <v>1</v>
      </c>
    </row>
    <row r="153" spans="1:8">
      <c r="A153" t="s">
        <v>400</v>
      </c>
      <c r="B153">
        <v>0</v>
      </c>
      <c r="C153">
        <v>1</v>
      </c>
      <c r="D153">
        <v>4</v>
      </c>
      <c r="E153">
        <v>0</v>
      </c>
      <c r="F153">
        <v>4</v>
      </c>
      <c r="G153">
        <v>4</v>
      </c>
      <c r="H153">
        <v>1</v>
      </c>
    </row>
    <row r="154" spans="1:8">
      <c r="A154" t="s">
        <v>401</v>
      </c>
      <c r="B154">
        <v>0</v>
      </c>
      <c r="C154">
        <v>1</v>
      </c>
      <c r="D154">
        <v>12</v>
      </c>
      <c r="E154">
        <v>0</v>
      </c>
      <c r="F154">
        <v>3</v>
      </c>
      <c r="G154">
        <v>8</v>
      </c>
      <c r="H154">
        <v>1</v>
      </c>
    </row>
    <row r="155" spans="1:8">
      <c r="A155" t="s">
        <v>402</v>
      </c>
      <c r="B155">
        <v>0</v>
      </c>
      <c r="C155">
        <v>11</v>
      </c>
      <c r="D155">
        <v>1896</v>
      </c>
      <c r="E155">
        <v>2</v>
      </c>
      <c r="F155">
        <v>12</v>
      </c>
      <c r="G155">
        <v>160</v>
      </c>
      <c r="H155">
        <v>4</v>
      </c>
    </row>
    <row r="156" spans="1:8">
      <c r="A156" t="s">
        <v>403</v>
      </c>
      <c r="B156">
        <v>0</v>
      </c>
      <c r="C156">
        <v>22</v>
      </c>
      <c r="D156">
        <v>6849</v>
      </c>
      <c r="E156">
        <v>2</v>
      </c>
      <c r="F156">
        <v>24</v>
      </c>
      <c r="G156">
        <v>299</v>
      </c>
      <c r="H156">
        <v>5</v>
      </c>
    </row>
    <row r="157" spans="1:8">
      <c r="A157" t="s">
        <v>404</v>
      </c>
      <c r="B157">
        <v>0</v>
      </c>
      <c r="C157">
        <v>8</v>
      </c>
      <c r="D157">
        <v>2359</v>
      </c>
      <c r="E157">
        <v>1</v>
      </c>
      <c r="F157">
        <v>21</v>
      </c>
      <c r="G157">
        <v>265</v>
      </c>
      <c r="H157">
        <v>8</v>
      </c>
    </row>
    <row r="158" spans="1:8">
      <c r="A158" t="s">
        <v>405</v>
      </c>
      <c r="B158">
        <v>0</v>
      </c>
      <c r="C158">
        <v>25</v>
      </c>
      <c r="D158">
        <v>6900</v>
      </c>
      <c r="E158">
        <v>0</v>
      </c>
      <c r="F158">
        <v>16</v>
      </c>
      <c r="G158">
        <v>270</v>
      </c>
      <c r="H158">
        <v>4</v>
      </c>
    </row>
    <row r="159" spans="1:8">
      <c r="A159" t="s">
        <v>406</v>
      </c>
      <c r="B159">
        <v>0</v>
      </c>
      <c r="C159">
        <v>27</v>
      </c>
      <c r="D159">
        <v>7280</v>
      </c>
      <c r="E159">
        <v>0</v>
      </c>
      <c r="F159">
        <v>20</v>
      </c>
      <c r="G159">
        <v>269</v>
      </c>
      <c r="H159">
        <v>3</v>
      </c>
    </row>
    <row r="160" spans="1:8">
      <c r="A160" t="s">
        <v>407</v>
      </c>
      <c r="B160">
        <v>0</v>
      </c>
      <c r="C160">
        <v>12</v>
      </c>
      <c r="D160">
        <v>1408</v>
      </c>
      <c r="E160">
        <v>2</v>
      </c>
      <c r="F160">
        <v>10</v>
      </c>
      <c r="G160">
        <v>116</v>
      </c>
      <c r="H160">
        <v>1</v>
      </c>
    </row>
    <row r="161" spans="1:8">
      <c r="A161" t="s">
        <v>408</v>
      </c>
      <c r="B161">
        <v>0</v>
      </c>
      <c r="C161">
        <v>11</v>
      </c>
      <c r="D161">
        <v>2478</v>
      </c>
      <c r="E161">
        <v>2</v>
      </c>
      <c r="F161">
        <v>13</v>
      </c>
      <c r="G161">
        <v>209</v>
      </c>
      <c r="H161">
        <v>3</v>
      </c>
    </row>
    <row r="162" spans="1:8">
      <c r="A162" t="s">
        <v>409</v>
      </c>
      <c r="B162">
        <v>0</v>
      </c>
      <c r="C162">
        <v>24</v>
      </c>
      <c r="D162">
        <v>6839</v>
      </c>
      <c r="E162">
        <v>1</v>
      </c>
      <c r="F162">
        <v>18</v>
      </c>
      <c r="G162">
        <v>284</v>
      </c>
      <c r="H162">
        <v>6</v>
      </c>
    </row>
    <row r="163" spans="1:8">
      <c r="A163" t="s">
        <v>410</v>
      </c>
      <c r="B163">
        <v>0</v>
      </c>
      <c r="C163">
        <v>5</v>
      </c>
      <c r="D163">
        <v>286</v>
      </c>
      <c r="E163">
        <v>1</v>
      </c>
      <c r="F163">
        <v>6</v>
      </c>
      <c r="G163">
        <v>57</v>
      </c>
      <c r="H163">
        <v>1</v>
      </c>
    </row>
    <row r="164" spans="1:8">
      <c r="A164" t="s">
        <v>411</v>
      </c>
      <c r="B164">
        <v>0</v>
      </c>
      <c r="C164">
        <v>11</v>
      </c>
      <c r="D164">
        <v>902</v>
      </c>
      <c r="E164">
        <v>1</v>
      </c>
      <c r="F164">
        <v>12</v>
      </c>
      <c r="G164">
        <v>82</v>
      </c>
      <c r="H164">
        <v>4</v>
      </c>
    </row>
    <row r="165" spans="1:8">
      <c r="A165" t="s">
        <v>412</v>
      </c>
      <c r="B165">
        <v>0</v>
      </c>
      <c r="C165">
        <v>10</v>
      </c>
      <c r="D165">
        <v>1000</v>
      </c>
      <c r="E165">
        <v>2</v>
      </c>
      <c r="F165">
        <v>12</v>
      </c>
      <c r="G165">
        <v>100</v>
      </c>
      <c r="H165">
        <v>4</v>
      </c>
    </row>
    <row r="166" spans="1:8">
      <c r="A166" t="s">
        <v>413</v>
      </c>
      <c r="B166">
        <v>0</v>
      </c>
      <c r="C166">
        <v>1</v>
      </c>
      <c r="D166">
        <v>23</v>
      </c>
      <c r="E166">
        <v>1</v>
      </c>
      <c r="F166">
        <v>3</v>
      </c>
      <c r="G166">
        <v>15</v>
      </c>
      <c r="H166">
        <v>1</v>
      </c>
    </row>
    <row r="167" spans="1:8">
      <c r="A167" t="s">
        <v>414</v>
      </c>
      <c r="B167">
        <v>0</v>
      </c>
      <c r="C167">
        <v>11</v>
      </c>
      <c r="D167">
        <v>1348</v>
      </c>
      <c r="E167">
        <v>3</v>
      </c>
      <c r="F167">
        <v>12</v>
      </c>
      <c r="G167">
        <v>118</v>
      </c>
      <c r="H167">
        <v>3</v>
      </c>
    </row>
    <row r="168" spans="1:8">
      <c r="A168" t="s">
        <v>415</v>
      </c>
      <c r="B168">
        <v>0</v>
      </c>
      <c r="C168">
        <v>7</v>
      </c>
      <c r="D168">
        <v>642</v>
      </c>
      <c r="E168">
        <v>3</v>
      </c>
      <c r="F168">
        <v>9</v>
      </c>
      <c r="G168">
        <v>89</v>
      </c>
      <c r="H168">
        <v>2</v>
      </c>
    </row>
    <row r="169" spans="1:8">
      <c r="A169" t="s">
        <v>416</v>
      </c>
      <c r="B169">
        <v>0</v>
      </c>
      <c r="C169">
        <v>13</v>
      </c>
      <c r="D169">
        <v>1605</v>
      </c>
      <c r="E169">
        <v>1</v>
      </c>
      <c r="F169">
        <v>9</v>
      </c>
      <c r="G169">
        <v>120</v>
      </c>
      <c r="H169">
        <v>1</v>
      </c>
    </row>
    <row r="170" spans="1:8">
      <c r="A170" t="s">
        <v>417</v>
      </c>
      <c r="B170">
        <v>0</v>
      </c>
      <c r="C170">
        <v>2</v>
      </c>
      <c r="D170">
        <v>31</v>
      </c>
      <c r="E170">
        <v>1</v>
      </c>
      <c r="F170">
        <v>3</v>
      </c>
      <c r="G170">
        <v>15</v>
      </c>
      <c r="H170">
        <v>1</v>
      </c>
    </row>
    <row r="171" spans="1:8">
      <c r="A171" t="s">
        <v>418</v>
      </c>
      <c r="B171">
        <v>0</v>
      </c>
      <c r="C171">
        <v>11</v>
      </c>
      <c r="D171">
        <v>2009</v>
      </c>
      <c r="E171">
        <v>5</v>
      </c>
      <c r="F171">
        <v>18</v>
      </c>
      <c r="G171">
        <v>173</v>
      </c>
      <c r="H171">
        <v>3</v>
      </c>
    </row>
    <row r="172" spans="1:8">
      <c r="A172" t="s">
        <v>419</v>
      </c>
      <c r="B172">
        <v>0</v>
      </c>
      <c r="C172">
        <v>19</v>
      </c>
      <c r="D172">
        <v>5325</v>
      </c>
      <c r="E172">
        <v>3</v>
      </c>
      <c r="F172">
        <v>16</v>
      </c>
      <c r="G172">
        <v>278</v>
      </c>
      <c r="H172">
        <v>3</v>
      </c>
    </row>
    <row r="173" spans="1:8">
      <c r="A173" t="s">
        <v>420</v>
      </c>
      <c r="B173" t="s">
        <v>250</v>
      </c>
      <c r="C173" t="s">
        <v>250</v>
      </c>
      <c r="D173" t="s">
        <v>250</v>
      </c>
      <c r="E173">
        <v>1</v>
      </c>
      <c r="F173">
        <v>2</v>
      </c>
      <c r="G173" t="s">
        <v>250</v>
      </c>
      <c r="H173" t="s">
        <v>250</v>
      </c>
    </row>
    <row r="174" spans="1:8">
      <c r="A174" t="s">
        <v>421</v>
      </c>
      <c r="B174" t="s">
        <v>250</v>
      </c>
      <c r="C174" t="s">
        <v>250</v>
      </c>
      <c r="D174" t="s">
        <v>250</v>
      </c>
      <c r="E174">
        <v>0</v>
      </c>
      <c r="F174">
        <v>2</v>
      </c>
      <c r="G174" t="s">
        <v>250</v>
      </c>
      <c r="H174" t="s">
        <v>250</v>
      </c>
    </row>
    <row r="175" spans="1:8">
      <c r="A175" t="s">
        <v>422</v>
      </c>
      <c r="B175">
        <v>0</v>
      </c>
      <c r="C175">
        <v>9</v>
      </c>
      <c r="D175">
        <v>3116</v>
      </c>
      <c r="E175">
        <v>12</v>
      </c>
      <c r="F175">
        <v>28</v>
      </c>
      <c r="G175">
        <v>316</v>
      </c>
      <c r="H175">
        <v>3</v>
      </c>
    </row>
    <row r="176" spans="1:8">
      <c r="A176" t="s">
        <v>423</v>
      </c>
      <c r="B176">
        <v>0</v>
      </c>
      <c r="C176">
        <v>1</v>
      </c>
      <c r="D176">
        <v>72</v>
      </c>
      <c r="E176">
        <v>4</v>
      </c>
      <c r="F176">
        <v>6</v>
      </c>
      <c r="G176">
        <v>48</v>
      </c>
      <c r="H176">
        <v>1</v>
      </c>
    </row>
    <row r="177" spans="1:8">
      <c r="A177" t="s">
        <v>424</v>
      </c>
      <c r="B177">
        <v>0</v>
      </c>
      <c r="C177">
        <v>10</v>
      </c>
      <c r="D177">
        <v>1815</v>
      </c>
      <c r="E177">
        <v>1</v>
      </c>
      <c r="F177">
        <v>11</v>
      </c>
      <c r="G177">
        <v>181</v>
      </c>
      <c r="H177">
        <v>3</v>
      </c>
    </row>
    <row r="178" spans="1:8">
      <c r="A178" t="s">
        <v>425</v>
      </c>
      <c r="B178">
        <v>1</v>
      </c>
      <c r="C178">
        <v>73</v>
      </c>
      <c r="D178">
        <v>214683</v>
      </c>
      <c r="E178">
        <v>2</v>
      </c>
      <c r="F178">
        <v>191</v>
      </c>
      <c r="G178">
        <v>2916</v>
      </c>
      <c r="H178">
        <v>17</v>
      </c>
    </row>
    <row r="179" spans="1:8">
      <c r="A179" t="s">
        <v>426</v>
      </c>
      <c r="B179">
        <v>0</v>
      </c>
      <c r="C179">
        <v>11</v>
      </c>
      <c r="D179">
        <v>1256</v>
      </c>
      <c r="E179">
        <v>4</v>
      </c>
      <c r="F179">
        <v>13</v>
      </c>
      <c r="G179">
        <v>114</v>
      </c>
      <c r="H179">
        <v>3</v>
      </c>
    </row>
    <row r="180" spans="1:8">
      <c r="A180" t="s">
        <v>427</v>
      </c>
      <c r="B180">
        <v>0</v>
      </c>
      <c r="C180">
        <v>4</v>
      </c>
      <c r="D180">
        <v>126</v>
      </c>
      <c r="E180">
        <v>1</v>
      </c>
      <c r="F180">
        <v>7</v>
      </c>
      <c r="G180">
        <v>31</v>
      </c>
      <c r="H180">
        <v>2</v>
      </c>
    </row>
    <row r="181" spans="1:8">
      <c r="A181" t="s">
        <v>428</v>
      </c>
      <c r="B181" t="s">
        <v>250</v>
      </c>
      <c r="C181" t="s">
        <v>250</v>
      </c>
      <c r="D181" t="s">
        <v>250</v>
      </c>
      <c r="E181">
        <v>0</v>
      </c>
      <c r="F181">
        <v>1</v>
      </c>
      <c r="G181" t="s">
        <v>250</v>
      </c>
      <c r="H181" t="s">
        <v>250</v>
      </c>
    </row>
    <row r="182" spans="1:8">
      <c r="A182" t="s">
        <v>429</v>
      </c>
      <c r="B182" t="s">
        <v>250</v>
      </c>
      <c r="C182" t="s">
        <v>250</v>
      </c>
      <c r="D182" t="s">
        <v>250</v>
      </c>
      <c r="E182">
        <v>0</v>
      </c>
      <c r="F182">
        <v>1</v>
      </c>
      <c r="G182" t="s">
        <v>250</v>
      </c>
      <c r="H182" t="s">
        <v>250</v>
      </c>
    </row>
    <row r="183" spans="1:8">
      <c r="A183" t="s">
        <v>430</v>
      </c>
      <c r="B183" t="s">
        <v>250</v>
      </c>
      <c r="C183" t="s">
        <v>250</v>
      </c>
      <c r="D183" t="s">
        <v>250</v>
      </c>
      <c r="E183">
        <v>0</v>
      </c>
      <c r="F183">
        <v>1</v>
      </c>
      <c r="G183" t="s">
        <v>250</v>
      </c>
      <c r="H183" t="s">
        <v>250</v>
      </c>
    </row>
    <row r="184" spans="1:8">
      <c r="A184" t="s">
        <v>431</v>
      </c>
      <c r="B184" t="s">
        <v>250</v>
      </c>
      <c r="C184" t="s">
        <v>250</v>
      </c>
      <c r="D184" t="s">
        <v>250</v>
      </c>
      <c r="E184">
        <v>0</v>
      </c>
      <c r="F184">
        <v>1</v>
      </c>
      <c r="G184" t="s">
        <v>250</v>
      </c>
      <c r="H184" t="s">
        <v>250</v>
      </c>
    </row>
    <row r="185" spans="1:8">
      <c r="A185" t="s">
        <v>432</v>
      </c>
      <c r="B185" t="s">
        <v>250</v>
      </c>
      <c r="C185" t="s">
        <v>250</v>
      </c>
      <c r="D185" t="s">
        <v>250</v>
      </c>
      <c r="E185">
        <v>0</v>
      </c>
      <c r="F185">
        <v>1</v>
      </c>
      <c r="G185" t="s">
        <v>250</v>
      </c>
      <c r="H185" t="s">
        <v>250</v>
      </c>
    </row>
    <row r="186" spans="1:8">
      <c r="A186" t="s">
        <v>433</v>
      </c>
      <c r="B186" t="s">
        <v>250</v>
      </c>
      <c r="C186" t="s">
        <v>250</v>
      </c>
      <c r="D186" t="s">
        <v>250</v>
      </c>
      <c r="E186">
        <v>0</v>
      </c>
      <c r="F186">
        <v>1</v>
      </c>
      <c r="G186" t="s">
        <v>250</v>
      </c>
      <c r="H186" t="s">
        <v>250</v>
      </c>
    </row>
    <row r="187" spans="1:8">
      <c r="A187" t="s">
        <v>434</v>
      </c>
      <c r="B187" t="s">
        <v>250</v>
      </c>
      <c r="C187" t="s">
        <v>250</v>
      </c>
      <c r="D187" t="s">
        <v>250</v>
      </c>
      <c r="E187">
        <v>0</v>
      </c>
      <c r="F187">
        <v>1</v>
      </c>
      <c r="G187" t="s">
        <v>250</v>
      </c>
      <c r="H187" t="s">
        <v>250</v>
      </c>
    </row>
    <row r="188" spans="1:8">
      <c r="A188" t="s">
        <v>435</v>
      </c>
      <c r="B188" t="s">
        <v>250</v>
      </c>
      <c r="C188" t="s">
        <v>250</v>
      </c>
      <c r="D188" t="s">
        <v>250</v>
      </c>
      <c r="E188">
        <v>0</v>
      </c>
      <c r="F188">
        <v>1</v>
      </c>
      <c r="G188" t="s">
        <v>250</v>
      </c>
      <c r="H188" t="s">
        <v>250</v>
      </c>
    </row>
    <row r="189" spans="1:8">
      <c r="A189" t="s">
        <v>436</v>
      </c>
      <c r="B189" t="s">
        <v>250</v>
      </c>
      <c r="C189" t="s">
        <v>250</v>
      </c>
      <c r="D189" t="s">
        <v>250</v>
      </c>
      <c r="E189">
        <v>0</v>
      </c>
      <c r="F189">
        <v>1</v>
      </c>
      <c r="G189" t="s">
        <v>250</v>
      </c>
      <c r="H189" t="s">
        <v>250</v>
      </c>
    </row>
    <row r="190" spans="1:8">
      <c r="A190" t="s">
        <v>437</v>
      </c>
      <c r="B190" t="s">
        <v>250</v>
      </c>
      <c r="C190" t="s">
        <v>250</v>
      </c>
      <c r="D190" t="s">
        <v>250</v>
      </c>
      <c r="E190">
        <v>0</v>
      </c>
      <c r="F190">
        <v>1</v>
      </c>
      <c r="G190" t="s">
        <v>250</v>
      </c>
      <c r="H190" t="s">
        <v>250</v>
      </c>
    </row>
    <row r="191" spans="1:8">
      <c r="A191" t="s">
        <v>438</v>
      </c>
      <c r="B191" t="s">
        <v>250</v>
      </c>
      <c r="C191" t="s">
        <v>250</v>
      </c>
      <c r="D191" t="s">
        <v>250</v>
      </c>
      <c r="E191">
        <v>0</v>
      </c>
      <c r="F191">
        <v>1</v>
      </c>
      <c r="G191" t="s">
        <v>250</v>
      </c>
      <c r="H191" t="s">
        <v>250</v>
      </c>
    </row>
    <row r="192" spans="1:8">
      <c r="A192" t="s">
        <v>439</v>
      </c>
      <c r="B192" t="s">
        <v>250</v>
      </c>
      <c r="C192" t="s">
        <v>250</v>
      </c>
      <c r="D192" t="s">
        <v>250</v>
      </c>
      <c r="E192">
        <v>0</v>
      </c>
      <c r="F192">
        <v>1</v>
      </c>
      <c r="G192" t="s">
        <v>250</v>
      </c>
      <c r="H192" t="s">
        <v>250</v>
      </c>
    </row>
    <row r="193" spans="1:8">
      <c r="A193" t="s">
        <v>440</v>
      </c>
      <c r="B193" t="s">
        <v>250</v>
      </c>
      <c r="C193" t="s">
        <v>250</v>
      </c>
      <c r="D193" t="s">
        <v>250</v>
      </c>
      <c r="E193">
        <v>0</v>
      </c>
      <c r="F193">
        <v>1</v>
      </c>
      <c r="G193" t="s">
        <v>250</v>
      </c>
      <c r="H193" t="s">
        <v>250</v>
      </c>
    </row>
    <row r="194" spans="1:8">
      <c r="A194" t="s">
        <v>441</v>
      </c>
      <c r="B194" t="s">
        <v>250</v>
      </c>
      <c r="C194" t="s">
        <v>250</v>
      </c>
      <c r="D194" t="s">
        <v>250</v>
      </c>
      <c r="E194">
        <v>0</v>
      </c>
      <c r="F194">
        <v>1</v>
      </c>
      <c r="G194" t="s">
        <v>250</v>
      </c>
      <c r="H194" t="s">
        <v>250</v>
      </c>
    </row>
    <row r="195" spans="1:8">
      <c r="A195" t="s">
        <v>442</v>
      </c>
      <c r="B195" t="s">
        <v>250</v>
      </c>
      <c r="C195" t="s">
        <v>250</v>
      </c>
      <c r="D195" t="s">
        <v>250</v>
      </c>
      <c r="E195">
        <v>0</v>
      </c>
      <c r="F195">
        <v>1</v>
      </c>
      <c r="G195" t="s">
        <v>250</v>
      </c>
      <c r="H195" t="s">
        <v>250</v>
      </c>
    </row>
    <row r="196" spans="1:8">
      <c r="A196" t="s">
        <v>443</v>
      </c>
      <c r="B196" t="s">
        <v>250</v>
      </c>
      <c r="C196" t="s">
        <v>250</v>
      </c>
      <c r="D196" t="s">
        <v>250</v>
      </c>
      <c r="E196">
        <v>0</v>
      </c>
      <c r="F196">
        <v>1</v>
      </c>
      <c r="G196" t="s">
        <v>250</v>
      </c>
      <c r="H196" t="s">
        <v>250</v>
      </c>
    </row>
    <row r="197" spans="1:8">
      <c r="A197" t="s">
        <v>444</v>
      </c>
      <c r="B197" t="s">
        <v>250</v>
      </c>
      <c r="C197" t="s">
        <v>250</v>
      </c>
      <c r="D197" t="s">
        <v>250</v>
      </c>
      <c r="E197">
        <v>0</v>
      </c>
      <c r="F197">
        <v>1</v>
      </c>
      <c r="G197" t="s">
        <v>250</v>
      </c>
      <c r="H197" t="s">
        <v>250</v>
      </c>
    </row>
    <row r="198" spans="1:8">
      <c r="A198" t="s">
        <v>445</v>
      </c>
      <c r="B198" t="s">
        <v>250</v>
      </c>
      <c r="C198" t="s">
        <v>250</v>
      </c>
      <c r="D198" t="s">
        <v>250</v>
      </c>
      <c r="E198">
        <v>0</v>
      </c>
      <c r="F198">
        <v>1</v>
      </c>
      <c r="G198" t="s">
        <v>250</v>
      </c>
      <c r="H198" t="s">
        <v>250</v>
      </c>
    </row>
    <row r="199" spans="1:8">
      <c r="A199" t="s">
        <v>446</v>
      </c>
      <c r="B199">
        <v>0</v>
      </c>
      <c r="C199">
        <v>1</v>
      </c>
      <c r="D199">
        <v>17</v>
      </c>
      <c r="E199">
        <v>1</v>
      </c>
      <c r="F199">
        <v>3</v>
      </c>
      <c r="G199">
        <v>11</v>
      </c>
      <c r="H199">
        <v>1</v>
      </c>
    </row>
    <row r="200" spans="1:8">
      <c r="A200" t="s">
        <v>447</v>
      </c>
      <c r="B200">
        <v>0</v>
      </c>
      <c r="C200">
        <v>1</v>
      </c>
      <c r="D200">
        <v>17</v>
      </c>
      <c r="E200">
        <v>1</v>
      </c>
      <c r="F200">
        <v>3</v>
      </c>
      <c r="G200">
        <v>11</v>
      </c>
      <c r="H200">
        <v>1</v>
      </c>
    </row>
    <row r="201" spans="1:8">
      <c r="A201" t="s">
        <v>448</v>
      </c>
      <c r="B201">
        <v>0</v>
      </c>
      <c r="C201">
        <v>1</v>
      </c>
      <c r="D201">
        <v>17</v>
      </c>
      <c r="E201">
        <v>1</v>
      </c>
      <c r="F201">
        <v>3</v>
      </c>
      <c r="G201">
        <v>11</v>
      </c>
      <c r="H201">
        <v>1</v>
      </c>
    </row>
    <row r="202" spans="1:8">
      <c r="A202" t="s">
        <v>449</v>
      </c>
      <c r="B202">
        <v>0</v>
      </c>
      <c r="C202">
        <v>1</v>
      </c>
      <c r="D202">
        <v>17</v>
      </c>
      <c r="E202">
        <v>1</v>
      </c>
      <c r="F202">
        <v>3</v>
      </c>
      <c r="G202">
        <v>11</v>
      </c>
      <c r="H202">
        <v>1</v>
      </c>
    </row>
    <row r="203" spans="1:8">
      <c r="A203" t="s">
        <v>450</v>
      </c>
      <c r="B203">
        <v>0</v>
      </c>
      <c r="C203">
        <v>1</v>
      </c>
      <c r="D203">
        <v>17</v>
      </c>
      <c r="E203">
        <v>1</v>
      </c>
      <c r="F203">
        <v>3</v>
      </c>
      <c r="G203">
        <v>11</v>
      </c>
      <c r="H203">
        <v>1</v>
      </c>
    </row>
    <row r="204" spans="1:8">
      <c r="A204" t="s">
        <v>451</v>
      </c>
      <c r="B204">
        <v>0</v>
      </c>
      <c r="C204">
        <v>1</v>
      </c>
      <c r="D204">
        <v>17</v>
      </c>
      <c r="E204">
        <v>1</v>
      </c>
      <c r="F204">
        <v>3</v>
      </c>
      <c r="G204">
        <v>11</v>
      </c>
      <c r="H204">
        <v>1</v>
      </c>
    </row>
    <row r="205" spans="1:8">
      <c r="A205" t="s">
        <v>452</v>
      </c>
      <c r="B205">
        <v>0</v>
      </c>
      <c r="C205">
        <v>0</v>
      </c>
      <c r="D205">
        <v>5</v>
      </c>
      <c r="E205">
        <v>2</v>
      </c>
      <c r="F205">
        <v>4</v>
      </c>
      <c r="G205">
        <v>11</v>
      </c>
      <c r="H205">
        <v>1</v>
      </c>
    </row>
    <row r="206" spans="1:8">
      <c r="A206" t="s">
        <v>453</v>
      </c>
      <c r="B206">
        <v>0</v>
      </c>
      <c r="C206">
        <v>9</v>
      </c>
      <c r="D206">
        <v>1393</v>
      </c>
      <c r="E206">
        <v>2</v>
      </c>
      <c r="F206">
        <v>10</v>
      </c>
      <c r="G206">
        <v>146</v>
      </c>
      <c r="H206">
        <v>1</v>
      </c>
    </row>
    <row r="207" spans="1:8">
      <c r="A207" t="s">
        <v>454</v>
      </c>
      <c r="B207">
        <v>0</v>
      </c>
      <c r="C207">
        <v>2</v>
      </c>
      <c r="D207">
        <v>39</v>
      </c>
      <c r="E207">
        <v>2</v>
      </c>
      <c r="F207">
        <v>3</v>
      </c>
      <c r="G207">
        <v>19</v>
      </c>
      <c r="H207">
        <v>1</v>
      </c>
    </row>
    <row r="208" spans="1:8">
      <c r="A208" t="s">
        <v>455</v>
      </c>
      <c r="B208">
        <v>0</v>
      </c>
      <c r="C208">
        <v>36</v>
      </c>
      <c r="D208">
        <v>16516</v>
      </c>
      <c r="E208">
        <v>3</v>
      </c>
      <c r="F208">
        <v>29</v>
      </c>
      <c r="G208">
        <v>454</v>
      </c>
      <c r="H208">
        <v>3</v>
      </c>
    </row>
    <row r="209" spans="1:8">
      <c r="A209" t="s">
        <v>456</v>
      </c>
      <c r="B209">
        <v>0</v>
      </c>
      <c r="C209">
        <v>0</v>
      </c>
      <c r="D209">
        <v>2</v>
      </c>
      <c r="E209">
        <v>1</v>
      </c>
      <c r="F209">
        <v>3</v>
      </c>
      <c r="G209">
        <v>4</v>
      </c>
      <c r="H209">
        <v>1</v>
      </c>
    </row>
    <row r="210" spans="1:8">
      <c r="A210" t="s">
        <v>457</v>
      </c>
      <c r="B210">
        <v>0</v>
      </c>
      <c r="C210">
        <v>2</v>
      </c>
      <c r="D210">
        <v>23</v>
      </c>
      <c r="E210">
        <v>1</v>
      </c>
      <c r="F210">
        <v>5</v>
      </c>
      <c r="G210">
        <v>11</v>
      </c>
      <c r="H210">
        <v>1</v>
      </c>
    </row>
    <row r="211" spans="1:8">
      <c r="A211" t="s">
        <v>458</v>
      </c>
      <c r="B211">
        <v>0</v>
      </c>
      <c r="C211">
        <v>1</v>
      </c>
      <c r="D211">
        <v>23</v>
      </c>
      <c r="E211">
        <v>1</v>
      </c>
      <c r="F211">
        <v>6</v>
      </c>
      <c r="G211">
        <v>15</v>
      </c>
      <c r="H211">
        <v>1</v>
      </c>
    </row>
    <row r="212" spans="1:8">
      <c r="A212" t="s">
        <v>459</v>
      </c>
      <c r="B212">
        <v>0</v>
      </c>
      <c r="C212">
        <v>13</v>
      </c>
      <c r="D212">
        <v>871</v>
      </c>
      <c r="E212">
        <v>2</v>
      </c>
      <c r="F212">
        <v>9</v>
      </c>
      <c r="G212">
        <v>64</v>
      </c>
      <c r="H212">
        <v>1</v>
      </c>
    </row>
    <row r="213" spans="1:8">
      <c r="A213" t="s">
        <v>460</v>
      </c>
      <c r="B213">
        <v>0</v>
      </c>
      <c r="C213">
        <v>0</v>
      </c>
      <c r="D213">
        <v>2</v>
      </c>
      <c r="E213">
        <v>1</v>
      </c>
      <c r="F213">
        <v>3</v>
      </c>
      <c r="G213">
        <v>4</v>
      </c>
      <c r="H213">
        <v>1</v>
      </c>
    </row>
    <row r="214" spans="1:8">
      <c r="A214" t="s">
        <v>461</v>
      </c>
      <c r="B214">
        <v>0</v>
      </c>
      <c r="C214">
        <v>2</v>
      </c>
      <c r="D214">
        <v>23</v>
      </c>
      <c r="E214">
        <v>1</v>
      </c>
      <c r="F214">
        <v>5</v>
      </c>
      <c r="G214">
        <v>11</v>
      </c>
      <c r="H214">
        <v>1</v>
      </c>
    </row>
    <row r="215" spans="1:8">
      <c r="A215" t="s">
        <v>462</v>
      </c>
      <c r="B215">
        <v>0</v>
      </c>
      <c r="C215">
        <v>1</v>
      </c>
      <c r="D215">
        <v>23</v>
      </c>
      <c r="E215">
        <v>1</v>
      </c>
      <c r="F215">
        <v>6</v>
      </c>
      <c r="G215">
        <v>15</v>
      </c>
      <c r="H215">
        <v>1</v>
      </c>
    </row>
    <row r="216" spans="1:8">
      <c r="A216" t="s">
        <v>463</v>
      </c>
      <c r="B216">
        <v>0</v>
      </c>
      <c r="C216">
        <v>28</v>
      </c>
      <c r="D216">
        <v>2929</v>
      </c>
      <c r="E216">
        <v>2</v>
      </c>
      <c r="F216">
        <v>11</v>
      </c>
      <c r="G216">
        <v>104</v>
      </c>
      <c r="H216">
        <v>1</v>
      </c>
    </row>
    <row r="217" spans="1:8">
      <c r="A217" t="s">
        <v>464</v>
      </c>
      <c r="B217">
        <v>0</v>
      </c>
      <c r="C217">
        <v>0</v>
      </c>
      <c r="D217">
        <v>5</v>
      </c>
      <c r="E217">
        <v>2</v>
      </c>
      <c r="F217">
        <v>4</v>
      </c>
      <c r="G217">
        <v>11</v>
      </c>
      <c r="H217">
        <v>1</v>
      </c>
    </row>
    <row r="218" spans="1:8">
      <c r="A218" t="s">
        <v>465</v>
      </c>
      <c r="B218">
        <v>0</v>
      </c>
      <c r="C218">
        <v>2</v>
      </c>
      <c r="D218">
        <v>49</v>
      </c>
      <c r="E218">
        <v>1</v>
      </c>
      <c r="F218">
        <v>3</v>
      </c>
      <c r="G218">
        <v>19</v>
      </c>
      <c r="H218">
        <v>1</v>
      </c>
    </row>
    <row r="219" spans="1:8">
      <c r="A219" t="s">
        <v>466</v>
      </c>
      <c r="B219">
        <v>0</v>
      </c>
      <c r="C219">
        <v>2</v>
      </c>
      <c r="D219">
        <v>31</v>
      </c>
      <c r="E219">
        <v>1</v>
      </c>
      <c r="F219">
        <v>5</v>
      </c>
      <c r="G219">
        <v>15</v>
      </c>
      <c r="H219">
        <v>1</v>
      </c>
    </row>
    <row r="220" spans="1:8">
      <c r="A220" t="s">
        <v>467</v>
      </c>
      <c r="B220">
        <v>0</v>
      </c>
      <c r="C220">
        <v>3</v>
      </c>
      <c r="D220">
        <v>108</v>
      </c>
      <c r="E220">
        <v>1</v>
      </c>
      <c r="F220">
        <v>9</v>
      </c>
      <c r="G220">
        <v>34</v>
      </c>
      <c r="H220">
        <v>2</v>
      </c>
    </row>
    <row r="221" spans="1:8">
      <c r="A221" t="s">
        <v>468</v>
      </c>
      <c r="B221">
        <v>0</v>
      </c>
      <c r="C221">
        <v>3</v>
      </c>
      <c r="D221">
        <v>89</v>
      </c>
      <c r="E221">
        <v>2</v>
      </c>
      <c r="F221">
        <v>5</v>
      </c>
      <c r="G221">
        <v>26</v>
      </c>
      <c r="H221">
        <v>1</v>
      </c>
    </row>
    <row r="222" spans="1:8">
      <c r="A222" t="s">
        <v>469</v>
      </c>
      <c r="B222">
        <v>0</v>
      </c>
      <c r="C222">
        <v>1</v>
      </c>
      <c r="D222">
        <v>23</v>
      </c>
      <c r="E222">
        <v>2</v>
      </c>
      <c r="F222">
        <v>4</v>
      </c>
      <c r="G222">
        <v>15</v>
      </c>
      <c r="H222">
        <v>1</v>
      </c>
    </row>
    <row r="223" spans="1:8">
      <c r="A223" t="s">
        <v>470</v>
      </c>
      <c r="B223">
        <v>0</v>
      </c>
      <c r="C223">
        <v>2</v>
      </c>
      <c r="D223">
        <v>49</v>
      </c>
      <c r="E223">
        <v>1</v>
      </c>
      <c r="F223">
        <v>3</v>
      </c>
      <c r="G223">
        <v>19</v>
      </c>
      <c r="H223">
        <v>1</v>
      </c>
    </row>
    <row r="224" spans="1:8">
      <c r="A224" t="s">
        <v>471</v>
      </c>
      <c r="B224">
        <v>0</v>
      </c>
      <c r="C224">
        <v>2</v>
      </c>
      <c r="D224">
        <v>31</v>
      </c>
      <c r="E224">
        <v>1</v>
      </c>
      <c r="F224">
        <v>4</v>
      </c>
      <c r="G224">
        <v>15</v>
      </c>
      <c r="H224">
        <v>1</v>
      </c>
    </row>
    <row r="225" spans="1:8">
      <c r="A225" t="s">
        <v>472</v>
      </c>
      <c r="B225">
        <v>0</v>
      </c>
      <c r="C225">
        <v>3</v>
      </c>
      <c r="D225">
        <v>108</v>
      </c>
      <c r="E225">
        <v>1</v>
      </c>
      <c r="F225">
        <v>9</v>
      </c>
      <c r="G225">
        <v>34</v>
      </c>
      <c r="H225">
        <v>2</v>
      </c>
    </row>
    <row r="226" spans="1:8">
      <c r="A226" t="s">
        <v>473</v>
      </c>
      <c r="B226">
        <v>0</v>
      </c>
      <c r="C226">
        <v>7</v>
      </c>
      <c r="D226">
        <v>302</v>
      </c>
      <c r="E226">
        <v>2</v>
      </c>
      <c r="F226">
        <v>5</v>
      </c>
      <c r="G226">
        <v>43</v>
      </c>
      <c r="H226">
        <v>1</v>
      </c>
    </row>
    <row r="227" spans="1:8">
      <c r="A227" t="s">
        <v>474</v>
      </c>
      <c r="B227">
        <v>0</v>
      </c>
      <c r="C227">
        <v>1</v>
      </c>
      <c r="D227">
        <v>4</v>
      </c>
      <c r="E227">
        <v>0</v>
      </c>
      <c r="F227">
        <v>3</v>
      </c>
      <c r="G227">
        <v>4</v>
      </c>
      <c r="H227">
        <v>1</v>
      </c>
    </row>
    <row r="228" spans="1:8">
      <c r="A228" t="s">
        <v>475</v>
      </c>
      <c r="B228">
        <v>0</v>
      </c>
      <c r="C228">
        <v>1</v>
      </c>
      <c r="D228">
        <v>4</v>
      </c>
      <c r="E228">
        <v>0</v>
      </c>
      <c r="F228">
        <v>3</v>
      </c>
      <c r="G228">
        <v>4</v>
      </c>
      <c r="H228">
        <v>1</v>
      </c>
    </row>
    <row r="229" spans="1:8">
      <c r="A229" t="s">
        <v>476</v>
      </c>
      <c r="B229">
        <v>0</v>
      </c>
      <c r="C229">
        <v>1</v>
      </c>
      <c r="D229">
        <v>17</v>
      </c>
      <c r="E229">
        <v>1</v>
      </c>
      <c r="F229">
        <v>3</v>
      </c>
      <c r="G229">
        <v>11</v>
      </c>
      <c r="H229">
        <v>1</v>
      </c>
    </row>
    <row r="230" spans="1:8">
      <c r="A230" t="s">
        <v>477</v>
      </c>
      <c r="B230">
        <v>0</v>
      </c>
      <c r="C230">
        <v>1</v>
      </c>
      <c r="D230">
        <v>17</v>
      </c>
      <c r="E230">
        <v>1</v>
      </c>
      <c r="F230">
        <v>3</v>
      </c>
      <c r="G230">
        <v>11</v>
      </c>
      <c r="H230">
        <v>1</v>
      </c>
    </row>
    <row r="231" spans="1:8">
      <c r="A231" t="s">
        <v>478</v>
      </c>
      <c r="B231">
        <v>0</v>
      </c>
      <c r="C231">
        <v>0</v>
      </c>
      <c r="D231">
        <v>2</v>
      </c>
      <c r="E231">
        <v>1</v>
      </c>
      <c r="F231">
        <v>3</v>
      </c>
      <c r="G231">
        <v>4</v>
      </c>
      <c r="H231">
        <v>1</v>
      </c>
    </row>
    <row r="232" spans="1:8">
      <c r="A232" t="s">
        <v>479</v>
      </c>
      <c r="B232">
        <v>0</v>
      </c>
      <c r="C232">
        <v>10</v>
      </c>
      <c r="D232">
        <v>996</v>
      </c>
      <c r="E232">
        <v>2</v>
      </c>
      <c r="F232">
        <v>10</v>
      </c>
      <c r="G232">
        <v>92</v>
      </c>
      <c r="H232">
        <v>1</v>
      </c>
    </row>
    <row r="233" spans="1:8">
      <c r="A233" t="s">
        <v>480</v>
      </c>
      <c r="B233">
        <v>0</v>
      </c>
      <c r="C233">
        <v>10</v>
      </c>
      <c r="D233">
        <v>590</v>
      </c>
      <c r="E233">
        <v>1</v>
      </c>
      <c r="F233">
        <v>8</v>
      </c>
      <c r="G233">
        <v>55</v>
      </c>
      <c r="H233">
        <v>1</v>
      </c>
    </row>
    <row r="234" spans="1:8">
      <c r="A234" t="s">
        <v>481</v>
      </c>
      <c r="B234">
        <v>0</v>
      </c>
      <c r="C234">
        <v>4</v>
      </c>
      <c r="D234">
        <v>166</v>
      </c>
      <c r="E234">
        <v>2</v>
      </c>
      <c r="F234">
        <v>5</v>
      </c>
      <c r="G234">
        <v>38</v>
      </c>
      <c r="H234">
        <v>1</v>
      </c>
    </row>
    <row r="235" spans="1:8">
      <c r="A235" t="s">
        <v>482</v>
      </c>
      <c r="B235">
        <v>0</v>
      </c>
      <c r="C235">
        <v>4</v>
      </c>
      <c r="D235">
        <v>203</v>
      </c>
      <c r="E235">
        <v>0</v>
      </c>
      <c r="F235">
        <v>8</v>
      </c>
      <c r="G235">
        <v>48</v>
      </c>
      <c r="H235">
        <v>2</v>
      </c>
    </row>
    <row r="236" spans="1:8">
      <c r="A236" t="s">
        <v>483</v>
      </c>
      <c r="B236">
        <v>0</v>
      </c>
      <c r="C236">
        <v>0</v>
      </c>
      <c r="D236">
        <v>2</v>
      </c>
      <c r="E236">
        <v>1</v>
      </c>
      <c r="F236">
        <v>3</v>
      </c>
      <c r="G236">
        <v>4</v>
      </c>
      <c r="H236">
        <v>1</v>
      </c>
    </row>
    <row r="237" spans="1:8">
      <c r="A237" t="s">
        <v>484</v>
      </c>
      <c r="B237">
        <v>0</v>
      </c>
      <c r="C237">
        <v>3</v>
      </c>
      <c r="D237">
        <v>89</v>
      </c>
      <c r="E237">
        <v>2</v>
      </c>
      <c r="F237">
        <v>6</v>
      </c>
      <c r="G237">
        <v>26</v>
      </c>
      <c r="H237">
        <v>1</v>
      </c>
    </row>
    <row r="238" spans="1:8">
      <c r="A238" t="s">
        <v>485</v>
      </c>
      <c r="B238">
        <v>0</v>
      </c>
      <c r="C238">
        <v>1</v>
      </c>
      <c r="D238">
        <v>17</v>
      </c>
      <c r="E238">
        <v>1</v>
      </c>
      <c r="F238">
        <v>3</v>
      </c>
      <c r="G238">
        <v>11</v>
      </c>
      <c r="H238">
        <v>1</v>
      </c>
    </row>
    <row r="239" spans="1:8">
      <c r="A239" t="s">
        <v>486</v>
      </c>
      <c r="B239">
        <v>0</v>
      </c>
      <c r="C239">
        <v>10</v>
      </c>
      <c r="D239">
        <v>937</v>
      </c>
      <c r="E239">
        <v>2</v>
      </c>
      <c r="F239">
        <v>10</v>
      </c>
      <c r="G239">
        <v>93</v>
      </c>
      <c r="H239">
        <v>3</v>
      </c>
    </row>
    <row r="240" spans="1:8">
      <c r="A240" t="s">
        <v>487</v>
      </c>
      <c r="B240">
        <v>0</v>
      </c>
      <c r="C240">
        <v>14</v>
      </c>
      <c r="D240">
        <v>2029</v>
      </c>
      <c r="E240">
        <v>2</v>
      </c>
      <c r="F240">
        <v>11</v>
      </c>
      <c r="G240">
        <v>144</v>
      </c>
      <c r="H240">
        <v>2</v>
      </c>
    </row>
    <row r="241" spans="1:8">
      <c r="A241" t="s">
        <v>488</v>
      </c>
      <c r="B241">
        <v>0</v>
      </c>
      <c r="C241">
        <v>1</v>
      </c>
      <c r="D241">
        <v>23</v>
      </c>
      <c r="E241">
        <v>0</v>
      </c>
      <c r="F241">
        <v>5</v>
      </c>
      <c r="G241">
        <v>15</v>
      </c>
      <c r="H241">
        <v>1</v>
      </c>
    </row>
    <row r="242" spans="1:8">
      <c r="A242" t="s">
        <v>489</v>
      </c>
      <c r="B242">
        <v>0</v>
      </c>
      <c r="C242">
        <v>0</v>
      </c>
      <c r="D242">
        <v>1</v>
      </c>
      <c r="E242">
        <v>0</v>
      </c>
      <c r="F242">
        <v>3</v>
      </c>
      <c r="G242">
        <v>2</v>
      </c>
      <c r="H242">
        <v>1</v>
      </c>
    </row>
    <row r="243" spans="1:8">
      <c r="A243" t="s">
        <v>490</v>
      </c>
      <c r="B243">
        <v>0</v>
      </c>
      <c r="C243">
        <v>1</v>
      </c>
      <c r="D243">
        <v>18</v>
      </c>
      <c r="E243">
        <v>2</v>
      </c>
      <c r="F243">
        <v>4</v>
      </c>
      <c r="G243">
        <v>18</v>
      </c>
      <c r="H243">
        <v>1</v>
      </c>
    </row>
    <row r="244" spans="1:8">
      <c r="A244" t="s">
        <v>491</v>
      </c>
      <c r="B244">
        <v>0</v>
      </c>
      <c r="C244">
        <v>1</v>
      </c>
      <c r="D244">
        <v>23</v>
      </c>
      <c r="E244">
        <v>0</v>
      </c>
      <c r="F244">
        <v>5</v>
      </c>
      <c r="G244">
        <v>15</v>
      </c>
      <c r="H244">
        <v>1</v>
      </c>
    </row>
    <row r="245" spans="1:8">
      <c r="A245" t="s">
        <v>492</v>
      </c>
      <c r="B245">
        <v>0</v>
      </c>
      <c r="C245">
        <v>0</v>
      </c>
      <c r="D245">
        <v>5</v>
      </c>
      <c r="E245">
        <v>2</v>
      </c>
      <c r="F245">
        <v>4</v>
      </c>
      <c r="G245">
        <v>11</v>
      </c>
      <c r="H245">
        <v>1</v>
      </c>
    </row>
    <row r="246" spans="1:8">
      <c r="A246" t="s">
        <v>493</v>
      </c>
      <c r="B246">
        <v>0</v>
      </c>
      <c r="C246">
        <v>18</v>
      </c>
      <c r="D246">
        <v>4011</v>
      </c>
      <c r="E246">
        <v>2</v>
      </c>
      <c r="F246">
        <v>15</v>
      </c>
      <c r="G246">
        <v>216</v>
      </c>
      <c r="H246">
        <v>2</v>
      </c>
    </row>
    <row r="247" spans="1:8">
      <c r="A247" t="s">
        <v>494</v>
      </c>
      <c r="B247">
        <v>0</v>
      </c>
      <c r="C247">
        <v>6</v>
      </c>
      <c r="D247">
        <v>501</v>
      </c>
      <c r="E247">
        <v>2</v>
      </c>
      <c r="F247">
        <v>8</v>
      </c>
      <c r="G247">
        <v>74</v>
      </c>
      <c r="H247">
        <v>2</v>
      </c>
    </row>
    <row r="248" spans="1:8">
      <c r="A248" t="s">
        <v>495</v>
      </c>
      <c r="B248">
        <v>0</v>
      </c>
      <c r="C248">
        <v>9</v>
      </c>
      <c r="D248">
        <v>864</v>
      </c>
      <c r="E248">
        <v>1</v>
      </c>
      <c r="F248">
        <v>9</v>
      </c>
      <c r="G248">
        <v>96</v>
      </c>
      <c r="H248">
        <v>1</v>
      </c>
    </row>
    <row r="249" spans="1:8">
      <c r="A249" t="s">
        <v>496</v>
      </c>
      <c r="B249">
        <v>0</v>
      </c>
      <c r="C249">
        <v>6</v>
      </c>
      <c r="D249">
        <v>299</v>
      </c>
      <c r="E249">
        <v>2</v>
      </c>
      <c r="F249">
        <v>3</v>
      </c>
      <c r="G249">
        <v>44</v>
      </c>
      <c r="H249">
        <v>1</v>
      </c>
    </row>
    <row r="250" spans="1:8">
      <c r="A250" t="s">
        <v>497</v>
      </c>
      <c r="B250">
        <v>0</v>
      </c>
      <c r="C250">
        <v>4</v>
      </c>
      <c r="D250">
        <v>188</v>
      </c>
      <c r="E250">
        <v>2</v>
      </c>
      <c r="F250">
        <v>8</v>
      </c>
      <c r="G250">
        <v>44</v>
      </c>
      <c r="H250">
        <v>2</v>
      </c>
    </row>
    <row r="251" spans="1:8">
      <c r="A251" t="s">
        <v>498</v>
      </c>
      <c r="B251">
        <v>0</v>
      </c>
      <c r="C251">
        <v>8</v>
      </c>
      <c r="D251">
        <v>678</v>
      </c>
      <c r="E251">
        <v>2</v>
      </c>
      <c r="F251">
        <v>9</v>
      </c>
      <c r="G251">
        <v>83</v>
      </c>
      <c r="H251">
        <v>3</v>
      </c>
    </row>
    <row r="252" spans="1:8">
      <c r="A252" t="s">
        <v>499</v>
      </c>
      <c r="B252">
        <v>0</v>
      </c>
      <c r="C252">
        <v>1</v>
      </c>
      <c r="D252">
        <v>4</v>
      </c>
      <c r="E252">
        <v>0</v>
      </c>
      <c r="F252">
        <v>3</v>
      </c>
      <c r="G252">
        <v>4</v>
      </c>
      <c r="H252">
        <v>1</v>
      </c>
    </row>
    <row r="253" spans="1:8">
      <c r="A253" t="s">
        <v>500</v>
      </c>
      <c r="B253">
        <v>0</v>
      </c>
      <c r="C253">
        <v>1</v>
      </c>
      <c r="D253">
        <v>17</v>
      </c>
      <c r="E253">
        <v>1</v>
      </c>
      <c r="F253">
        <v>4</v>
      </c>
      <c r="G253">
        <v>11</v>
      </c>
      <c r="H253">
        <v>1</v>
      </c>
    </row>
    <row r="254" spans="1:8">
      <c r="A254" t="s">
        <v>501</v>
      </c>
      <c r="B254">
        <v>0</v>
      </c>
      <c r="C254">
        <v>1</v>
      </c>
      <c r="D254">
        <v>4</v>
      </c>
      <c r="E254">
        <v>0</v>
      </c>
      <c r="F254">
        <v>3</v>
      </c>
      <c r="G254">
        <v>4</v>
      </c>
      <c r="H254">
        <v>1</v>
      </c>
    </row>
    <row r="255" spans="1:8">
      <c r="A255" t="s">
        <v>502</v>
      </c>
      <c r="B255">
        <v>0</v>
      </c>
      <c r="C255">
        <v>1</v>
      </c>
      <c r="D255">
        <v>4</v>
      </c>
      <c r="E255">
        <v>0</v>
      </c>
      <c r="F255">
        <v>3</v>
      </c>
      <c r="G255">
        <v>4</v>
      </c>
      <c r="H255">
        <v>1</v>
      </c>
    </row>
    <row r="256" spans="1:8">
      <c r="A256" t="s">
        <v>503</v>
      </c>
      <c r="B256">
        <v>0</v>
      </c>
      <c r="C256">
        <v>1</v>
      </c>
      <c r="D256">
        <v>17</v>
      </c>
      <c r="E256">
        <v>1</v>
      </c>
      <c r="F256">
        <v>3</v>
      </c>
      <c r="G256">
        <v>11</v>
      </c>
      <c r="H256">
        <v>1</v>
      </c>
    </row>
    <row r="257" spans="1:8">
      <c r="A257" t="s">
        <v>504</v>
      </c>
      <c r="B257">
        <v>0</v>
      </c>
      <c r="C257">
        <v>1</v>
      </c>
      <c r="D257">
        <v>17</v>
      </c>
      <c r="E257">
        <v>1</v>
      </c>
      <c r="F257">
        <v>3</v>
      </c>
      <c r="G257">
        <v>11</v>
      </c>
      <c r="H257">
        <v>1</v>
      </c>
    </row>
    <row r="258" spans="1:8">
      <c r="A258" t="s">
        <v>505</v>
      </c>
      <c r="B258">
        <v>0</v>
      </c>
      <c r="C258">
        <v>2</v>
      </c>
      <c r="D258">
        <v>112</v>
      </c>
      <c r="E258">
        <v>0</v>
      </c>
      <c r="F258">
        <v>4</v>
      </c>
      <c r="G258">
        <v>50</v>
      </c>
      <c r="H258">
        <v>1</v>
      </c>
    </row>
    <row r="259" spans="1:8">
      <c r="A259" t="s">
        <v>506</v>
      </c>
      <c r="B259">
        <v>0</v>
      </c>
      <c r="C259">
        <v>1</v>
      </c>
      <c r="D259">
        <v>4</v>
      </c>
      <c r="E259">
        <v>0</v>
      </c>
      <c r="F259">
        <v>3</v>
      </c>
      <c r="G259">
        <v>4</v>
      </c>
      <c r="H259">
        <v>1</v>
      </c>
    </row>
    <row r="260" spans="1:8">
      <c r="A260" t="s">
        <v>507</v>
      </c>
      <c r="B260">
        <v>0</v>
      </c>
      <c r="C260">
        <v>1</v>
      </c>
      <c r="D260">
        <v>4</v>
      </c>
      <c r="E260">
        <v>0</v>
      </c>
      <c r="F260">
        <v>3</v>
      </c>
      <c r="G260">
        <v>4</v>
      </c>
      <c r="H260">
        <v>1</v>
      </c>
    </row>
    <row r="261" spans="1:8">
      <c r="A261" t="s">
        <v>508</v>
      </c>
      <c r="B261">
        <v>0</v>
      </c>
      <c r="C261">
        <v>1</v>
      </c>
      <c r="D261">
        <v>17</v>
      </c>
      <c r="E261">
        <v>1</v>
      </c>
      <c r="F261">
        <v>3</v>
      </c>
      <c r="G261">
        <v>11</v>
      </c>
      <c r="H261">
        <v>1</v>
      </c>
    </row>
    <row r="262" spans="1:8">
      <c r="A262" t="s">
        <v>509</v>
      </c>
      <c r="B262">
        <v>0</v>
      </c>
      <c r="C262">
        <v>1</v>
      </c>
      <c r="D262">
        <v>17</v>
      </c>
      <c r="E262">
        <v>1</v>
      </c>
      <c r="F262">
        <v>3</v>
      </c>
      <c r="G262">
        <v>11</v>
      </c>
      <c r="H262">
        <v>1</v>
      </c>
    </row>
    <row r="263" spans="1:8">
      <c r="A263" t="s">
        <v>510</v>
      </c>
      <c r="B263">
        <v>0</v>
      </c>
      <c r="C263">
        <v>1</v>
      </c>
      <c r="D263">
        <v>42</v>
      </c>
      <c r="E263">
        <v>0</v>
      </c>
      <c r="F263">
        <v>4</v>
      </c>
      <c r="G263">
        <v>28</v>
      </c>
      <c r="H263">
        <v>1</v>
      </c>
    </row>
    <row r="264" spans="1:8">
      <c r="A264" t="s">
        <v>511</v>
      </c>
      <c r="B264">
        <v>0</v>
      </c>
      <c r="C264">
        <v>1</v>
      </c>
      <c r="D264">
        <v>4</v>
      </c>
      <c r="E264">
        <v>0</v>
      </c>
      <c r="F264">
        <v>3</v>
      </c>
      <c r="G264">
        <v>4</v>
      </c>
      <c r="H264">
        <v>1</v>
      </c>
    </row>
    <row r="265" spans="1:8">
      <c r="A265" t="s">
        <v>512</v>
      </c>
      <c r="B265">
        <v>0</v>
      </c>
      <c r="C265">
        <v>1</v>
      </c>
      <c r="D265">
        <v>4</v>
      </c>
      <c r="E265">
        <v>0</v>
      </c>
      <c r="F265">
        <v>3</v>
      </c>
      <c r="G265">
        <v>4</v>
      </c>
      <c r="H265">
        <v>1</v>
      </c>
    </row>
    <row r="266" spans="1:8">
      <c r="A266" t="s">
        <v>513</v>
      </c>
      <c r="B266">
        <v>0</v>
      </c>
      <c r="C266">
        <v>1</v>
      </c>
      <c r="D266">
        <v>4</v>
      </c>
      <c r="E266">
        <v>0</v>
      </c>
      <c r="F266">
        <v>3</v>
      </c>
      <c r="G266">
        <v>4</v>
      </c>
      <c r="H266">
        <v>1</v>
      </c>
    </row>
    <row r="267" spans="1:8">
      <c r="A267" t="s">
        <v>514</v>
      </c>
      <c r="B267">
        <v>0</v>
      </c>
      <c r="C267">
        <v>1</v>
      </c>
      <c r="D267">
        <v>17</v>
      </c>
      <c r="E267">
        <v>1</v>
      </c>
      <c r="F267">
        <v>3</v>
      </c>
      <c r="G267">
        <v>11</v>
      </c>
      <c r="H267">
        <v>1</v>
      </c>
    </row>
    <row r="268" spans="1:8">
      <c r="A268" t="s">
        <v>515</v>
      </c>
      <c r="B268">
        <v>0</v>
      </c>
      <c r="C268">
        <v>1</v>
      </c>
      <c r="D268">
        <v>17</v>
      </c>
      <c r="E268">
        <v>1</v>
      </c>
      <c r="F268">
        <v>3</v>
      </c>
      <c r="G268">
        <v>11</v>
      </c>
      <c r="H268">
        <v>1</v>
      </c>
    </row>
    <row r="269" spans="1:8">
      <c r="A269" t="s">
        <v>516</v>
      </c>
      <c r="B269">
        <v>0</v>
      </c>
      <c r="C269">
        <v>1</v>
      </c>
      <c r="D269">
        <v>17</v>
      </c>
      <c r="E269">
        <v>1</v>
      </c>
      <c r="F269">
        <v>3</v>
      </c>
      <c r="G269">
        <v>11</v>
      </c>
      <c r="H269">
        <v>1</v>
      </c>
    </row>
    <row r="270" spans="1:8">
      <c r="A270" t="s">
        <v>517</v>
      </c>
      <c r="B270">
        <v>0</v>
      </c>
      <c r="C270">
        <v>2</v>
      </c>
      <c r="D270">
        <v>134</v>
      </c>
      <c r="E270">
        <v>0</v>
      </c>
      <c r="F270">
        <v>4</v>
      </c>
      <c r="G270">
        <v>60</v>
      </c>
      <c r="H270">
        <v>1</v>
      </c>
    </row>
    <row r="271" spans="1:8">
      <c r="A271" t="s">
        <v>518</v>
      </c>
      <c r="B271">
        <v>0</v>
      </c>
      <c r="C271">
        <v>1</v>
      </c>
      <c r="D271">
        <v>4</v>
      </c>
      <c r="E271">
        <v>0</v>
      </c>
      <c r="F271">
        <v>3</v>
      </c>
      <c r="G271">
        <v>4</v>
      </c>
      <c r="H271">
        <v>1</v>
      </c>
    </row>
    <row r="272" spans="1:8">
      <c r="A272" t="s">
        <v>519</v>
      </c>
      <c r="B272">
        <v>0</v>
      </c>
      <c r="C272">
        <v>1</v>
      </c>
      <c r="D272">
        <v>17</v>
      </c>
      <c r="E272">
        <v>1</v>
      </c>
      <c r="F272">
        <v>3</v>
      </c>
      <c r="G272">
        <v>11</v>
      </c>
      <c r="H272">
        <v>1</v>
      </c>
    </row>
    <row r="273" spans="1:8">
      <c r="A273" t="s">
        <v>520</v>
      </c>
      <c r="B273">
        <v>0</v>
      </c>
      <c r="C273">
        <v>1</v>
      </c>
      <c r="D273">
        <v>29</v>
      </c>
      <c r="E273">
        <v>0</v>
      </c>
      <c r="F273">
        <v>4</v>
      </c>
      <c r="G273">
        <v>19</v>
      </c>
      <c r="H273">
        <v>1</v>
      </c>
    </row>
    <row r="274" spans="1:8">
      <c r="A274" t="s">
        <v>521</v>
      </c>
      <c r="B274">
        <v>0</v>
      </c>
      <c r="C274">
        <v>1</v>
      </c>
      <c r="D274">
        <v>4</v>
      </c>
      <c r="E274">
        <v>0</v>
      </c>
      <c r="F274">
        <v>3</v>
      </c>
      <c r="G274">
        <v>4</v>
      </c>
      <c r="H274">
        <v>1</v>
      </c>
    </row>
    <row r="275" spans="1:8">
      <c r="A275" t="s">
        <v>522</v>
      </c>
      <c r="B275">
        <v>0</v>
      </c>
      <c r="C275">
        <v>1</v>
      </c>
      <c r="D275">
        <v>4</v>
      </c>
      <c r="E275">
        <v>0</v>
      </c>
      <c r="F275">
        <v>3</v>
      </c>
      <c r="G275">
        <v>4</v>
      </c>
      <c r="H275">
        <v>1</v>
      </c>
    </row>
    <row r="276" spans="1:8">
      <c r="A276" t="s">
        <v>523</v>
      </c>
      <c r="B276">
        <v>0</v>
      </c>
      <c r="C276">
        <v>1</v>
      </c>
      <c r="D276">
        <v>4</v>
      </c>
      <c r="E276">
        <v>0</v>
      </c>
      <c r="F276">
        <v>3</v>
      </c>
      <c r="G276">
        <v>4</v>
      </c>
      <c r="H276">
        <v>1</v>
      </c>
    </row>
    <row r="277" spans="1:8">
      <c r="A277" t="s">
        <v>524</v>
      </c>
      <c r="B277">
        <v>0</v>
      </c>
      <c r="C277">
        <v>1</v>
      </c>
      <c r="D277">
        <v>4</v>
      </c>
      <c r="E277">
        <v>0</v>
      </c>
      <c r="F277">
        <v>3</v>
      </c>
      <c r="G277">
        <v>4</v>
      </c>
      <c r="H277">
        <v>1</v>
      </c>
    </row>
    <row r="278" spans="1:8">
      <c r="A278" t="s">
        <v>525</v>
      </c>
      <c r="B278">
        <v>0</v>
      </c>
      <c r="C278">
        <v>1</v>
      </c>
      <c r="D278">
        <v>4</v>
      </c>
      <c r="E278">
        <v>0</v>
      </c>
      <c r="F278">
        <v>3</v>
      </c>
      <c r="G278">
        <v>4</v>
      </c>
      <c r="H278">
        <v>1</v>
      </c>
    </row>
    <row r="279" spans="1:8">
      <c r="A279" t="s">
        <v>526</v>
      </c>
      <c r="B279">
        <v>0</v>
      </c>
      <c r="C279">
        <v>1</v>
      </c>
      <c r="D279">
        <v>17</v>
      </c>
      <c r="E279">
        <v>1</v>
      </c>
      <c r="F279">
        <v>3</v>
      </c>
      <c r="G279">
        <v>11</v>
      </c>
      <c r="H279">
        <v>1</v>
      </c>
    </row>
    <row r="280" spans="1:8">
      <c r="A280" t="s">
        <v>527</v>
      </c>
      <c r="B280">
        <v>0</v>
      </c>
      <c r="C280">
        <v>1</v>
      </c>
      <c r="D280">
        <v>17</v>
      </c>
      <c r="E280">
        <v>1</v>
      </c>
      <c r="F280">
        <v>3</v>
      </c>
      <c r="G280">
        <v>11</v>
      </c>
      <c r="H280">
        <v>1</v>
      </c>
    </row>
    <row r="281" spans="1:8">
      <c r="A281" t="s">
        <v>528</v>
      </c>
      <c r="B281">
        <v>0</v>
      </c>
      <c r="C281">
        <v>1</v>
      </c>
      <c r="D281">
        <v>17</v>
      </c>
      <c r="E281">
        <v>1</v>
      </c>
      <c r="F281">
        <v>3</v>
      </c>
      <c r="G281">
        <v>11</v>
      </c>
      <c r="H281">
        <v>1</v>
      </c>
    </row>
    <row r="282" spans="1:8">
      <c r="A282" t="s">
        <v>529</v>
      </c>
      <c r="B282">
        <v>0</v>
      </c>
      <c r="C282">
        <v>1</v>
      </c>
      <c r="D282">
        <v>17</v>
      </c>
      <c r="E282">
        <v>1</v>
      </c>
      <c r="F282">
        <v>3</v>
      </c>
      <c r="G282">
        <v>11</v>
      </c>
      <c r="H282">
        <v>1</v>
      </c>
    </row>
    <row r="283" spans="1:8">
      <c r="A283" t="s">
        <v>530</v>
      </c>
      <c r="B283">
        <v>0</v>
      </c>
      <c r="C283">
        <v>1</v>
      </c>
      <c r="D283">
        <v>17</v>
      </c>
      <c r="E283">
        <v>1</v>
      </c>
      <c r="F283">
        <v>3</v>
      </c>
      <c r="G283">
        <v>11</v>
      </c>
      <c r="H283">
        <v>1</v>
      </c>
    </row>
    <row r="284" spans="1:8">
      <c r="A284" t="s">
        <v>531</v>
      </c>
      <c r="B284">
        <v>0</v>
      </c>
      <c r="C284">
        <v>2</v>
      </c>
      <c r="D284">
        <v>245</v>
      </c>
      <c r="E284">
        <v>0</v>
      </c>
      <c r="F284">
        <v>8</v>
      </c>
      <c r="G284">
        <v>92</v>
      </c>
      <c r="H284">
        <v>1</v>
      </c>
    </row>
    <row r="285" spans="1:8">
      <c r="A285" t="s">
        <v>532</v>
      </c>
      <c r="B285">
        <v>0</v>
      </c>
      <c r="C285">
        <v>2</v>
      </c>
      <c r="D285">
        <v>31</v>
      </c>
      <c r="E285">
        <v>1</v>
      </c>
      <c r="F285">
        <v>3</v>
      </c>
      <c r="G285">
        <v>15</v>
      </c>
      <c r="H285">
        <v>1</v>
      </c>
    </row>
    <row r="286" spans="1:8">
      <c r="A286" t="s">
        <v>533</v>
      </c>
      <c r="B286">
        <v>0</v>
      </c>
      <c r="C286">
        <v>1</v>
      </c>
      <c r="D286">
        <v>4</v>
      </c>
      <c r="E286">
        <v>0</v>
      </c>
      <c r="F286">
        <v>4</v>
      </c>
      <c r="G286">
        <v>4</v>
      </c>
      <c r="H286">
        <v>1</v>
      </c>
    </row>
    <row r="287" spans="1:8">
      <c r="A287" t="s">
        <v>534</v>
      </c>
      <c r="B287">
        <v>0</v>
      </c>
      <c r="C287">
        <v>2</v>
      </c>
      <c r="D287">
        <v>31</v>
      </c>
      <c r="E287">
        <v>1</v>
      </c>
      <c r="F287">
        <v>3</v>
      </c>
      <c r="G287">
        <v>15</v>
      </c>
      <c r="H287">
        <v>1</v>
      </c>
    </row>
    <row r="288" spans="1:8">
      <c r="A288" t="s">
        <v>535</v>
      </c>
      <c r="B288">
        <v>0</v>
      </c>
      <c r="C288">
        <v>1</v>
      </c>
      <c r="D288">
        <v>4</v>
      </c>
      <c r="E288">
        <v>0</v>
      </c>
      <c r="F288">
        <v>3</v>
      </c>
      <c r="G288">
        <v>4</v>
      </c>
      <c r="H288">
        <v>1</v>
      </c>
    </row>
    <row r="289" spans="1:8">
      <c r="A289" t="s">
        <v>536</v>
      </c>
      <c r="B289">
        <v>0</v>
      </c>
      <c r="C289">
        <v>1</v>
      </c>
      <c r="D289">
        <v>4</v>
      </c>
      <c r="E289">
        <v>0</v>
      </c>
      <c r="F289">
        <v>3</v>
      </c>
      <c r="G289">
        <v>4</v>
      </c>
      <c r="H289">
        <v>1</v>
      </c>
    </row>
    <row r="290" spans="1:8">
      <c r="A290" t="s">
        <v>537</v>
      </c>
      <c r="B290">
        <v>0</v>
      </c>
      <c r="C290">
        <v>1</v>
      </c>
      <c r="D290">
        <v>4</v>
      </c>
      <c r="E290">
        <v>0</v>
      </c>
      <c r="F290">
        <v>3</v>
      </c>
      <c r="G290">
        <v>4</v>
      </c>
      <c r="H290">
        <v>1</v>
      </c>
    </row>
    <row r="291" spans="1:8">
      <c r="A291" t="s">
        <v>538</v>
      </c>
      <c r="B291">
        <v>0</v>
      </c>
      <c r="C291">
        <v>1</v>
      </c>
      <c r="D291">
        <v>12</v>
      </c>
      <c r="E291">
        <v>0</v>
      </c>
      <c r="F291">
        <v>3</v>
      </c>
      <c r="G291">
        <v>8</v>
      </c>
      <c r="H291">
        <v>1</v>
      </c>
    </row>
    <row r="292" spans="1:8">
      <c r="A292" t="s">
        <v>539</v>
      </c>
      <c r="B292">
        <v>0</v>
      </c>
      <c r="C292">
        <v>1</v>
      </c>
      <c r="D292">
        <v>12</v>
      </c>
      <c r="E292">
        <v>0</v>
      </c>
      <c r="F292">
        <v>3</v>
      </c>
      <c r="G292">
        <v>8</v>
      </c>
      <c r="H292">
        <v>1</v>
      </c>
    </row>
    <row r="293" spans="1:8">
      <c r="A293" t="s">
        <v>540</v>
      </c>
      <c r="B293">
        <v>0</v>
      </c>
      <c r="C293">
        <v>1</v>
      </c>
      <c r="D293">
        <v>4</v>
      </c>
      <c r="E293">
        <v>0</v>
      </c>
      <c r="F293">
        <v>3</v>
      </c>
      <c r="G293">
        <v>4</v>
      </c>
      <c r="H293">
        <v>1</v>
      </c>
    </row>
    <row r="294" spans="1:8">
      <c r="A294" t="s">
        <v>541</v>
      </c>
      <c r="B294">
        <v>0</v>
      </c>
      <c r="C294">
        <v>1</v>
      </c>
      <c r="D294">
        <v>17</v>
      </c>
      <c r="E294">
        <v>1</v>
      </c>
      <c r="F294">
        <v>3</v>
      </c>
      <c r="G294">
        <v>11</v>
      </c>
      <c r="H294">
        <v>1</v>
      </c>
    </row>
    <row r="295" spans="1:8">
      <c r="A295" t="s">
        <v>542</v>
      </c>
      <c r="B295">
        <v>0</v>
      </c>
      <c r="C295">
        <v>2</v>
      </c>
      <c r="D295">
        <v>31</v>
      </c>
      <c r="E295">
        <v>1</v>
      </c>
      <c r="F295">
        <v>3</v>
      </c>
      <c r="G295">
        <v>15</v>
      </c>
      <c r="H295">
        <v>1</v>
      </c>
    </row>
    <row r="296" spans="1:8">
      <c r="A296" t="s">
        <v>543</v>
      </c>
      <c r="B296">
        <v>0</v>
      </c>
      <c r="C296">
        <v>1</v>
      </c>
      <c r="D296">
        <v>17</v>
      </c>
      <c r="E296">
        <v>1</v>
      </c>
      <c r="F296">
        <v>3</v>
      </c>
      <c r="G296">
        <v>11</v>
      </c>
      <c r="H296">
        <v>1</v>
      </c>
    </row>
    <row r="297" spans="1:8">
      <c r="A297" t="s">
        <v>544</v>
      </c>
      <c r="B297">
        <v>0</v>
      </c>
      <c r="C297">
        <v>2</v>
      </c>
      <c r="D297">
        <v>31</v>
      </c>
      <c r="E297">
        <v>1</v>
      </c>
      <c r="F297">
        <v>3</v>
      </c>
      <c r="G297">
        <v>15</v>
      </c>
      <c r="H297">
        <v>1</v>
      </c>
    </row>
    <row r="298" spans="1:8">
      <c r="A298" t="s">
        <v>545</v>
      </c>
      <c r="B298">
        <v>0</v>
      </c>
      <c r="C298">
        <v>2</v>
      </c>
      <c r="D298">
        <v>31</v>
      </c>
      <c r="E298">
        <v>1</v>
      </c>
      <c r="F298">
        <v>3</v>
      </c>
      <c r="G298">
        <v>15</v>
      </c>
      <c r="H298">
        <v>1</v>
      </c>
    </row>
    <row r="299" spans="1:8">
      <c r="A299" t="s">
        <v>546</v>
      </c>
      <c r="B299">
        <v>0</v>
      </c>
      <c r="C299">
        <v>1</v>
      </c>
      <c r="D299">
        <v>17</v>
      </c>
      <c r="E299">
        <v>1</v>
      </c>
      <c r="F299">
        <v>3</v>
      </c>
      <c r="G299">
        <v>11</v>
      </c>
      <c r="H299">
        <v>1</v>
      </c>
    </row>
    <row r="300" spans="1:8">
      <c r="A300" t="s">
        <v>547</v>
      </c>
      <c r="B300">
        <v>0</v>
      </c>
      <c r="C300">
        <v>2</v>
      </c>
      <c r="D300">
        <v>305</v>
      </c>
      <c r="E300">
        <v>0</v>
      </c>
      <c r="F300">
        <v>9</v>
      </c>
      <c r="G300">
        <v>114</v>
      </c>
      <c r="H300">
        <v>1</v>
      </c>
    </row>
    <row r="301" spans="1:8">
      <c r="A301" t="s">
        <v>548</v>
      </c>
      <c r="B301">
        <v>0</v>
      </c>
      <c r="C301">
        <v>1</v>
      </c>
      <c r="D301">
        <v>4</v>
      </c>
      <c r="E301">
        <v>0</v>
      </c>
      <c r="F301">
        <v>3</v>
      </c>
      <c r="G301">
        <v>4</v>
      </c>
      <c r="H301">
        <v>1</v>
      </c>
    </row>
    <row r="302" spans="1:8">
      <c r="A302" t="s">
        <v>549</v>
      </c>
      <c r="B302">
        <v>0</v>
      </c>
      <c r="C302">
        <v>1</v>
      </c>
      <c r="D302">
        <v>17</v>
      </c>
      <c r="E302">
        <v>1</v>
      </c>
      <c r="F302">
        <v>3</v>
      </c>
      <c r="G302">
        <v>11</v>
      </c>
      <c r="H302">
        <v>1</v>
      </c>
    </row>
    <row r="303" spans="1:8">
      <c r="A303" t="s">
        <v>550</v>
      </c>
      <c r="B303">
        <v>0</v>
      </c>
      <c r="C303">
        <v>1</v>
      </c>
      <c r="D303">
        <v>29</v>
      </c>
      <c r="E303">
        <v>0</v>
      </c>
      <c r="F303">
        <v>4</v>
      </c>
      <c r="G303">
        <v>19</v>
      </c>
      <c r="H303">
        <v>1</v>
      </c>
    </row>
    <row r="304" spans="1:8">
      <c r="A304" t="s">
        <v>551</v>
      </c>
      <c r="B304">
        <v>0</v>
      </c>
      <c r="C304">
        <v>1</v>
      </c>
      <c r="D304">
        <v>4</v>
      </c>
      <c r="E304">
        <v>0</v>
      </c>
      <c r="F304">
        <v>3</v>
      </c>
      <c r="G304">
        <v>4</v>
      </c>
      <c r="H304">
        <v>1</v>
      </c>
    </row>
    <row r="305" spans="1:8">
      <c r="A305" t="s">
        <v>552</v>
      </c>
      <c r="B305">
        <v>0</v>
      </c>
      <c r="C305">
        <v>1</v>
      </c>
      <c r="D305">
        <v>4</v>
      </c>
      <c r="E305">
        <v>0</v>
      </c>
      <c r="F305">
        <v>3</v>
      </c>
      <c r="G305">
        <v>4</v>
      </c>
      <c r="H305">
        <v>1</v>
      </c>
    </row>
    <row r="306" spans="1:8">
      <c r="A306" t="s">
        <v>553</v>
      </c>
      <c r="B306">
        <v>0</v>
      </c>
      <c r="C306">
        <v>1</v>
      </c>
      <c r="D306">
        <v>4</v>
      </c>
      <c r="E306">
        <v>0</v>
      </c>
      <c r="F306">
        <v>3</v>
      </c>
      <c r="G306">
        <v>4</v>
      </c>
      <c r="H306">
        <v>1</v>
      </c>
    </row>
    <row r="307" spans="1:8">
      <c r="A307" t="s">
        <v>554</v>
      </c>
      <c r="B307">
        <v>0</v>
      </c>
      <c r="C307">
        <v>1</v>
      </c>
      <c r="D307">
        <v>17</v>
      </c>
      <c r="E307">
        <v>1</v>
      </c>
      <c r="F307">
        <v>3</v>
      </c>
      <c r="G307">
        <v>11</v>
      </c>
      <c r="H307">
        <v>1</v>
      </c>
    </row>
    <row r="308" spans="1:8">
      <c r="A308" t="s">
        <v>555</v>
      </c>
      <c r="B308">
        <v>0</v>
      </c>
      <c r="C308">
        <v>1</v>
      </c>
      <c r="D308">
        <v>17</v>
      </c>
      <c r="E308">
        <v>1</v>
      </c>
      <c r="F308">
        <v>3</v>
      </c>
      <c r="G308">
        <v>11</v>
      </c>
      <c r="H308">
        <v>1</v>
      </c>
    </row>
    <row r="309" spans="1:8">
      <c r="A309" t="s">
        <v>556</v>
      </c>
      <c r="B309">
        <v>0</v>
      </c>
      <c r="C309">
        <v>1</v>
      </c>
      <c r="D309">
        <v>17</v>
      </c>
      <c r="E309">
        <v>1</v>
      </c>
      <c r="F309">
        <v>3</v>
      </c>
      <c r="G309">
        <v>11</v>
      </c>
      <c r="H309">
        <v>1</v>
      </c>
    </row>
    <row r="310" spans="1:8">
      <c r="A310" t="s">
        <v>557</v>
      </c>
      <c r="B310">
        <v>0</v>
      </c>
      <c r="C310">
        <v>2</v>
      </c>
      <c r="D310">
        <v>223</v>
      </c>
      <c r="E310">
        <v>0</v>
      </c>
      <c r="F310">
        <v>6</v>
      </c>
      <c r="G310">
        <v>79</v>
      </c>
      <c r="H310">
        <v>1</v>
      </c>
    </row>
    <row r="311" spans="1:8">
      <c r="A311" t="s">
        <v>558</v>
      </c>
      <c r="B311">
        <v>0</v>
      </c>
      <c r="C311">
        <v>1</v>
      </c>
      <c r="D311">
        <v>8</v>
      </c>
      <c r="E311">
        <v>0</v>
      </c>
      <c r="F311">
        <v>5</v>
      </c>
      <c r="G311">
        <v>8</v>
      </c>
      <c r="H311">
        <v>1</v>
      </c>
    </row>
    <row r="312" spans="1:8">
      <c r="A312" t="s">
        <v>559</v>
      </c>
      <c r="B312">
        <v>0</v>
      </c>
      <c r="C312">
        <v>1</v>
      </c>
      <c r="D312">
        <v>4</v>
      </c>
      <c r="E312">
        <v>0</v>
      </c>
      <c r="F312">
        <v>3</v>
      </c>
      <c r="G312">
        <v>4</v>
      </c>
      <c r="H312">
        <v>1</v>
      </c>
    </row>
    <row r="313" spans="1:8">
      <c r="A313" t="s">
        <v>560</v>
      </c>
      <c r="B313">
        <v>0</v>
      </c>
      <c r="C313">
        <v>1</v>
      </c>
      <c r="D313">
        <v>4</v>
      </c>
      <c r="E313">
        <v>0</v>
      </c>
      <c r="F313">
        <v>3</v>
      </c>
      <c r="G313">
        <v>4</v>
      </c>
      <c r="H313">
        <v>1</v>
      </c>
    </row>
    <row r="314" spans="1:8">
      <c r="A314" t="s">
        <v>561</v>
      </c>
      <c r="B314">
        <v>0</v>
      </c>
      <c r="C314">
        <v>1</v>
      </c>
      <c r="D314">
        <v>17</v>
      </c>
      <c r="E314">
        <v>1</v>
      </c>
      <c r="F314">
        <v>3</v>
      </c>
      <c r="G314">
        <v>11</v>
      </c>
      <c r="H314">
        <v>1</v>
      </c>
    </row>
    <row r="315" spans="1:8">
      <c r="A315" t="s">
        <v>562</v>
      </c>
      <c r="B315">
        <v>0</v>
      </c>
      <c r="C315">
        <v>1</v>
      </c>
      <c r="D315">
        <v>17</v>
      </c>
      <c r="E315">
        <v>1</v>
      </c>
      <c r="F315">
        <v>3</v>
      </c>
      <c r="G315">
        <v>11</v>
      </c>
      <c r="H315">
        <v>1</v>
      </c>
    </row>
    <row r="316" spans="1:8">
      <c r="A316" t="s">
        <v>563</v>
      </c>
      <c r="B316">
        <v>0</v>
      </c>
      <c r="C316">
        <v>2</v>
      </c>
      <c r="D316">
        <v>112</v>
      </c>
      <c r="E316">
        <v>0</v>
      </c>
      <c r="F316">
        <v>4</v>
      </c>
      <c r="G316">
        <v>50</v>
      </c>
      <c r="H316">
        <v>1</v>
      </c>
    </row>
    <row r="317" spans="1:8">
      <c r="A317" t="s">
        <v>564</v>
      </c>
      <c r="B317">
        <v>0</v>
      </c>
      <c r="C317">
        <v>10</v>
      </c>
      <c r="D317">
        <v>1550</v>
      </c>
      <c r="E317">
        <v>0</v>
      </c>
      <c r="F317">
        <v>15</v>
      </c>
      <c r="G317">
        <v>145</v>
      </c>
      <c r="H317">
        <v>3</v>
      </c>
    </row>
    <row r="318" spans="1:8">
      <c r="A318" t="s">
        <v>565</v>
      </c>
      <c r="B318">
        <v>0</v>
      </c>
      <c r="C318">
        <v>1</v>
      </c>
      <c r="D318">
        <v>4</v>
      </c>
      <c r="E318">
        <v>0</v>
      </c>
      <c r="F318">
        <v>3</v>
      </c>
      <c r="G318">
        <v>4</v>
      </c>
      <c r="H318">
        <v>1</v>
      </c>
    </row>
    <row r="319" spans="1:8">
      <c r="A319" t="s">
        <v>566</v>
      </c>
      <c r="B319">
        <v>0</v>
      </c>
      <c r="C319">
        <v>1</v>
      </c>
      <c r="D319">
        <v>4</v>
      </c>
      <c r="E319">
        <v>0</v>
      </c>
      <c r="F319">
        <v>3</v>
      </c>
      <c r="G319">
        <v>4</v>
      </c>
      <c r="H319">
        <v>1</v>
      </c>
    </row>
    <row r="320" spans="1:8">
      <c r="A320" t="s">
        <v>567</v>
      </c>
      <c r="B320">
        <v>0</v>
      </c>
      <c r="C320">
        <v>1</v>
      </c>
      <c r="D320">
        <v>4</v>
      </c>
      <c r="E320">
        <v>0</v>
      </c>
      <c r="F320">
        <v>3</v>
      </c>
      <c r="G320">
        <v>4</v>
      </c>
      <c r="H320">
        <v>1</v>
      </c>
    </row>
    <row r="321" spans="1:8">
      <c r="A321" t="s">
        <v>568</v>
      </c>
      <c r="B321">
        <v>0</v>
      </c>
      <c r="C321">
        <v>1</v>
      </c>
      <c r="D321">
        <v>4</v>
      </c>
      <c r="E321">
        <v>0</v>
      </c>
      <c r="F321">
        <v>3</v>
      </c>
      <c r="G321">
        <v>4</v>
      </c>
      <c r="H321">
        <v>1</v>
      </c>
    </row>
    <row r="322" spans="1:8">
      <c r="A322" t="s">
        <v>569</v>
      </c>
      <c r="B322">
        <v>0</v>
      </c>
      <c r="C322">
        <v>1</v>
      </c>
      <c r="D322">
        <v>4</v>
      </c>
      <c r="E322">
        <v>0</v>
      </c>
      <c r="F322">
        <v>3</v>
      </c>
      <c r="G322">
        <v>4</v>
      </c>
      <c r="H322">
        <v>1</v>
      </c>
    </row>
    <row r="323" spans="1:8">
      <c r="A323" t="s">
        <v>570</v>
      </c>
      <c r="B323">
        <v>0</v>
      </c>
      <c r="C323">
        <v>1</v>
      </c>
      <c r="D323">
        <v>17</v>
      </c>
      <c r="E323">
        <v>1</v>
      </c>
      <c r="F323">
        <v>3</v>
      </c>
      <c r="G323">
        <v>11</v>
      </c>
      <c r="H323">
        <v>1</v>
      </c>
    </row>
    <row r="324" spans="1:8">
      <c r="A324" t="s">
        <v>571</v>
      </c>
      <c r="B324">
        <v>0</v>
      </c>
      <c r="C324">
        <v>1</v>
      </c>
      <c r="D324">
        <v>17</v>
      </c>
      <c r="E324">
        <v>1</v>
      </c>
      <c r="F324">
        <v>3</v>
      </c>
      <c r="G324">
        <v>11</v>
      </c>
      <c r="H324">
        <v>1</v>
      </c>
    </row>
    <row r="325" spans="1:8">
      <c r="A325" t="s">
        <v>572</v>
      </c>
      <c r="B325">
        <v>0</v>
      </c>
      <c r="C325">
        <v>1</v>
      </c>
      <c r="D325">
        <v>17</v>
      </c>
      <c r="E325">
        <v>1</v>
      </c>
      <c r="F325">
        <v>3</v>
      </c>
      <c r="G325">
        <v>11</v>
      </c>
      <c r="H325">
        <v>1</v>
      </c>
    </row>
    <row r="326" spans="1:8">
      <c r="A326" t="s">
        <v>573</v>
      </c>
      <c r="B326">
        <v>0</v>
      </c>
      <c r="C326">
        <v>1</v>
      </c>
      <c r="D326">
        <v>17</v>
      </c>
      <c r="E326">
        <v>1</v>
      </c>
      <c r="F326">
        <v>3</v>
      </c>
      <c r="G326">
        <v>11</v>
      </c>
      <c r="H326">
        <v>1</v>
      </c>
    </row>
    <row r="327" spans="1:8">
      <c r="A327" t="s">
        <v>574</v>
      </c>
      <c r="B327">
        <v>0</v>
      </c>
      <c r="C327">
        <v>1</v>
      </c>
      <c r="D327">
        <v>17</v>
      </c>
      <c r="E327">
        <v>1</v>
      </c>
      <c r="F327">
        <v>3</v>
      </c>
      <c r="G327">
        <v>11</v>
      </c>
      <c r="H327">
        <v>1</v>
      </c>
    </row>
    <row r="328" spans="1:8">
      <c r="A328" t="s">
        <v>575</v>
      </c>
      <c r="B328">
        <v>0</v>
      </c>
      <c r="C328">
        <v>2</v>
      </c>
      <c r="D328">
        <v>245</v>
      </c>
      <c r="E328">
        <v>0</v>
      </c>
      <c r="F328">
        <v>7</v>
      </c>
      <c r="G328">
        <v>92</v>
      </c>
      <c r="H328">
        <v>1</v>
      </c>
    </row>
    <row r="329" spans="1:8">
      <c r="A329" t="s">
        <v>576</v>
      </c>
      <c r="B329">
        <v>0</v>
      </c>
      <c r="C329">
        <v>1</v>
      </c>
      <c r="D329">
        <v>4</v>
      </c>
      <c r="E329">
        <v>0</v>
      </c>
      <c r="F329">
        <v>3</v>
      </c>
      <c r="G329">
        <v>4</v>
      </c>
      <c r="H329">
        <v>1</v>
      </c>
    </row>
    <row r="330" spans="1:8">
      <c r="A330" t="s">
        <v>577</v>
      </c>
      <c r="B330">
        <v>0</v>
      </c>
      <c r="C330">
        <v>1</v>
      </c>
      <c r="D330">
        <v>17</v>
      </c>
      <c r="E330">
        <v>1</v>
      </c>
      <c r="F330">
        <v>3</v>
      </c>
      <c r="G330">
        <v>11</v>
      </c>
      <c r="H330">
        <v>1</v>
      </c>
    </row>
    <row r="331" spans="1:8">
      <c r="A331" t="s">
        <v>578</v>
      </c>
      <c r="B331">
        <v>0</v>
      </c>
      <c r="C331">
        <v>1</v>
      </c>
      <c r="D331">
        <v>29</v>
      </c>
      <c r="E331">
        <v>0</v>
      </c>
      <c r="F331">
        <v>4</v>
      </c>
      <c r="G331">
        <v>19</v>
      </c>
      <c r="H331">
        <v>1</v>
      </c>
    </row>
    <row r="332" spans="1:8">
      <c r="A332" t="s">
        <v>579</v>
      </c>
      <c r="B332">
        <v>0</v>
      </c>
      <c r="C332">
        <v>1</v>
      </c>
      <c r="D332">
        <v>4</v>
      </c>
      <c r="E332">
        <v>0</v>
      </c>
      <c r="F332">
        <v>3</v>
      </c>
      <c r="G332">
        <v>4</v>
      </c>
      <c r="H332">
        <v>1</v>
      </c>
    </row>
    <row r="333" spans="1:8">
      <c r="A333" t="s">
        <v>580</v>
      </c>
      <c r="B333">
        <v>0</v>
      </c>
      <c r="C333">
        <v>1</v>
      </c>
      <c r="D333">
        <v>12</v>
      </c>
      <c r="E333">
        <v>0</v>
      </c>
      <c r="F333">
        <v>3</v>
      </c>
      <c r="G333">
        <v>8</v>
      </c>
      <c r="H333">
        <v>1</v>
      </c>
    </row>
    <row r="334" spans="1:8">
      <c r="A334" t="s">
        <v>581</v>
      </c>
      <c r="B334">
        <v>0</v>
      </c>
      <c r="C334">
        <v>1</v>
      </c>
      <c r="D334">
        <v>12</v>
      </c>
      <c r="E334">
        <v>0</v>
      </c>
      <c r="F334">
        <v>3</v>
      </c>
      <c r="G334">
        <v>8</v>
      </c>
      <c r="H334">
        <v>1</v>
      </c>
    </row>
    <row r="335" spans="1:8">
      <c r="A335" t="s">
        <v>582</v>
      </c>
      <c r="B335">
        <v>0</v>
      </c>
      <c r="C335">
        <v>1</v>
      </c>
      <c r="D335">
        <v>23</v>
      </c>
      <c r="E335">
        <v>1</v>
      </c>
      <c r="F335">
        <v>3</v>
      </c>
      <c r="G335">
        <v>15</v>
      </c>
      <c r="H335">
        <v>1</v>
      </c>
    </row>
    <row r="336" spans="1:8">
      <c r="A336" t="s">
        <v>583</v>
      </c>
      <c r="B336">
        <v>0</v>
      </c>
      <c r="C336">
        <v>1</v>
      </c>
      <c r="D336">
        <v>17</v>
      </c>
      <c r="E336">
        <v>1</v>
      </c>
      <c r="F336">
        <v>3</v>
      </c>
      <c r="G336">
        <v>11</v>
      </c>
      <c r="H336">
        <v>1</v>
      </c>
    </row>
    <row r="337" spans="1:8">
      <c r="A337" t="s">
        <v>584</v>
      </c>
      <c r="B337">
        <v>0</v>
      </c>
      <c r="C337">
        <v>2</v>
      </c>
      <c r="D337">
        <v>31</v>
      </c>
      <c r="E337">
        <v>1</v>
      </c>
      <c r="F337">
        <v>3</v>
      </c>
      <c r="G337">
        <v>15</v>
      </c>
      <c r="H337">
        <v>1</v>
      </c>
    </row>
    <row r="338" spans="1:8">
      <c r="A338" t="s">
        <v>585</v>
      </c>
      <c r="B338">
        <v>0</v>
      </c>
      <c r="C338">
        <v>1</v>
      </c>
      <c r="D338">
        <v>29</v>
      </c>
      <c r="E338">
        <v>0</v>
      </c>
      <c r="F338">
        <v>4</v>
      </c>
      <c r="G338">
        <v>19</v>
      </c>
      <c r="H338">
        <v>1</v>
      </c>
    </row>
    <row r="340" spans="1:8">
      <c r="A340" t="s">
        <v>586</v>
      </c>
      <c r="B340" t="s">
        <v>241</v>
      </c>
      <c r="C340" t="s">
        <v>242</v>
      </c>
      <c r="D340" t="s">
        <v>243</v>
      </c>
      <c r="E340" t="s">
        <v>587</v>
      </c>
      <c r="F340" t="s">
        <v>245</v>
      </c>
      <c r="G340" t="s">
        <v>246</v>
      </c>
      <c r="H340" t="s">
        <v>588</v>
      </c>
    </row>
    <row r="341" spans="1:8">
      <c r="A341" t="s">
        <v>589</v>
      </c>
      <c r="B341">
        <v>0</v>
      </c>
      <c r="C341">
        <v>26</v>
      </c>
      <c r="D341">
        <v>17706</v>
      </c>
      <c r="E341">
        <v>2.25</v>
      </c>
      <c r="F341">
        <v>54</v>
      </c>
      <c r="G341">
        <v>658</v>
      </c>
      <c r="H341">
        <v>9</v>
      </c>
    </row>
    <row r="342" spans="1:8">
      <c r="A342" t="s">
        <v>590</v>
      </c>
      <c r="B342">
        <v>0</v>
      </c>
      <c r="C342">
        <v>31</v>
      </c>
      <c r="D342">
        <v>19547</v>
      </c>
      <c r="E342">
        <v>1.38</v>
      </c>
      <c r="F342">
        <v>52</v>
      </c>
      <c r="G342">
        <v>621</v>
      </c>
      <c r="H342">
        <v>11</v>
      </c>
    </row>
    <row r="343" spans="1:8">
      <c r="A343" t="s">
        <v>591</v>
      </c>
      <c r="B343">
        <v>0</v>
      </c>
      <c r="C343">
        <v>4</v>
      </c>
      <c r="D343">
        <v>148</v>
      </c>
      <c r="E343">
        <v>1</v>
      </c>
      <c r="F343">
        <v>9</v>
      </c>
      <c r="G343">
        <v>33</v>
      </c>
      <c r="H343">
        <v>2</v>
      </c>
    </row>
    <row r="344" spans="1:8">
      <c r="A344" t="s">
        <v>592</v>
      </c>
      <c r="B344">
        <v>0</v>
      </c>
      <c r="C344">
        <v>11</v>
      </c>
      <c r="D344">
        <v>3545</v>
      </c>
      <c r="E344">
        <v>1.25</v>
      </c>
      <c r="F344">
        <v>36</v>
      </c>
      <c r="G344">
        <v>300</v>
      </c>
      <c r="H344">
        <v>5</v>
      </c>
    </row>
    <row r="345" spans="1:8">
      <c r="A345" t="s">
        <v>593</v>
      </c>
      <c r="B345">
        <v>0</v>
      </c>
      <c r="C345">
        <v>50</v>
      </c>
      <c r="D345">
        <v>60149</v>
      </c>
      <c r="E345">
        <v>2</v>
      </c>
      <c r="F345">
        <v>68</v>
      </c>
      <c r="G345">
        <v>1182</v>
      </c>
      <c r="H345">
        <v>14</v>
      </c>
    </row>
    <row r="346" spans="1:8">
      <c r="A346" t="s">
        <v>594</v>
      </c>
      <c r="B346">
        <v>0</v>
      </c>
      <c r="C346">
        <v>13</v>
      </c>
      <c r="D346">
        <v>2440</v>
      </c>
      <c r="E346">
        <v>2</v>
      </c>
      <c r="F346">
        <v>20</v>
      </c>
      <c r="G346">
        <v>177</v>
      </c>
      <c r="H346">
        <v>4</v>
      </c>
    </row>
    <row r="347" spans="1:8">
      <c r="A347" t="s">
        <v>595</v>
      </c>
      <c r="B347">
        <v>0</v>
      </c>
      <c r="C347">
        <v>7</v>
      </c>
      <c r="D347">
        <v>745</v>
      </c>
      <c r="E347">
        <v>1</v>
      </c>
      <c r="F347">
        <v>12</v>
      </c>
      <c r="G347">
        <v>99</v>
      </c>
      <c r="H347">
        <v>2</v>
      </c>
    </row>
    <row r="348" spans="1:8">
      <c r="A348" t="s">
        <v>596</v>
      </c>
      <c r="B348">
        <v>0</v>
      </c>
      <c r="C348">
        <v>16</v>
      </c>
      <c r="D348">
        <v>3488</v>
      </c>
      <c r="E348">
        <v>2</v>
      </c>
      <c r="F348">
        <v>25</v>
      </c>
      <c r="G348">
        <v>210</v>
      </c>
      <c r="H348">
        <v>4</v>
      </c>
    </row>
    <row r="349" spans="1:8">
      <c r="A349" t="s">
        <v>597</v>
      </c>
      <c r="B349">
        <v>0</v>
      </c>
      <c r="C349">
        <v>18</v>
      </c>
      <c r="D349">
        <v>13670</v>
      </c>
      <c r="E349">
        <v>1</v>
      </c>
      <c r="F349">
        <v>101</v>
      </c>
      <c r="G349">
        <v>758</v>
      </c>
      <c r="H349">
        <v>8</v>
      </c>
    </row>
    <row r="350" spans="1:8">
      <c r="A350" t="s">
        <v>598</v>
      </c>
      <c r="B350">
        <v>0</v>
      </c>
      <c r="C350">
        <v>16</v>
      </c>
      <c r="D350">
        <v>9096</v>
      </c>
      <c r="E350">
        <v>1</v>
      </c>
      <c r="F350">
        <v>88</v>
      </c>
      <c r="G350">
        <v>555</v>
      </c>
      <c r="H350">
        <v>8</v>
      </c>
    </row>
    <row r="351" spans="1:8">
      <c r="A351" t="s">
        <v>599</v>
      </c>
      <c r="B351">
        <v>0</v>
      </c>
      <c r="C351">
        <v>13</v>
      </c>
      <c r="D351">
        <v>2049</v>
      </c>
      <c r="E351">
        <v>1</v>
      </c>
      <c r="F351">
        <v>12</v>
      </c>
      <c r="G351">
        <v>147</v>
      </c>
      <c r="H351">
        <v>2</v>
      </c>
    </row>
    <row r="352" spans="1:8">
      <c r="A352" t="s">
        <v>600</v>
      </c>
      <c r="B352">
        <v>0</v>
      </c>
      <c r="C352">
        <v>11</v>
      </c>
      <c r="D352">
        <v>7057</v>
      </c>
      <c r="E352">
        <v>1</v>
      </c>
      <c r="F352">
        <v>85</v>
      </c>
      <c r="G352">
        <v>600</v>
      </c>
      <c r="H352">
        <v>7</v>
      </c>
    </row>
    <row r="353" spans="1:8">
      <c r="A353" t="s">
        <v>601</v>
      </c>
      <c r="B353">
        <v>0</v>
      </c>
      <c r="C353">
        <v>30</v>
      </c>
      <c r="D353">
        <v>41840</v>
      </c>
      <c r="E353">
        <v>1.8</v>
      </c>
      <c r="F353">
        <v>112</v>
      </c>
      <c r="G353">
        <v>1353</v>
      </c>
      <c r="H353">
        <v>9</v>
      </c>
    </row>
    <row r="354" spans="1:8">
      <c r="A354" t="s">
        <v>602</v>
      </c>
      <c r="B354">
        <v>0</v>
      </c>
      <c r="C354">
        <v>13</v>
      </c>
      <c r="D354">
        <v>9431</v>
      </c>
      <c r="E354">
        <v>1</v>
      </c>
      <c r="F354">
        <v>84</v>
      </c>
      <c r="G354">
        <v>722</v>
      </c>
      <c r="H354">
        <v>7</v>
      </c>
    </row>
    <row r="355" spans="1:8">
      <c r="A355" t="s">
        <v>603</v>
      </c>
      <c r="B355">
        <v>0</v>
      </c>
      <c r="C355">
        <v>11</v>
      </c>
      <c r="D355">
        <v>4512</v>
      </c>
      <c r="E355">
        <v>1</v>
      </c>
      <c r="F355">
        <v>70</v>
      </c>
      <c r="G355">
        <v>391</v>
      </c>
      <c r="H355">
        <v>7</v>
      </c>
    </row>
    <row r="356" spans="1:8">
      <c r="A356" t="s">
        <v>604</v>
      </c>
      <c r="B356">
        <v>0</v>
      </c>
      <c r="C356">
        <v>37</v>
      </c>
      <c r="D356">
        <v>58481</v>
      </c>
      <c r="E356">
        <v>1.5</v>
      </c>
      <c r="F356">
        <v>146</v>
      </c>
      <c r="G356">
        <v>1540</v>
      </c>
      <c r="H356">
        <v>15</v>
      </c>
    </row>
    <row r="357" spans="1:8">
      <c r="A357" t="s">
        <v>605</v>
      </c>
      <c r="B357">
        <v>0</v>
      </c>
      <c r="C357">
        <v>28</v>
      </c>
      <c r="D357">
        <v>34177</v>
      </c>
      <c r="E357">
        <v>1.71</v>
      </c>
      <c r="F357">
        <v>106</v>
      </c>
      <c r="G357">
        <v>1204</v>
      </c>
      <c r="H357">
        <v>12</v>
      </c>
    </row>
    <row r="358" spans="1:8">
      <c r="A358" t="s">
        <v>606</v>
      </c>
      <c r="B358">
        <v>0</v>
      </c>
      <c r="C358">
        <v>7</v>
      </c>
      <c r="D358">
        <v>1043</v>
      </c>
      <c r="E358">
        <v>1</v>
      </c>
      <c r="F358">
        <v>30</v>
      </c>
      <c r="G358">
        <v>133</v>
      </c>
      <c r="H358">
        <v>4</v>
      </c>
    </row>
    <row r="359" spans="1:8">
      <c r="A359" t="s">
        <v>607</v>
      </c>
      <c r="B359">
        <v>0</v>
      </c>
      <c r="C359">
        <v>29</v>
      </c>
      <c r="D359">
        <v>33334</v>
      </c>
      <c r="E359">
        <v>2</v>
      </c>
      <c r="F359">
        <v>110</v>
      </c>
      <c r="G359">
        <v>1141</v>
      </c>
      <c r="H359">
        <v>12</v>
      </c>
    </row>
    <row r="360" spans="1:8">
      <c r="A360" t="s">
        <v>608</v>
      </c>
      <c r="B360">
        <v>0</v>
      </c>
      <c r="C360">
        <v>50</v>
      </c>
      <c r="D360">
        <v>47587</v>
      </c>
      <c r="E360">
        <v>1.27</v>
      </c>
      <c r="F360">
        <v>64</v>
      </c>
      <c r="G360">
        <v>949</v>
      </c>
      <c r="H360">
        <v>14</v>
      </c>
    </row>
    <row r="361" spans="1:8">
      <c r="A361" t="s">
        <v>609</v>
      </c>
      <c r="B361">
        <v>0</v>
      </c>
      <c r="C361">
        <v>2</v>
      </c>
      <c r="D361">
        <v>56</v>
      </c>
      <c r="E361">
        <v>1</v>
      </c>
      <c r="F361">
        <v>5</v>
      </c>
      <c r="G361">
        <v>22</v>
      </c>
      <c r="H361">
        <v>1</v>
      </c>
    </row>
    <row r="362" spans="1:8">
      <c r="A362" t="s">
        <v>610</v>
      </c>
      <c r="B362">
        <v>0</v>
      </c>
      <c r="C362">
        <v>0</v>
      </c>
      <c r="D362">
        <v>0</v>
      </c>
      <c r="E362" t="s">
        <v>250</v>
      </c>
      <c r="F362">
        <v>2</v>
      </c>
      <c r="G362">
        <v>4</v>
      </c>
      <c r="H362">
        <v>0</v>
      </c>
    </row>
    <row r="363" spans="1:8">
      <c r="A363" t="s">
        <v>611</v>
      </c>
      <c r="B363">
        <v>0</v>
      </c>
      <c r="C363">
        <v>0</v>
      </c>
      <c r="D363">
        <v>0</v>
      </c>
      <c r="E363" t="s">
        <v>250</v>
      </c>
      <c r="F363">
        <v>2</v>
      </c>
      <c r="G363">
        <v>4</v>
      </c>
      <c r="H363">
        <v>0</v>
      </c>
    </row>
    <row r="364" spans="1:8">
      <c r="A364" t="s">
        <v>612</v>
      </c>
      <c r="B364">
        <v>0</v>
      </c>
      <c r="C364">
        <v>0</v>
      </c>
      <c r="D364">
        <v>0</v>
      </c>
      <c r="E364" t="s">
        <v>250</v>
      </c>
      <c r="F364">
        <v>2</v>
      </c>
      <c r="G364">
        <v>4</v>
      </c>
      <c r="H364">
        <v>0</v>
      </c>
    </row>
    <row r="365" spans="1:8">
      <c r="A365" t="s">
        <v>613</v>
      </c>
      <c r="B365">
        <v>0</v>
      </c>
      <c r="C365">
        <v>0</v>
      </c>
      <c r="D365">
        <v>0</v>
      </c>
      <c r="E365" t="s">
        <v>250</v>
      </c>
      <c r="F365">
        <v>2</v>
      </c>
      <c r="G365">
        <v>4</v>
      </c>
      <c r="H365">
        <v>0</v>
      </c>
    </row>
    <row r="366" spans="1:8">
      <c r="A366" t="s">
        <v>614</v>
      </c>
      <c r="B366">
        <v>0</v>
      </c>
      <c r="C366">
        <v>0</v>
      </c>
      <c r="D366">
        <v>0</v>
      </c>
      <c r="E366" t="s">
        <v>250</v>
      </c>
      <c r="F366">
        <v>2</v>
      </c>
      <c r="G366">
        <v>4</v>
      </c>
      <c r="H366">
        <v>0</v>
      </c>
    </row>
    <row r="367" spans="1:8">
      <c r="A367" t="s">
        <v>615</v>
      </c>
      <c r="B367">
        <v>0</v>
      </c>
      <c r="C367">
        <v>0</v>
      </c>
      <c r="D367">
        <v>0</v>
      </c>
      <c r="E367" t="s">
        <v>250</v>
      </c>
      <c r="F367">
        <v>2</v>
      </c>
      <c r="G367">
        <v>4</v>
      </c>
      <c r="H367">
        <v>0</v>
      </c>
    </row>
    <row r="368" spans="1:8">
      <c r="A368" t="s">
        <v>616</v>
      </c>
      <c r="B368">
        <v>0</v>
      </c>
      <c r="C368">
        <v>2</v>
      </c>
      <c r="D368">
        <v>56</v>
      </c>
      <c r="E368">
        <v>1</v>
      </c>
      <c r="F368">
        <v>5</v>
      </c>
      <c r="G368">
        <v>22</v>
      </c>
      <c r="H368">
        <v>1</v>
      </c>
    </row>
    <row r="369" spans="1:8">
      <c r="A369" t="s">
        <v>617</v>
      </c>
      <c r="B369">
        <v>0</v>
      </c>
      <c r="C369">
        <v>3</v>
      </c>
      <c r="D369">
        <v>114</v>
      </c>
      <c r="E369">
        <v>1</v>
      </c>
      <c r="F369">
        <v>9</v>
      </c>
      <c r="G369">
        <v>38</v>
      </c>
      <c r="H369">
        <v>2</v>
      </c>
    </row>
    <row r="370" spans="1:8">
      <c r="A370" t="s">
        <v>618</v>
      </c>
      <c r="B370">
        <v>0</v>
      </c>
      <c r="C370">
        <v>16</v>
      </c>
      <c r="D370">
        <v>2472</v>
      </c>
      <c r="E370">
        <v>2</v>
      </c>
      <c r="F370">
        <v>16</v>
      </c>
      <c r="G370">
        <v>147</v>
      </c>
      <c r="H370">
        <v>4</v>
      </c>
    </row>
    <row r="371" spans="1:8">
      <c r="A371" t="s">
        <v>619</v>
      </c>
      <c r="B371">
        <v>0</v>
      </c>
      <c r="C371">
        <v>0</v>
      </c>
      <c r="D371">
        <v>0</v>
      </c>
      <c r="E371" t="s">
        <v>250</v>
      </c>
      <c r="F371">
        <v>2</v>
      </c>
      <c r="G371">
        <v>4</v>
      </c>
      <c r="H371">
        <v>0</v>
      </c>
    </row>
    <row r="372" spans="1:8">
      <c r="A372" t="s">
        <v>620</v>
      </c>
      <c r="B372">
        <v>0</v>
      </c>
      <c r="C372">
        <v>2</v>
      </c>
      <c r="D372">
        <v>56</v>
      </c>
      <c r="E372">
        <v>1</v>
      </c>
      <c r="F372">
        <v>6</v>
      </c>
      <c r="G372">
        <v>22</v>
      </c>
      <c r="H372">
        <v>1</v>
      </c>
    </row>
    <row r="373" spans="1:8">
      <c r="A373" t="s">
        <v>621</v>
      </c>
      <c r="B373">
        <v>0</v>
      </c>
      <c r="C373">
        <v>32</v>
      </c>
      <c r="D373">
        <v>18133</v>
      </c>
      <c r="E373">
        <v>1.67</v>
      </c>
      <c r="F373">
        <v>52</v>
      </c>
      <c r="G373">
        <v>564</v>
      </c>
      <c r="H373">
        <v>10</v>
      </c>
    </row>
    <row r="374" spans="1:8">
      <c r="A374" t="s">
        <v>622</v>
      </c>
      <c r="B374">
        <v>0</v>
      </c>
      <c r="C374">
        <v>15</v>
      </c>
      <c r="D374">
        <v>2163</v>
      </c>
      <c r="E374">
        <v>1</v>
      </c>
      <c r="F374">
        <v>25</v>
      </c>
      <c r="G374">
        <v>142</v>
      </c>
      <c r="H374">
        <v>4</v>
      </c>
    </row>
    <row r="375" spans="1:8">
      <c r="A375" t="s">
        <v>623</v>
      </c>
      <c r="B375">
        <v>0</v>
      </c>
      <c r="C375">
        <v>15</v>
      </c>
      <c r="D375">
        <v>2912</v>
      </c>
      <c r="E375">
        <v>1</v>
      </c>
      <c r="F375">
        <v>28</v>
      </c>
      <c r="G375">
        <v>192</v>
      </c>
      <c r="H375">
        <v>5</v>
      </c>
    </row>
    <row r="376" spans="1:8">
      <c r="A376" t="s">
        <v>624</v>
      </c>
      <c r="B376">
        <v>3</v>
      </c>
      <c r="C376">
        <v>167</v>
      </c>
      <c r="D376">
        <v>1128989</v>
      </c>
      <c r="E376">
        <v>3.05</v>
      </c>
      <c r="F376">
        <v>265</v>
      </c>
      <c r="G376">
        <v>6727</v>
      </c>
      <c r="H376">
        <v>58</v>
      </c>
    </row>
    <row r="377" spans="1:8">
      <c r="A377" t="s">
        <v>625</v>
      </c>
      <c r="B377">
        <v>0</v>
      </c>
      <c r="C377">
        <v>27</v>
      </c>
      <c r="D377">
        <v>13892</v>
      </c>
      <c r="E377">
        <v>2.5</v>
      </c>
      <c r="F377">
        <v>38</v>
      </c>
      <c r="G377">
        <v>504</v>
      </c>
      <c r="H377">
        <v>5</v>
      </c>
    </row>
    <row r="378" spans="1:8">
      <c r="A378" t="s">
        <v>626</v>
      </c>
      <c r="B378">
        <v>0</v>
      </c>
      <c r="C378">
        <v>6</v>
      </c>
      <c r="D378">
        <v>1158</v>
      </c>
      <c r="E378">
        <v>1</v>
      </c>
      <c r="F378">
        <v>25</v>
      </c>
      <c r="G378">
        <v>171</v>
      </c>
      <c r="H378">
        <v>5</v>
      </c>
    </row>
    <row r="379" spans="1:8">
      <c r="A379" t="s">
        <v>627</v>
      </c>
      <c r="B379">
        <v>2</v>
      </c>
      <c r="C379">
        <v>101</v>
      </c>
      <c r="D379">
        <v>472191</v>
      </c>
      <c r="E379">
        <v>5</v>
      </c>
      <c r="F379">
        <v>257</v>
      </c>
      <c r="G379">
        <v>4666</v>
      </c>
      <c r="H379">
        <v>25</v>
      </c>
    </row>
    <row r="380" spans="1:8">
      <c r="A380" t="s">
        <v>628</v>
      </c>
      <c r="B380">
        <v>0</v>
      </c>
      <c r="C380">
        <v>15</v>
      </c>
      <c r="D380">
        <v>5105</v>
      </c>
      <c r="E380">
        <v>2</v>
      </c>
      <c r="F380">
        <v>23</v>
      </c>
      <c r="G380">
        <v>329</v>
      </c>
      <c r="H380">
        <v>4</v>
      </c>
    </row>
    <row r="381" spans="1:8">
      <c r="A381" t="s">
        <v>629</v>
      </c>
      <c r="B381">
        <v>0</v>
      </c>
      <c r="C381">
        <v>48</v>
      </c>
      <c r="D381">
        <v>55154</v>
      </c>
      <c r="E381">
        <v>1.5</v>
      </c>
      <c r="F381">
        <v>51</v>
      </c>
      <c r="G381">
        <v>1146</v>
      </c>
      <c r="H381">
        <v>6</v>
      </c>
    </row>
    <row r="382" spans="1:8">
      <c r="A382" t="s">
        <v>630</v>
      </c>
      <c r="B382">
        <v>0</v>
      </c>
      <c r="C382">
        <v>3</v>
      </c>
      <c r="D382">
        <v>522</v>
      </c>
      <c r="E382">
        <v>1</v>
      </c>
      <c r="F382">
        <v>31</v>
      </c>
      <c r="G382">
        <v>174</v>
      </c>
      <c r="H382">
        <v>6</v>
      </c>
    </row>
    <row r="383" spans="1:8">
      <c r="A383" t="s">
        <v>631</v>
      </c>
      <c r="B383">
        <v>0</v>
      </c>
      <c r="C383">
        <v>20</v>
      </c>
      <c r="D383">
        <v>3299</v>
      </c>
      <c r="E383">
        <v>1</v>
      </c>
      <c r="F383">
        <v>26</v>
      </c>
      <c r="G383">
        <v>164</v>
      </c>
      <c r="H383">
        <v>4</v>
      </c>
    </row>
    <row r="384" spans="1:8">
      <c r="A384" t="s">
        <v>632</v>
      </c>
      <c r="B384">
        <v>0</v>
      </c>
      <c r="C384">
        <v>31</v>
      </c>
      <c r="D384">
        <v>6698</v>
      </c>
      <c r="E384">
        <v>1</v>
      </c>
      <c r="F384">
        <v>28</v>
      </c>
      <c r="G384">
        <v>211</v>
      </c>
      <c r="H384">
        <v>4</v>
      </c>
    </row>
    <row r="385" spans="1:8">
      <c r="A385" t="s">
        <v>633</v>
      </c>
      <c r="B385">
        <v>0</v>
      </c>
      <c r="C385">
        <v>14</v>
      </c>
      <c r="D385">
        <v>3091</v>
      </c>
      <c r="E385">
        <v>1.2</v>
      </c>
      <c r="F385">
        <v>30</v>
      </c>
      <c r="G385">
        <v>213</v>
      </c>
      <c r="H385">
        <v>6</v>
      </c>
    </row>
    <row r="386" spans="1:8">
      <c r="A386" t="s">
        <v>634</v>
      </c>
      <c r="B386">
        <v>0</v>
      </c>
      <c r="C386">
        <v>22</v>
      </c>
      <c r="D386">
        <v>5340</v>
      </c>
      <c r="E386">
        <v>1.2</v>
      </c>
      <c r="F386">
        <v>28</v>
      </c>
      <c r="G386">
        <v>242</v>
      </c>
      <c r="H386">
        <v>6</v>
      </c>
    </row>
    <row r="387" spans="1:8">
      <c r="A387" t="s">
        <v>635</v>
      </c>
      <c r="B387">
        <v>0</v>
      </c>
      <c r="C387">
        <v>32</v>
      </c>
      <c r="D387">
        <v>12808</v>
      </c>
      <c r="E387">
        <v>1</v>
      </c>
      <c r="F387">
        <v>29</v>
      </c>
      <c r="G387">
        <v>391</v>
      </c>
      <c r="H387">
        <v>4</v>
      </c>
    </row>
    <row r="388" spans="1:8">
      <c r="A388" t="s">
        <v>636</v>
      </c>
      <c r="B388">
        <v>0</v>
      </c>
      <c r="C388">
        <v>4</v>
      </c>
      <c r="D388">
        <v>313</v>
      </c>
      <c r="E388">
        <v>1</v>
      </c>
      <c r="F388">
        <v>18</v>
      </c>
      <c r="G388">
        <v>69</v>
      </c>
      <c r="H388">
        <v>4</v>
      </c>
    </row>
    <row r="389" spans="1:8">
      <c r="A389" t="s">
        <v>637</v>
      </c>
      <c r="B389">
        <v>0</v>
      </c>
      <c r="C389">
        <v>36</v>
      </c>
      <c r="D389">
        <v>21001</v>
      </c>
      <c r="E389">
        <v>1.6</v>
      </c>
      <c r="F389">
        <v>36</v>
      </c>
      <c r="G389">
        <v>578</v>
      </c>
      <c r="H389">
        <v>8</v>
      </c>
    </row>
    <row r="390" spans="1:8">
      <c r="A390" t="s">
        <v>638</v>
      </c>
      <c r="B390">
        <v>0</v>
      </c>
      <c r="C390">
        <v>6</v>
      </c>
      <c r="D390">
        <v>431</v>
      </c>
      <c r="E390">
        <v>2</v>
      </c>
      <c r="F390">
        <v>10</v>
      </c>
      <c r="G390">
        <v>68</v>
      </c>
      <c r="H390">
        <v>2</v>
      </c>
    </row>
    <row r="391" spans="1:8">
      <c r="A391" t="s">
        <v>639</v>
      </c>
      <c r="B391">
        <v>0</v>
      </c>
      <c r="C391">
        <v>0</v>
      </c>
      <c r="D391">
        <v>0</v>
      </c>
      <c r="E391" t="s">
        <v>250</v>
      </c>
      <c r="F391">
        <v>9</v>
      </c>
      <c r="G391">
        <v>11</v>
      </c>
      <c r="H391">
        <v>0</v>
      </c>
    </row>
    <row r="392" spans="1:8">
      <c r="A392" t="s">
        <v>640</v>
      </c>
      <c r="B392">
        <v>0</v>
      </c>
      <c r="C392">
        <v>52</v>
      </c>
      <c r="D392">
        <v>60520</v>
      </c>
      <c r="E392">
        <v>1.86</v>
      </c>
      <c r="F392">
        <v>60</v>
      </c>
      <c r="G392">
        <v>1153</v>
      </c>
      <c r="H392">
        <v>13</v>
      </c>
    </row>
    <row r="393" spans="1:8">
      <c r="A393" t="s">
        <v>641</v>
      </c>
      <c r="B393">
        <v>0</v>
      </c>
      <c r="C393">
        <v>2</v>
      </c>
      <c r="D393">
        <v>89</v>
      </c>
      <c r="E393">
        <v>1</v>
      </c>
      <c r="F393">
        <v>13</v>
      </c>
      <c r="G393">
        <v>35</v>
      </c>
      <c r="H393">
        <v>1</v>
      </c>
    </row>
    <row r="394" spans="1:8">
      <c r="A394" t="s">
        <v>642</v>
      </c>
      <c r="B394">
        <v>0</v>
      </c>
      <c r="C394">
        <v>0</v>
      </c>
      <c r="D394">
        <v>0</v>
      </c>
      <c r="E394" t="s">
        <v>250</v>
      </c>
      <c r="F394">
        <v>6</v>
      </c>
      <c r="G394">
        <v>7</v>
      </c>
      <c r="H394">
        <v>0</v>
      </c>
    </row>
    <row r="395" spans="1:8">
      <c r="A395" t="s">
        <v>643</v>
      </c>
      <c r="B395">
        <v>0</v>
      </c>
      <c r="C395">
        <v>4</v>
      </c>
      <c r="D395">
        <v>345</v>
      </c>
      <c r="E395">
        <v>1</v>
      </c>
      <c r="F395">
        <v>16</v>
      </c>
      <c r="G395">
        <v>74</v>
      </c>
      <c r="H395">
        <v>3</v>
      </c>
    </row>
    <row r="396" spans="1:8">
      <c r="A396" t="s">
        <v>644</v>
      </c>
      <c r="B396">
        <v>0</v>
      </c>
      <c r="C396">
        <v>5</v>
      </c>
      <c r="D396">
        <v>349</v>
      </c>
      <c r="E396">
        <v>1</v>
      </c>
      <c r="F396">
        <v>16</v>
      </c>
      <c r="G396">
        <v>66</v>
      </c>
      <c r="H396">
        <v>2</v>
      </c>
    </row>
    <row r="397" spans="1:8">
      <c r="A397" t="s">
        <v>645</v>
      </c>
      <c r="B397">
        <v>0</v>
      </c>
      <c r="C397">
        <v>6</v>
      </c>
      <c r="D397">
        <v>1126</v>
      </c>
      <c r="E397">
        <v>1.2</v>
      </c>
      <c r="F397">
        <v>28</v>
      </c>
      <c r="G397">
        <v>166</v>
      </c>
      <c r="H397">
        <v>6</v>
      </c>
    </row>
    <row r="398" spans="1:8">
      <c r="A398" t="s">
        <v>646</v>
      </c>
      <c r="B398">
        <v>0</v>
      </c>
      <c r="C398">
        <v>6</v>
      </c>
      <c r="D398">
        <v>825</v>
      </c>
      <c r="E398">
        <v>1</v>
      </c>
      <c r="F398">
        <v>26</v>
      </c>
      <c r="G398">
        <v>137</v>
      </c>
      <c r="H398">
        <v>5</v>
      </c>
    </row>
    <row r="399" spans="1:8">
      <c r="A399" t="s">
        <v>647</v>
      </c>
      <c r="B399">
        <v>0</v>
      </c>
      <c r="C399">
        <v>6</v>
      </c>
      <c r="D399">
        <v>1435</v>
      </c>
      <c r="E399">
        <v>1.1399999999999999</v>
      </c>
      <c r="F399">
        <v>34</v>
      </c>
      <c r="G399">
        <v>212</v>
      </c>
      <c r="H399">
        <v>8</v>
      </c>
    </row>
    <row r="400" spans="1:8">
      <c r="A400" t="s">
        <v>648</v>
      </c>
      <c r="B400">
        <v>0</v>
      </c>
      <c r="C400">
        <v>5</v>
      </c>
      <c r="D400">
        <v>406</v>
      </c>
      <c r="E400">
        <v>1</v>
      </c>
      <c r="F400">
        <v>15</v>
      </c>
      <c r="G400">
        <v>76</v>
      </c>
      <c r="H400">
        <v>3</v>
      </c>
    </row>
    <row r="401" spans="1:8">
      <c r="A401" t="s">
        <v>649</v>
      </c>
      <c r="B401">
        <v>0</v>
      </c>
      <c r="C401">
        <v>7</v>
      </c>
      <c r="D401">
        <v>2518</v>
      </c>
      <c r="E401">
        <v>1.18</v>
      </c>
      <c r="F401">
        <v>50</v>
      </c>
      <c r="G401">
        <v>349</v>
      </c>
      <c r="H401">
        <v>13</v>
      </c>
    </row>
    <row r="402" spans="1:8">
      <c r="A402" t="s">
        <v>650</v>
      </c>
      <c r="B402">
        <v>0</v>
      </c>
      <c r="C402">
        <v>7</v>
      </c>
      <c r="D402">
        <v>737</v>
      </c>
      <c r="E402">
        <v>1</v>
      </c>
      <c r="F402">
        <v>18</v>
      </c>
      <c r="G402">
        <v>104</v>
      </c>
      <c r="H402">
        <v>3</v>
      </c>
    </row>
    <row r="403" spans="1:8">
      <c r="A403" t="s">
        <v>651</v>
      </c>
      <c r="B403">
        <v>0</v>
      </c>
      <c r="C403">
        <v>10</v>
      </c>
      <c r="D403">
        <v>4748</v>
      </c>
      <c r="E403">
        <v>1.1499999999999999</v>
      </c>
      <c r="F403">
        <v>59</v>
      </c>
      <c r="G403">
        <v>466</v>
      </c>
      <c r="H403">
        <v>15</v>
      </c>
    </row>
    <row r="404" spans="1:8">
      <c r="A404" t="s">
        <v>652</v>
      </c>
      <c r="B404">
        <v>0</v>
      </c>
      <c r="C404">
        <v>5</v>
      </c>
      <c r="D404">
        <v>406</v>
      </c>
      <c r="E404">
        <v>1</v>
      </c>
      <c r="F404">
        <v>16</v>
      </c>
      <c r="G404">
        <v>76</v>
      </c>
      <c r="H404">
        <v>3</v>
      </c>
    </row>
    <row r="405" spans="1:8">
      <c r="A405" t="s">
        <v>653</v>
      </c>
      <c r="B405">
        <v>0</v>
      </c>
      <c r="C405">
        <v>7</v>
      </c>
      <c r="D405">
        <v>1931</v>
      </c>
      <c r="E405">
        <v>1.29</v>
      </c>
      <c r="F405">
        <v>36</v>
      </c>
      <c r="G405">
        <v>247</v>
      </c>
      <c r="H405">
        <v>9</v>
      </c>
    </row>
    <row r="406" spans="1:8">
      <c r="A406" t="s">
        <v>654</v>
      </c>
      <c r="B406">
        <v>0</v>
      </c>
      <c r="C406">
        <v>13</v>
      </c>
      <c r="D406">
        <v>5622</v>
      </c>
      <c r="E406">
        <v>1.43</v>
      </c>
      <c r="F406">
        <v>48</v>
      </c>
      <c r="G406">
        <v>405</v>
      </c>
      <c r="H406">
        <v>10</v>
      </c>
    </row>
    <row r="407" spans="1:8">
      <c r="A407" t="s">
        <v>655</v>
      </c>
      <c r="B407">
        <v>0</v>
      </c>
      <c r="C407">
        <v>7</v>
      </c>
      <c r="D407">
        <v>2623</v>
      </c>
      <c r="E407">
        <v>1.18</v>
      </c>
      <c r="F407">
        <v>49</v>
      </c>
      <c r="G407">
        <v>346</v>
      </c>
      <c r="H407">
        <v>13</v>
      </c>
    </row>
    <row r="408" spans="1:8">
      <c r="A408" t="s">
        <v>656</v>
      </c>
      <c r="B408">
        <v>0</v>
      </c>
      <c r="C408">
        <v>5</v>
      </c>
      <c r="D408">
        <v>406</v>
      </c>
      <c r="E408">
        <v>1</v>
      </c>
      <c r="F408">
        <v>15</v>
      </c>
      <c r="G408">
        <v>76</v>
      </c>
      <c r="H408">
        <v>3</v>
      </c>
    </row>
    <row r="409" spans="1:8">
      <c r="A409" t="s">
        <v>657</v>
      </c>
      <c r="B409">
        <v>0</v>
      </c>
      <c r="C409">
        <v>6</v>
      </c>
      <c r="D409">
        <v>1367</v>
      </c>
      <c r="E409">
        <v>1</v>
      </c>
      <c r="F409">
        <v>32</v>
      </c>
      <c r="G409">
        <v>205</v>
      </c>
      <c r="H409">
        <v>7</v>
      </c>
    </row>
    <row r="411" spans="1:8">
      <c r="A411" t="s">
        <v>658</v>
      </c>
      <c r="B411" t="s">
        <v>245</v>
      </c>
    </row>
    <row r="412" spans="1:8">
      <c r="A412" t="s">
        <v>659</v>
      </c>
      <c r="B412">
        <v>7</v>
      </c>
    </row>
    <row r="413" spans="1:8">
      <c r="A413" t="s">
        <v>660</v>
      </c>
      <c r="B413">
        <v>3</v>
      </c>
    </row>
    <row r="414" spans="1:8">
      <c r="A414" t="s">
        <v>661</v>
      </c>
      <c r="B414">
        <v>6</v>
      </c>
    </row>
    <row r="415" spans="1:8">
      <c r="A415" t="s">
        <v>662</v>
      </c>
      <c r="B415">
        <v>5</v>
      </c>
    </row>
  </sheetData>
  <autoFilter ref="A1:H338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8"/>
  <sheetViews>
    <sheetView workbookViewId="0">
      <pane ySplit="1" topLeftCell="A130" activePane="bottomLeft" state="frozenSplit"/>
      <selection pane="bottomLeft" activeCell="J171" sqref="J171"/>
    </sheetView>
  </sheetViews>
  <sheetFormatPr baseColWidth="10" defaultRowHeight="15" x14ac:dyDescent="0"/>
  <cols>
    <col min="1" max="1" width="46.1640625" bestFit="1" customWidth="1"/>
    <col min="2" max="2" width="8" bestFit="1" customWidth="1"/>
    <col min="3" max="3" width="12.1640625" bestFit="1" customWidth="1"/>
    <col min="4" max="4" width="21.6640625" bestFit="1" customWidth="1"/>
    <col min="5" max="5" width="20" bestFit="1" customWidth="1"/>
    <col min="6" max="6" width="26.5" bestFit="1" customWidth="1"/>
    <col min="7" max="7" width="16.33203125" bestFit="1" customWidth="1"/>
    <col min="8" max="8" width="15.1640625" bestFit="1" customWidth="1"/>
    <col min="9" max="9" width="13.6640625" bestFit="1" customWidth="1"/>
  </cols>
  <sheetData>
    <row r="1" spans="1:10">
      <c r="A1" s="6" t="s">
        <v>69</v>
      </c>
      <c r="B1" s="6" t="s">
        <v>70</v>
      </c>
      <c r="C1" s="6" t="s">
        <v>72</v>
      </c>
      <c r="D1" s="6" t="s">
        <v>671</v>
      </c>
      <c r="E1" s="6" t="s">
        <v>672</v>
      </c>
      <c r="F1" s="9" t="s">
        <v>673</v>
      </c>
      <c r="G1" s="6" t="s">
        <v>674</v>
      </c>
      <c r="H1" s="6" t="s">
        <v>675</v>
      </c>
      <c r="I1" s="6" t="s">
        <v>676</v>
      </c>
      <c r="J1" s="6" t="s">
        <v>663</v>
      </c>
    </row>
    <row r="2" spans="1:10">
      <c r="A2" t="s">
        <v>81</v>
      </c>
      <c r="B2">
        <v>0</v>
      </c>
      <c r="C2">
        <v>26</v>
      </c>
      <c r="D2">
        <v>0</v>
      </c>
      <c r="E2">
        <v>10</v>
      </c>
      <c r="F2" s="8">
        <v>0.38461538461538464</v>
      </c>
      <c r="G2">
        <v>45.174999999999997</v>
      </c>
      <c r="H2">
        <v>463.84876860923953</v>
      </c>
      <c r="I2">
        <v>3492.5108937215036</v>
      </c>
      <c r="J2">
        <f>POWER(I2,2/3)/3000</f>
        <v>7.6730952891004719E-2</v>
      </c>
    </row>
    <row r="3" spans="1:10">
      <c r="A3" t="s">
        <v>83</v>
      </c>
      <c r="B3">
        <v>17</v>
      </c>
      <c r="C3">
        <v>1</v>
      </c>
      <c r="D3">
        <v>1</v>
      </c>
      <c r="E3">
        <v>1</v>
      </c>
      <c r="F3" s="8">
        <v>1</v>
      </c>
      <c r="G3">
        <v>2</v>
      </c>
      <c r="H3">
        <v>12</v>
      </c>
      <c r="I3">
        <v>24</v>
      </c>
      <c r="J3">
        <f t="shared" ref="J3:J66" si="0">POWER(I3,2/3)/3000</f>
        <v>2.773445097402539E-3</v>
      </c>
    </row>
    <row r="4" spans="1:10">
      <c r="A4" t="s">
        <v>84</v>
      </c>
      <c r="B4">
        <v>20</v>
      </c>
      <c r="C4">
        <v>25</v>
      </c>
      <c r="D4">
        <v>1</v>
      </c>
      <c r="E4">
        <v>9</v>
      </c>
      <c r="F4" s="8">
        <v>0.36</v>
      </c>
      <c r="G4">
        <v>45.567307692307693</v>
      </c>
      <c r="H4">
        <v>443.29918736147181</v>
      </c>
      <c r="I4">
        <v>3308.7322827426096</v>
      </c>
      <c r="J4">
        <f t="shared" si="0"/>
        <v>7.4015014941593793E-2</v>
      </c>
    </row>
    <row r="5" spans="1:10">
      <c r="A5" t="s">
        <v>85</v>
      </c>
      <c r="B5">
        <v>46</v>
      </c>
      <c r="C5">
        <v>35</v>
      </c>
      <c r="D5">
        <v>1</v>
      </c>
      <c r="E5">
        <v>9</v>
      </c>
      <c r="F5" s="8">
        <v>0.25714285714285712</v>
      </c>
      <c r="G5">
        <v>46.930900621117999</v>
      </c>
      <c r="H5">
        <v>726.49503752457144</v>
      </c>
      <c r="I5">
        <v>5737.0037394400042</v>
      </c>
      <c r="J5">
        <f t="shared" si="0"/>
        <v>0.10682399948995457</v>
      </c>
    </row>
    <row r="6" spans="1:10">
      <c r="A6" t="s">
        <v>86</v>
      </c>
      <c r="B6">
        <v>79</v>
      </c>
      <c r="C6">
        <v>21</v>
      </c>
      <c r="D6">
        <v>4</v>
      </c>
      <c r="E6">
        <v>9</v>
      </c>
      <c r="F6" s="8">
        <v>0.42857142857142855</v>
      </c>
      <c r="G6">
        <v>36.674999999999997</v>
      </c>
      <c r="H6">
        <v>415.80746364451676</v>
      </c>
      <c r="I6">
        <v>2588.0417894738139</v>
      </c>
      <c r="J6">
        <f t="shared" si="0"/>
        <v>6.283374353410219E-2</v>
      </c>
    </row>
    <row r="7" spans="1:10">
      <c r="A7" t="s">
        <v>87</v>
      </c>
      <c r="B7">
        <v>116</v>
      </c>
      <c r="C7">
        <v>6</v>
      </c>
      <c r="D7">
        <v>0</v>
      </c>
      <c r="E7">
        <v>2</v>
      </c>
      <c r="F7" s="8">
        <v>0.33333333333333331</v>
      </c>
      <c r="G7">
        <v>4.6666666666666599</v>
      </c>
      <c r="H7">
        <v>93.0139866568461</v>
      </c>
      <c r="I7">
        <v>434.06527106528199</v>
      </c>
      <c r="J7">
        <f t="shared" si="0"/>
        <v>1.9109475712513466E-2</v>
      </c>
    </row>
    <row r="8" spans="1:10">
      <c r="A8" t="s">
        <v>89</v>
      </c>
      <c r="B8">
        <v>122</v>
      </c>
      <c r="C8">
        <v>0</v>
      </c>
      <c r="D8">
        <v>0</v>
      </c>
      <c r="E8">
        <v>1</v>
      </c>
      <c r="F8" s="8"/>
      <c r="G8">
        <v>0</v>
      </c>
      <c r="H8">
        <v>0</v>
      </c>
      <c r="I8">
        <v>0</v>
      </c>
      <c r="J8">
        <f t="shared" si="0"/>
        <v>0</v>
      </c>
    </row>
    <row r="9" spans="1:10">
      <c r="A9" t="s">
        <v>90</v>
      </c>
      <c r="B9">
        <v>132</v>
      </c>
      <c r="C9">
        <v>11</v>
      </c>
      <c r="D9">
        <v>2</v>
      </c>
      <c r="E9">
        <v>5</v>
      </c>
      <c r="F9" s="8">
        <f>E9/C9</f>
        <v>0.45454545454545453</v>
      </c>
      <c r="G9">
        <v>17.190476190476112</v>
      </c>
      <c r="H9">
        <v>373.0765262655209</v>
      </c>
      <c r="I9">
        <v>3274.9322980058314</v>
      </c>
      <c r="J9">
        <f t="shared" si="0"/>
        <v>7.3510091417577292E-2</v>
      </c>
    </row>
    <row r="10" spans="1:10">
      <c r="A10" t="s">
        <v>91</v>
      </c>
      <c r="B10">
        <v>159</v>
      </c>
      <c r="C10">
        <v>7</v>
      </c>
      <c r="D10">
        <v>3</v>
      </c>
      <c r="E10">
        <v>4</v>
      </c>
      <c r="F10" s="8">
        <f t="shared" ref="F10:F73" si="1">E10/C10</f>
        <v>0.5714285714285714</v>
      </c>
      <c r="G10">
        <v>10.87878787878787</v>
      </c>
      <c r="H10">
        <v>206.0621890290293</v>
      </c>
      <c r="I10">
        <v>1179.7550169380179</v>
      </c>
      <c r="J10">
        <f t="shared" si="0"/>
        <v>3.7216880432657258E-2</v>
      </c>
    </row>
    <row r="11" spans="1:10">
      <c r="A11" t="s">
        <v>92</v>
      </c>
      <c r="B11">
        <v>178</v>
      </c>
      <c r="C11">
        <v>16</v>
      </c>
      <c r="D11">
        <v>2</v>
      </c>
      <c r="E11">
        <v>7</v>
      </c>
      <c r="F11" s="8">
        <f t="shared" si="1"/>
        <v>0.4375</v>
      </c>
      <c r="G11">
        <v>18.174358974358899</v>
      </c>
      <c r="H11">
        <v>438.15777784893811</v>
      </c>
      <c r="I11">
        <v>5621.9801159499066</v>
      </c>
      <c r="J11">
        <f t="shared" si="0"/>
        <v>0.10539134543213469</v>
      </c>
    </row>
    <row r="12" spans="1:10">
      <c r="A12" t="s">
        <v>93</v>
      </c>
      <c r="B12">
        <v>203</v>
      </c>
      <c r="C12">
        <v>29</v>
      </c>
      <c r="D12">
        <v>2</v>
      </c>
      <c r="E12">
        <v>9</v>
      </c>
      <c r="F12" s="8">
        <f t="shared" si="1"/>
        <v>0.31034482758620691</v>
      </c>
      <c r="G12">
        <v>49.571428571428569</v>
      </c>
      <c r="H12">
        <v>677.88639227247495</v>
      </c>
      <c r="I12">
        <v>5097.2003825619486</v>
      </c>
      <c r="J12">
        <f t="shared" si="0"/>
        <v>9.8726380818986589E-2</v>
      </c>
    </row>
    <row r="13" spans="1:10">
      <c r="A13" t="s">
        <v>94</v>
      </c>
      <c r="B13">
        <v>229</v>
      </c>
      <c r="C13">
        <v>8</v>
      </c>
      <c r="D13">
        <v>1</v>
      </c>
      <c r="E13">
        <v>1</v>
      </c>
      <c r="F13" s="8">
        <f t="shared" si="1"/>
        <v>0.125</v>
      </c>
      <c r="G13">
        <v>4.8076923076923004</v>
      </c>
      <c r="H13">
        <v>183.47670006346101</v>
      </c>
      <c r="I13">
        <v>882.09951953587301</v>
      </c>
      <c r="J13">
        <f t="shared" si="0"/>
        <v>3.065894000840123E-2</v>
      </c>
    </row>
    <row r="14" spans="1:10">
      <c r="A14" t="s">
        <v>95</v>
      </c>
      <c r="B14">
        <v>265</v>
      </c>
      <c r="C14">
        <v>1</v>
      </c>
      <c r="D14">
        <v>1</v>
      </c>
      <c r="E14">
        <v>1</v>
      </c>
      <c r="F14" s="8">
        <f t="shared" si="1"/>
        <v>1</v>
      </c>
      <c r="G14">
        <v>0.5</v>
      </c>
      <c r="H14">
        <v>4.7548875021634602</v>
      </c>
      <c r="I14">
        <v>2.3774437510817301</v>
      </c>
      <c r="J14">
        <f t="shared" si="0"/>
        <v>5.9377090383320628E-4</v>
      </c>
    </row>
    <row r="15" spans="1:10">
      <c r="A15" t="s">
        <v>96</v>
      </c>
      <c r="B15">
        <v>290</v>
      </c>
      <c r="C15">
        <v>4</v>
      </c>
      <c r="D15">
        <v>1</v>
      </c>
      <c r="E15">
        <v>2</v>
      </c>
      <c r="F15" s="8">
        <f t="shared" si="1"/>
        <v>0.5</v>
      </c>
      <c r="G15">
        <v>10.769230769230701</v>
      </c>
      <c r="H15">
        <v>253.319469539192</v>
      </c>
      <c r="I15">
        <v>2728.0558258066899</v>
      </c>
      <c r="J15">
        <f t="shared" si="0"/>
        <v>6.508000547673963E-2</v>
      </c>
    </row>
    <row r="16" spans="1:10">
      <c r="A16" t="s">
        <v>97</v>
      </c>
      <c r="B16">
        <v>304</v>
      </c>
      <c r="C16">
        <v>25</v>
      </c>
      <c r="D16">
        <v>2</v>
      </c>
      <c r="E16">
        <v>10</v>
      </c>
      <c r="F16" s="8">
        <f t="shared" si="1"/>
        <v>0.4</v>
      </c>
      <c r="G16">
        <v>22.433333333333319</v>
      </c>
      <c r="H16">
        <v>748.15697569426686</v>
      </c>
      <c r="I16">
        <v>5781.7573730206686</v>
      </c>
      <c r="J16">
        <f t="shared" si="0"/>
        <v>0.10737882661045055</v>
      </c>
    </row>
    <row r="17" spans="1:10">
      <c r="A17" t="s">
        <v>98</v>
      </c>
      <c r="B17">
        <v>346</v>
      </c>
      <c r="C17">
        <v>12</v>
      </c>
      <c r="D17">
        <v>2</v>
      </c>
      <c r="E17">
        <v>4</v>
      </c>
      <c r="F17" s="8">
        <f t="shared" si="1"/>
        <v>0.33333333333333331</v>
      </c>
      <c r="G17">
        <v>11.986956521739131</v>
      </c>
      <c r="H17">
        <v>534.67660915269596</v>
      </c>
      <c r="I17">
        <v>3857.136359522608</v>
      </c>
      <c r="J17">
        <f t="shared" si="0"/>
        <v>8.1982672905560453E-2</v>
      </c>
    </row>
    <row r="18" spans="1:10">
      <c r="A18" t="s">
        <v>99</v>
      </c>
      <c r="B18">
        <v>371</v>
      </c>
      <c r="C18">
        <v>23</v>
      </c>
      <c r="D18">
        <v>3</v>
      </c>
      <c r="E18">
        <v>7</v>
      </c>
      <c r="F18" s="8">
        <f t="shared" si="1"/>
        <v>0.30434782608695654</v>
      </c>
      <c r="G18">
        <v>17.669172932330781</v>
      </c>
      <c r="H18">
        <v>764.5260365506349</v>
      </c>
      <c r="I18">
        <v>7289.7408593507807</v>
      </c>
      <c r="J18">
        <f t="shared" si="0"/>
        <v>0.1253199285532979</v>
      </c>
    </row>
    <row r="19" spans="1:10">
      <c r="A19" t="s">
        <v>100</v>
      </c>
      <c r="B19">
        <v>413</v>
      </c>
      <c r="C19">
        <v>8</v>
      </c>
      <c r="D19">
        <v>4</v>
      </c>
      <c r="E19">
        <v>5</v>
      </c>
      <c r="F19" s="8">
        <f t="shared" si="1"/>
        <v>0.625</v>
      </c>
      <c r="G19">
        <v>12.791666666666661</v>
      </c>
      <c r="H19">
        <v>179.58598551044969</v>
      </c>
      <c r="I19">
        <v>761.583402674681</v>
      </c>
      <c r="J19">
        <f t="shared" si="0"/>
        <v>2.7798651296925485E-2</v>
      </c>
    </row>
    <row r="20" spans="1:10">
      <c r="A20" t="s">
        <v>101</v>
      </c>
      <c r="B20">
        <v>433</v>
      </c>
      <c r="C20">
        <v>8</v>
      </c>
      <c r="D20">
        <v>4</v>
      </c>
      <c r="E20">
        <v>5</v>
      </c>
      <c r="F20" s="8">
        <f t="shared" si="1"/>
        <v>0.625</v>
      </c>
      <c r="G20">
        <v>15.291666666666661</v>
      </c>
      <c r="H20">
        <v>228.2210221471035</v>
      </c>
      <c r="I20">
        <v>1237.293552500066</v>
      </c>
      <c r="J20">
        <f t="shared" si="0"/>
        <v>3.8417335927916678E-2</v>
      </c>
    </row>
    <row r="21" spans="1:10">
      <c r="A21" t="s">
        <v>102</v>
      </c>
      <c r="B21">
        <v>453</v>
      </c>
      <c r="C21">
        <v>8</v>
      </c>
      <c r="D21">
        <v>4</v>
      </c>
      <c r="E21">
        <v>5</v>
      </c>
      <c r="F21" s="8">
        <f t="shared" si="1"/>
        <v>0.625</v>
      </c>
      <c r="G21">
        <v>15.619047619047599</v>
      </c>
      <c r="H21">
        <v>242.69042376751651</v>
      </c>
      <c r="I21">
        <v>1316.1564555729751</v>
      </c>
      <c r="J21">
        <f t="shared" si="0"/>
        <v>4.0032903601915554E-2</v>
      </c>
    </row>
    <row r="22" spans="1:10">
      <c r="A22" t="s">
        <v>103</v>
      </c>
      <c r="B22">
        <v>471</v>
      </c>
      <c r="C22">
        <v>12</v>
      </c>
      <c r="D22">
        <v>2</v>
      </c>
      <c r="E22">
        <v>5</v>
      </c>
      <c r="F22" s="8">
        <f t="shared" si="1"/>
        <v>0.41666666666666669</v>
      </c>
      <c r="G22">
        <v>13.673846153846149</v>
      </c>
      <c r="H22">
        <v>571.94515746397724</v>
      </c>
      <c r="I22">
        <v>4392.0536773495132</v>
      </c>
      <c r="J22">
        <f t="shared" si="0"/>
        <v>8.9397183852694601E-2</v>
      </c>
    </row>
    <row r="23" spans="1:10">
      <c r="A23" t="s">
        <v>104</v>
      </c>
      <c r="B23">
        <v>495</v>
      </c>
      <c r="C23">
        <v>9</v>
      </c>
      <c r="D23">
        <v>2</v>
      </c>
      <c r="E23">
        <v>4</v>
      </c>
      <c r="F23" s="8">
        <f t="shared" si="1"/>
        <v>0.44444444444444442</v>
      </c>
      <c r="G23">
        <v>9.6538461538461497</v>
      </c>
      <c r="H23">
        <v>516.38734386337592</v>
      </c>
      <c r="I23">
        <v>3389.4080952768222</v>
      </c>
      <c r="J23">
        <f t="shared" si="0"/>
        <v>7.5213301676486585E-2</v>
      </c>
    </row>
    <row r="24" spans="1:10">
      <c r="A24" t="s">
        <v>105</v>
      </c>
      <c r="B24">
        <v>517</v>
      </c>
      <c r="C24">
        <v>8</v>
      </c>
      <c r="D24">
        <v>4</v>
      </c>
      <c r="E24">
        <v>4</v>
      </c>
      <c r="F24" s="8">
        <f t="shared" si="1"/>
        <v>0.5</v>
      </c>
      <c r="G24">
        <v>8.93333333333333</v>
      </c>
      <c r="H24">
        <v>164.44066363020988</v>
      </c>
      <c r="I24">
        <v>765.52763550922498</v>
      </c>
      <c r="J24">
        <f t="shared" si="0"/>
        <v>2.7894547932658335E-2</v>
      </c>
    </row>
    <row r="25" spans="1:10">
      <c r="A25" t="s">
        <v>106</v>
      </c>
      <c r="B25">
        <v>538</v>
      </c>
      <c r="C25">
        <v>25</v>
      </c>
      <c r="D25">
        <v>5</v>
      </c>
      <c r="E25">
        <v>12</v>
      </c>
      <c r="F25" s="8">
        <f t="shared" si="1"/>
        <v>0.48</v>
      </c>
      <c r="G25">
        <v>42.888888888888808</v>
      </c>
      <c r="H25">
        <v>553.41628545938238</v>
      </c>
      <c r="I25">
        <v>4376.5604655425122</v>
      </c>
      <c r="J25">
        <f t="shared" si="0"/>
        <v>8.9186824388091099E-2</v>
      </c>
    </row>
    <row r="26" spans="1:10">
      <c r="A26" t="s">
        <v>107</v>
      </c>
      <c r="B26">
        <v>577</v>
      </c>
      <c r="C26">
        <v>16</v>
      </c>
      <c r="D26">
        <v>0</v>
      </c>
      <c r="E26">
        <v>9</v>
      </c>
      <c r="F26" s="8">
        <f t="shared" si="1"/>
        <v>0.5625</v>
      </c>
      <c r="G26">
        <v>38.9375</v>
      </c>
      <c r="H26">
        <v>291.96765418580759</v>
      </c>
      <c r="I26">
        <v>2232.0623499483504</v>
      </c>
      <c r="J26">
        <f t="shared" si="0"/>
        <v>5.6931106738651191E-2</v>
      </c>
    </row>
    <row r="27" spans="1:10">
      <c r="A27" t="s">
        <v>108</v>
      </c>
      <c r="B27">
        <v>593</v>
      </c>
      <c r="C27">
        <v>27</v>
      </c>
      <c r="D27">
        <v>1</v>
      </c>
      <c r="E27">
        <v>9</v>
      </c>
      <c r="F27" s="8">
        <f t="shared" si="1"/>
        <v>0.33333333333333331</v>
      </c>
      <c r="G27">
        <v>43.888736263736263</v>
      </c>
      <c r="H27">
        <v>512.00668833442046</v>
      </c>
      <c r="I27">
        <v>3350.2366842684969</v>
      </c>
      <c r="J27">
        <f t="shared" si="0"/>
        <v>7.4632685963461023E-2</v>
      </c>
    </row>
    <row r="28" spans="1:10">
      <c r="A28" t="s">
        <v>109</v>
      </c>
      <c r="B28">
        <v>617</v>
      </c>
      <c r="C28">
        <v>38</v>
      </c>
      <c r="D28">
        <v>1</v>
      </c>
      <c r="E28">
        <v>9</v>
      </c>
      <c r="F28" s="8">
        <f t="shared" si="1"/>
        <v>0.23684210526315788</v>
      </c>
      <c r="G28">
        <v>47.622023809523796</v>
      </c>
      <c r="H28">
        <v>785.20140555410035</v>
      </c>
      <c r="I28">
        <v>6543.9457771107345</v>
      </c>
      <c r="J28">
        <f t="shared" si="0"/>
        <v>0.11661968751022779</v>
      </c>
    </row>
    <row r="29" spans="1:10">
      <c r="A29" t="s">
        <v>110</v>
      </c>
      <c r="B29">
        <v>646</v>
      </c>
      <c r="C29">
        <v>22</v>
      </c>
      <c r="D29">
        <v>5</v>
      </c>
      <c r="E29">
        <v>9</v>
      </c>
      <c r="F29" s="8">
        <f t="shared" si="1"/>
        <v>0.40909090909090912</v>
      </c>
      <c r="G29">
        <v>44.013257575757557</v>
      </c>
      <c r="H29">
        <v>487.80687492848847</v>
      </c>
      <c r="I29">
        <v>3239.5901635926907</v>
      </c>
      <c r="J29">
        <f t="shared" si="0"/>
        <v>7.2980268983006885E-2</v>
      </c>
    </row>
    <row r="30" spans="1:10">
      <c r="A30" t="s">
        <v>111</v>
      </c>
      <c r="B30">
        <v>689</v>
      </c>
      <c r="C30">
        <v>3</v>
      </c>
      <c r="D30">
        <v>1</v>
      </c>
      <c r="E30">
        <v>1</v>
      </c>
      <c r="F30" s="8">
        <f t="shared" si="1"/>
        <v>0.33333333333333331</v>
      </c>
      <c r="G30">
        <v>1.8214285714285701</v>
      </c>
      <c r="H30">
        <v>118.536422396259</v>
      </c>
      <c r="I30">
        <v>215.90562650747299</v>
      </c>
      <c r="J30">
        <f t="shared" si="0"/>
        <v>1.1996504430887029E-2</v>
      </c>
    </row>
    <row r="31" spans="1:10">
      <c r="A31" t="s">
        <v>112</v>
      </c>
      <c r="B31">
        <v>703</v>
      </c>
      <c r="C31">
        <v>49</v>
      </c>
      <c r="D31">
        <v>5</v>
      </c>
      <c r="E31">
        <v>12</v>
      </c>
      <c r="F31" s="8">
        <f t="shared" si="1"/>
        <v>0.24489795918367346</v>
      </c>
      <c r="G31">
        <v>57.116479500891231</v>
      </c>
      <c r="H31">
        <v>1305.2114812697398</v>
      </c>
      <c r="I31">
        <v>10575.151152044831</v>
      </c>
      <c r="J31">
        <f t="shared" si="0"/>
        <v>0.16059664476686664</v>
      </c>
    </row>
    <row r="32" spans="1:10">
      <c r="A32" t="s">
        <v>113</v>
      </c>
      <c r="B32">
        <v>754</v>
      </c>
      <c r="C32">
        <v>11</v>
      </c>
      <c r="D32">
        <v>2</v>
      </c>
      <c r="E32">
        <v>3</v>
      </c>
      <c r="F32" s="8">
        <f t="shared" si="1"/>
        <v>0.27272727272727271</v>
      </c>
      <c r="G32">
        <v>7.0535714285714199</v>
      </c>
      <c r="H32">
        <v>265.44904869018723</v>
      </c>
      <c r="I32">
        <v>890.02451935650697</v>
      </c>
      <c r="J32">
        <f t="shared" si="0"/>
        <v>3.0842297791847315E-2</v>
      </c>
    </row>
    <row r="33" spans="1:10">
      <c r="A33" t="s">
        <v>114</v>
      </c>
      <c r="B33">
        <v>776</v>
      </c>
      <c r="C33">
        <v>14</v>
      </c>
      <c r="D33">
        <v>3</v>
      </c>
      <c r="E33">
        <v>5</v>
      </c>
      <c r="F33" s="8">
        <f t="shared" si="1"/>
        <v>0.35714285714285715</v>
      </c>
      <c r="G33">
        <v>12.48830409356724</v>
      </c>
      <c r="H33">
        <v>539.17940403280295</v>
      </c>
      <c r="I33">
        <v>3562.5099143340512</v>
      </c>
      <c r="J33">
        <f t="shared" si="0"/>
        <v>7.7752817086588252E-2</v>
      </c>
    </row>
    <row r="34" spans="1:10">
      <c r="A34" t="s">
        <v>115</v>
      </c>
      <c r="B34">
        <v>795</v>
      </c>
      <c r="C34">
        <v>11</v>
      </c>
      <c r="D34">
        <v>1</v>
      </c>
      <c r="E34">
        <v>5</v>
      </c>
      <c r="F34" s="8">
        <f t="shared" si="1"/>
        <v>0.45454545454545453</v>
      </c>
      <c r="G34">
        <v>10.836363636363629</v>
      </c>
      <c r="H34">
        <v>359.47426817265142</v>
      </c>
      <c r="I34">
        <v>2509.0898590717889</v>
      </c>
      <c r="J34">
        <f t="shared" si="0"/>
        <v>6.1549267496702677E-2</v>
      </c>
    </row>
    <row r="35" spans="1:10">
      <c r="A35" t="s">
        <v>116</v>
      </c>
      <c r="B35">
        <v>816</v>
      </c>
      <c r="C35">
        <v>12</v>
      </c>
      <c r="D35">
        <v>4</v>
      </c>
      <c r="E35">
        <v>5</v>
      </c>
      <c r="F35" s="8">
        <f t="shared" si="1"/>
        <v>0.41666666666666669</v>
      </c>
      <c r="G35">
        <v>10.76190476190475</v>
      </c>
      <c r="H35">
        <v>490.70213434785501</v>
      </c>
      <c r="I35">
        <v>3370.4478821948769</v>
      </c>
      <c r="J35">
        <f t="shared" si="0"/>
        <v>7.4932546048642454E-2</v>
      </c>
    </row>
    <row r="36" spans="1:10">
      <c r="A36" t="s">
        <v>117</v>
      </c>
      <c r="B36">
        <v>832</v>
      </c>
      <c r="C36">
        <v>13</v>
      </c>
      <c r="D36">
        <v>1</v>
      </c>
      <c r="E36">
        <v>5</v>
      </c>
      <c r="F36" s="8">
        <f t="shared" si="1"/>
        <v>0.38461538461538464</v>
      </c>
      <c r="G36">
        <v>15.357142857142851</v>
      </c>
      <c r="H36">
        <v>522.82494945168901</v>
      </c>
      <c r="I36">
        <v>4085.0278250390502</v>
      </c>
      <c r="J36">
        <f t="shared" si="0"/>
        <v>8.5180873896836082E-2</v>
      </c>
    </row>
    <row r="37" spans="1:10">
      <c r="A37" t="s">
        <v>118</v>
      </c>
      <c r="B37">
        <v>857</v>
      </c>
      <c r="C37">
        <v>12</v>
      </c>
      <c r="D37">
        <v>4</v>
      </c>
      <c r="E37">
        <v>5</v>
      </c>
      <c r="F37" s="8">
        <f t="shared" si="1"/>
        <v>0.41666666666666669</v>
      </c>
      <c r="G37">
        <v>10.04761904761904</v>
      </c>
      <c r="H37">
        <v>396.00510325666141</v>
      </c>
      <c r="I37">
        <v>3246.9565095064236</v>
      </c>
      <c r="J37">
        <f t="shared" si="0"/>
        <v>7.3090857946099902E-2</v>
      </c>
    </row>
    <row r="38" spans="1:10">
      <c r="A38" t="s">
        <v>119</v>
      </c>
      <c r="B38">
        <v>890</v>
      </c>
      <c r="C38">
        <v>27</v>
      </c>
      <c r="D38">
        <v>0</v>
      </c>
      <c r="E38">
        <v>7</v>
      </c>
      <c r="F38" s="8">
        <f t="shared" si="1"/>
        <v>0.25925925925925924</v>
      </c>
      <c r="G38">
        <v>31.566666666666659</v>
      </c>
      <c r="H38">
        <v>666.57756916382596</v>
      </c>
      <c r="I38">
        <v>4875.9256501325526</v>
      </c>
      <c r="J38">
        <f t="shared" si="0"/>
        <v>9.5848089736090256E-2</v>
      </c>
    </row>
    <row r="39" spans="1:10">
      <c r="A39" t="s">
        <v>120</v>
      </c>
      <c r="B39">
        <v>918</v>
      </c>
      <c r="C39">
        <v>25</v>
      </c>
      <c r="D39">
        <v>3</v>
      </c>
      <c r="E39">
        <v>2</v>
      </c>
      <c r="F39" s="8">
        <f t="shared" si="1"/>
        <v>0.08</v>
      </c>
      <c r="G39">
        <v>8.7820512820512793</v>
      </c>
      <c r="H39">
        <v>1353.93904142204</v>
      </c>
      <c r="I39">
        <v>11890.3620945397</v>
      </c>
      <c r="J39">
        <f t="shared" si="0"/>
        <v>0.17365027102592645</v>
      </c>
    </row>
    <row r="40" spans="1:10">
      <c r="A40" t="s">
        <v>121</v>
      </c>
      <c r="B40">
        <v>949</v>
      </c>
      <c r="C40">
        <v>15</v>
      </c>
      <c r="D40">
        <v>0</v>
      </c>
      <c r="E40">
        <v>6</v>
      </c>
      <c r="F40" s="8">
        <f t="shared" si="1"/>
        <v>0.4</v>
      </c>
      <c r="G40">
        <v>15.277597402597388</v>
      </c>
      <c r="H40">
        <v>320.49976942503565</v>
      </c>
      <c r="I40">
        <v>1164.932968708217</v>
      </c>
      <c r="J40">
        <f t="shared" si="0"/>
        <v>3.6904503727525677E-2</v>
      </c>
    </row>
    <row r="41" spans="1:10">
      <c r="A41" t="s">
        <v>118</v>
      </c>
      <c r="B41">
        <v>972</v>
      </c>
      <c r="C41">
        <v>11</v>
      </c>
      <c r="D41">
        <v>3</v>
      </c>
      <c r="E41">
        <v>4</v>
      </c>
      <c r="F41" s="8">
        <f t="shared" si="1"/>
        <v>0.36363636363636365</v>
      </c>
      <c r="G41">
        <v>10.42045454545454</v>
      </c>
      <c r="H41">
        <v>239.31089680629728</v>
      </c>
      <c r="I41">
        <v>975.55292434083594</v>
      </c>
      <c r="J41">
        <f t="shared" si="0"/>
        <v>3.2787827031865904E-2</v>
      </c>
    </row>
    <row r="42" spans="1:10">
      <c r="A42" t="s">
        <v>116</v>
      </c>
      <c r="B42">
        <v>989</v>
      </c>
      <c r="C42">
        <v>6</v>
      </c>
      <c r="D42">
        <v>3</v>
      </c>
      <c r="E42">
        <v>3</v>
      </c>
      <c r="F42" s="8">
        <f t="shared" si="1"/>
        <v>0.5</v>
      </c>
      <c r="G42">
        <v>7.2625000000000002</v>
      </c>
      <c r="H42">
        <v>118.38774438301411</v>
      </c>
      <c r="I42">
        <v>442.67336716357795</v>
      </c>
      <c r="J42">
        <f t="shared" si="0"/>
        <v>1.9361292286261871E-2</v>
      </c>
    </row>
    <row r="43" spans="1:10">
      <c r="A43" t="s">
        <v>122</v>
      </c>
      <c r="B43">
        <v>1000</v>
      </c>
      <c r="C43">
        <v>1</v>
      </c>
      <c r="D43">
        <v>0</v>
      </c>
      <c r="E43">
        <v>2</v>
      </c>
      <c r="F43" s="8">
        <f t="shared" si="1"/>
        <v>2</v>
      </c>
      <c r="G43">
        <v>1.5</v>
      </c>
      <c r="H43">
        <v>22.458839376460801</v>
      </c>
      <c r="I43">
        <v>33.688259064691202</v>
      </c>
      <c r="J43">
        <f t="shared" si="0"/>
        <v>3.4769447588066929E-3</v>
      </c>
    </row>
    <row r="44" spans="1:10">
      <c r="A44" t="s">
        <v>123</v>
      </c>
      <c r="B44">
        <v>1004</v>
      </c>
      <c r="C44">
        <v>6</v>
      </c>
      <c r="D44">
        <v>4</v>
      </c>
      <c r="E44">
        <v>2</v>
      </c>
      <c r="F44" s="8">
        <f t="shared" si="1"/>
        <v>0.33333333333333331</v>
      </c>
      <c r="G44">
        <v>6.1447368421052602</v>
      </c>
      <c r="H44">
        <v>259.57525937333298</v>
      </c>
      <c r="I44">
        <v>1204.60202892081</v>
      </c>
      <c r="J44">
        <f t="shared" si="0"/>
        <v>3.7737616970516571E-2</v>
      </c>
    </row>
    <row r="45" spans="1:10">
      <c r="A45" t="s">
        <v>124</v>
      </c>
      <c r="B45">
        <v>1013</v>
      </c>
      <c r="C45">
        <v>6</v>
      </c>
      <c r="D45">
        <v>1</v>
      </c>
      <c r="E45">
        <v>3</v>
      </c>
      <c r="F45" s="8">
        <f t="shared" si="1"/>
        <v>0.5</v>
      </c>
      <c r="G45">
        <v>7.25</v>
      </c>
      <c r="H45">
        <v>162.09473750504799</v>
      </c>
      <c r="I45">
        <v>886.61842188131004</v>
      </c>
      <c r="J45">
        <f t="shared" si="0"/>
        <v>3.0763559143160809E-2</v>
      </c>
    </row>
    <row r="46" spans="1:10">
      <c r="A46" t="s">
        <v>125</v>
      </c>
      <c r="B46">
        <v>1023</v>
      </c>
      <c r="C46">
        <v>9</v>
      </c>
      <c r="D46">
        <v>1</v>
      </c>
      <c r="E46">
        <v>3</v>
      </c>
      <c r="F46" s="8">
        <f t="shared" si="1"/>
        <v>0.33333333333333331</v>
      </c>
      <c r="G46">
        <v>8.875</v>
      </c>
      <c r="H46">
        <v>176.50231942478041</v>
      </c>
      <c r="I46">
        <v>1106.0269901935519</v>
      </c>
      <c r="J46">
        <f t="shared" si="0"/>
        <v>3.5649701299927901E-2</v>
      </c>
    </row>
    <row r="47" spans="1:10">
      <c r="A47" t="s">
        <v>126</v>
      </c>
      <c r="B47">
        <v>1037</v>
      </c>
      <c r="C47">
        <v>1</v>
      </c>
      <c r="D47">
        <v>0</v>
      </c>
      <c r="E47">
        <v>1</v>
      </c>
      <c r="F47" s="8">
        <f t="shared" si="1"/>
        <v>1</v>
      </c>
      <c r="G47">
        <v>1</v>
      </c>
      <c r="H47">
        <v>18.094737505047998</v>
      </c>
      <c r="I47">
        <v>18.094737505047998</v>
      </c>
      <c r="J47">
        <f t="shared" si="0"/>
        <v>2.2974545934948518E-3</v>
      </c>
    </row>
    <row r="48" spans="1:10">
      <c r="A48" t="s">
        <v>127</v>
      </c>
      <c r="B48">
        <v>1040</v>
      </c>
      <c r="C48">
        <v>4</v>
      </c>
      <c r="D48">
        <v>1</v>
      </c>
      <c r="E48">
        <v>2</v>
      </c>
      <c r="F48" s="8">
        <f t="shared" si="1"/>
        <v>0.5</v>
      </c>
      <c r="G48">
        <v>5.3958333333333304</v>
      </c>
      <c r="H48">
        <v>99.041682086569196</v>
      </c>
      <c r="I48">
        <v>364.3352609229068</v>
      </c>
      <c r="J48">
        <f t="shared" si="0"/>
        <v>1.7003808892870946E-2</v>
      </c>
    </row>
    <row r="49" spans="1:10">
      <c r="A49" t="s">
        <v>128</v>
      </c>
      <c r="B49">
        <v>1047</v>
      </c>
      <c r="C49">
        <v>1</v>
      </c>
      <c r="D49">
        <v>1</v>
      </c>
      <c r="E49">
        <v>1</v>
      </c>
      <c r="F49" s="8">
        <f t="shared" si="1"/>
        <v>1</v>
      </c>
      <c r="G49">
        <v>2.4</v>
      </c>
      <c r="H49">
        <v>42</v>
      </c>
      <c r="I49">
        <v>100.8</v>
      </c>
      <c r="J49">
        <f t="shared" si="0"/>
        <v>7.2196991405800662E-3</v>
      </c>
    </row>
    <row r="50" spans="1:10">
      <c r="A50" t="s">
        <v>129</v>
      </c>
      <c r="B50">
        <v>1053</v>
      </c>
      <c r="C50">
        <v>5</v>
      </c>
      <c r="D50">
        <v>1</v>
      </c>
      <c r="E50">
        <v>3</v>
      </c>
      <c r="F50" s="8">
        <f t="shared" si="1"/>
        <v>0.6</v>
      </c>
      <c r="G50">
        <v>11.8125</v>
      </c>
      <c r="H50">
        <v>167.58597649126301</v>
      </c>
      <c r="I50">
        <v>1979.6093473030501</v>
      </c>
      <c r="J50">
        <f t="shared" si="0"/>
        <v>5.2553108455752645E-2</v>
      </c>
    </row>
    <row r="51" spans="1:10">
      <c r="A51" t="s">
        <v>130</v>
      </c>
      <c r="B51">
        <v>1061</v>
      </c>
      <c r="C51">
        <v>46</v>
      </c>
      <c r="D51">
        <v>1</v>
      </c>
      <c r="E51">
        <v>12</v>
      </c>
      <c r="F51" s="8">
        <f t="shared" si="1"/>
        <v>0.2608695652173913</v>
      </c>
      <c r="G51">
        <v>57.01973684210526</v>
      </c>
      <c r="H51">
        <v>780.1831147252833</v>
      </c>
      <c r="I51">
        <v>6781.725236477092</v>
      </c>
      <c r="J51">
        <f t="shared" si="0"/>
        <v>0.11942782931576429</v>
      </c>
    </row>
    <row r="52" spans="1:10">
      <c r="A52" t="s">
        <v>131</v>
      </c>
      <c r="B52">
        <v>1095</v>
      </c>
      <c r="C52">
        <v>42</v>
      </c>
      <c r="D52">
        <v>4</v>
      </c>
      <c r="E52">
        <v>9</v>
      </c>
      <c r="F52" s="8">
        <f t="shared" si="1"/>
        <v>0.21428571428571427</v>
      </c>
      <c r="G52">
        <v>51.076190476190405</v>
      </c>
      <c r="H52">
        <v>809.57476224665731</v>
      </c>
      <c r="I52">
        <v>7317.726639894302</v>
      </c>
      <c r="J52">
        <f t="shared" si="0"/>
        <v>0.12564046448278746</v>
      </c>
    </row>
    <row r="53" spans="1:10">
      <c r="A53" t="s">
        <v>132</v>
      </c>
      <c r="B53">
        <v>1136</v>
      </c>
      <c r="C53">
        <v>41</v>
      </c>
      <c r="D53">
        <v>4</v>
      </c>
      <c r="E53">
        <v>9</v>
      </c>
      <c r="F53" s="8">
        <f t="shared" si="1"/>
        <v>0.21951219512195122</v>
      </c>
      <c r="G53">
        <v>46.599206349206341</v>
      </c>
      <c r="H53">
        <v>855.96538177182742</v>
      </c>
      <c r="I53">
        <v>7670.0994117568316</v>
      </c>
      <c r="J53">
        <f t="shared" si="0"/>
        <v>0.1296421049368911</v>
      </c>
    </row>
    <row r="54" spans="1:10">
      <c r="A54" t="s">
        <v>133</v>
      </c>
      <c r="B54">
        <v>1174</v>
      </c>
      <c r="C54">
        <v>25</v>
      </c>
      <c r="D54">
        <v>4</v>
      </c>
      <c r="E54">
        <v>9</v>
      </c>
      <c r="F54" s="8">
        <f t="shared" si="1"/>
        <v>0.36</v>
      </c>
      <c r="G54">
        <v>43.638736263736263</v>
      </c>
      <c r="H54">
        <v>434.67929095691147</v>
      </c>
      <c r="I54">
        <v>3199.0880970762028</v>
      </c>
      <c r="J54">
        <f t="shared" si="0"/>
        <v>7.2370717537311863E-2</v>
      </c>
    </row>
    <row r="55" spans="1:10">
      <c r="A55" t="s">
        <v>134</v>
      </c>
      <c r="B55">
        <v>1209</v>
      </c>
      <c r="C55">
        <v>29</v>
      </c>
      <c r="D55">
        <v>1</v>
      </c>
      <c r="E55">
        <v>9</v>
      </c>
      <c r="F55" s="8">
        <f t="shared" si="1"/>
        <v>0.31034482758620691</v>
      </c>
      <c r="G55">
        <v>45.281015037593981</v>
      </c>
      <c r="H55">
        <v>567.10771788573743</v>
      </c>
      <c r="I55">
        <v>4018.2088733505548</v>
      </c>
      <c r="J55">
        <f t="shared" si="0"/>
        <v>8.4249451903897071E-2</v>
      </c>
    </row>
    <row r="56" spans="1:10">
      <c r="A56" t="s">
        <v>135</v>
      </c>
      <c r="B56">
        <v>1237</v>
      </c>
      <c r="C56">
        <v>36</v>
      </c>
      <c r="D56">
        <v>2</v>
      </c>
      <c r="E56">
        <v>9</v>
      </c>
      <c r="F56" s="8">
        <f t="shared" si="1"/>
        <v>0.25</v>
      </c>
      <c r="G56">
        <v>46.75961538461538</v>
      </c>
      <c r="H56">
        <v>787.97521438111153</v>
      </c>
      <c r="I56">
        <v>5796.3988757420666</v>
      </c>
      <c r="J56">
        <f t="shared" si="0"/>
        <v>0.1075600315588706</v>
      </c>
    </row>
    <row r="57" spans="1:10">
      <c r="A57" t="s">
        <v>136</v>
      </c>
      <c r="B57">
        <v>1269</v>
      </c>
      <c r="C57">
        <v>6</v>
      </c>
      <c r="D57">
        <v>2</v>
      </c>
      <c r="E57">
        <v>2</v>
      </c>
      <c r="F57" s="8">
        <f t="shared" si="1"/>
        <v>0.33333333333333331</v>
      </c>
      <c r="G57">
        <v>7.3333333333333304</v>
      </c>
      <c r="H57">
        <v>172.87712379549399</v>
      </c>
      <c r="I57">
        <v>1267.7655745002901</v>
      </c>
      <c r="J57">
        <f t="shared" si="0"/>
        <v>3.9045535338644605E-2</v>
      </c>
    </row>
    <row r="58" spans="1:10">
      <c r="A58" t="s">
        <v>137</v>
      </c>
      <c r="B58">
        <v>1276</v>
      </c>
      <c r="C58">
        <v>5</v>
      </c>
      <c r="D58">
        <v>1</v>
      </c>
      <c r="E58">
        <v>2</v>
      </c>
      <c r="F58" s="8">
        <f t="shared" si="1"/>
        <v>0.4</v>
      </c>
      <c r="G58">
        <v>5.5714285714285703</v>
      </c>
      <c r="H58">
        <v>92.510992953527307</v>
      </c>
      <c r="I58">
        <v>515.41838931250902</v>
      </c>
      <c r="J58">
        <f t="shared" si="0"/>
        <v>2.1428183242212264E-2</v>
      </c>
    </row>
    <row r="59" spans="1:10">
      <c r="A59" t="s">
        <v>138</v>
      </c>
      <c r="B59">
        <v>1284</v>
      </c>
      <c r="C59">
        <v>1</v>
      </c>
      <c r="D59">
        <v>1</v>
      </c>
      <c r="E59">
        <v>1</v>
      </c>
      <c r="F59" s="8">
        <f t="shared" si="1"/>
        <v>1</v>
      </c>
      <c r="G59">
        <v>1.25</v>
      </c>
      <c r="H59">
        <v>20.679700005769199</v>
      </c>
      <c r="I59">
        <v>25.8496250072115</v>
      </c>
      <c r="J59">
        <f t="shared" si="0"/>
        <v>2.9141701819800038E-3</v>
      </c>
    </row>
    <row r="60" spans="1:10">
      <c r="A60" t="s">
        <v>139</v>
      </c>
      <c r="B60">
        <v>1287</v>
      </c>
      <c r="C60">
        <v>31</v>
      </c>
      <c r="D60">
        <v>1</v>
      </c>
      <c r="E60">
        <v>10</v>
      </c>
      <c r="F60" s="8">
        <f t="shared" si="1"/>
        <v>0.32258064516129031</v>
      </c>
      <c r="G60">
        <v>48.914682539682524</v>
      </c>
      <c r="H60">
        <v>594.49252972918498</v>
      </c>
      <c r="I60">
        <v>4517.4752285010472</v>
      </c>
      <c r="J60">
        <f t="shared" si="0"/>
        <v>9.1091096903949481E-2</v>
      </c>
    </row>
    <row r="61" spans="1:10">
      <c r="A61" t="s">
        <v>140</v>
      </c>
      <c r="B61">
        <v>1325</v>
      </c>
      <c r="C61">
        <v>32</v>
      </c>
      <c r="D61">
        <v>2</v>
      </c>
      <c r="E61">
        <v>10</v>
      </c>
      <c r="F61" s="8">
        <f t="shared" si="1"/>
        <v>0.3125</v>
      </c>
      <c r="G61">
        <v>50.024999999999991</v>
      </c>
      <c r="H61">
        <v>583.57506730689454</v>
      </c>
      <c r="I61">
        <v>4668.0594768777346</v>
      </c>
      <c r="J61">
        <f t="shared" si="0"/>
        <v>9.3104284269071663E-2</v>
      </c>
    </row>
    <row r="62" spans="1:10">
      <c r="A62" t="s">
        <v>141</v>
      </c>
      <c r="B62">
        <v>1359</v>
      </c>
      <c r="C62">
        <v>17</v>
      </c>
      <c r="D62">
        <v>2</v>
      </c>
      <c r="E62">
        <v>9</v>
      </c>
      <c r="F62" s="8">
        <f t="shared" si="1"/>
        <v>0.52941176470588236</v>
      </c>
      <c r="G62">
        <v>40.604166666666657</v>
      </c>
      <c r="H62">
        <v>308.22115085001911</v>
      </c>
      <c r="I62">
        <v>2294.7544085103095</v>
      </c>
      <c r="J62">
        <f t="shared" si="0"/>
        <v>5.7992195906049156E-2</v>
      </c>
    </row>
    <row r="63" spans="1:10">
      <c r="A63" t="s">
        <v>142</v>
      </c>
      <c r="B63">
        <v>1390</v>
      </c>
      <c r="C63">
        <v>21</v>
      </c>
      <c r="D63">
        <v>1</v>
      </c>
      <c r="E63">
        <v>9</v>
      </c>
      <c r="F63" s="8">
        <f t="shared" si="1"/>
        <v>0.42857142857142855</v>
      </c>
      <c r="G63">
        <v>41.761904761904731</v>
      </c>
      <c r="H63">
        <v>511.1329511809397</v>
      </c>
      <c r="I63">
        <v>2852.5866578183645</v>
      </c>
      <c r="J63">
        <f t="shared" si="0"/>
        <v>6.7045758697960353E-2</v>
      </c>
    </row>
    <row r="64" spans="1:10">
      <c r="A64" t="s">
        <v>143</v>
      </c>
      <c r="B64">
        <v>1418</v>
      </c>
      <c r="C64">
        <v>3</v>
      </c>
      <c r="D64">
        <v>1</v>
      </c>
      <c r="E64">
        <v>1</v>
      </c>
      <c r="F64" s="8">
        <f t="shared" si="1"/>
        <v>0.33333333333333331</v>
      </c>
      <c r="G64">
        <v>1.8214285714285701</v>
      </c>
      <c r="H64">
        <v>118.536422396259</v>
      </c>
      <c r="I64">
        <v>215.90562650747299</v>
      </c>
      <c r="J64">
        <f t="shared" si="0"/>
        <v>1.1996504430887029E-2</v>
      </c>
    </row>
    <row r="65" spans="1:10">
      <c r="A65" t="s">
        <v>144</v>
      </c>
      <c r="B65">
        <v>1430</v>
      </c>
      <c r="C65">
        <v>29</v>
      </c>
      <c r="D65">
        <v>3</v>
      </c>
      <c r="E65">
        <v>14</v>
      </c>
      <c r="F65" s="8">
        <f t="shared" si="1"/>
        <v>0.48275862068965519</v>
      </c>
      <c r="G65">
        <v>60.081349206349188</v>
      </c>
      <c r="H65">
        <v>634.35366062603021</v>
      </c>
      <c r="I65">
        <v>4691.6025985359574</v>
      </c>
      <c r="J65">
        <f t="shared" si="0"/>
        <v>9.3417066216127082E-2</v>
      </c>
    </row>
    <row r="66" spans="1:10">
      <c r="A66" t="s">
        <v>145</v>
      </c>
      <c r="B66">
        <v>1467</v>
      </c>
      <c r="C66">
        <v>3</v>
      </c>
      <c r="D66">
        <v>1</v>
      </c>
      <c r="E66">
        <v>1</v>
      </c>
      <c r="F66" s="8">
        <f t="shared" si="1"/>
        <v>0.33333333333333331</v>
      </c>
      <c r="G66">
        <v>1.8214285714285701</v>
      </c>
      <c r="H66">
        <v>118.536422396259</v>
      </c>
      <c r="I66">
        <v>215.90562650747299</v>
      </c>
      <c r="J66">
        <f t="shared" si="0"/>
        <v>1.1996504430887029E-2</v>
      </c>
    </row>
    <row r="67" spans="1:10">
      <c r="A67" t="s">
        <v>146</v>
      </c>
      <c r="B67">
        <v>1478</v>
      </c>
      <c r="C67">
        <v>15</v>
      </c>
      <c r="D67">
        <v>2</v>
      </c>
      <c r="E67">
        <v>2</v>
      </c>
      <c r="F67" s="8">
        <f t="shared" si="1"/>
        <v>0.13333333333333333</v>
      </c>
      <c r="G67">
        <v>9.109375</v>
      </c>
      <c r="H67">
        <v>558.90526973431599</v>
      </c>
      <c r="I67">
        <v>5091.2776914860297</v>
      </c>
      <c r="J67">
        <f t="shared" ref="J67:J130" si="2">POWER(I67,2/3)/3000</f>
        <v>9.8649889267249061E-2</v>
      </c>
    </row>
    <row r="68" spans="1:10">
      <c r="A68" t="s">
        <v>147</v>
      </c>
      <c r="B68">
        <v>1493</v>
      </c>
      <c r="C68">
        <v>5</v>
      </c>
      <c r="D68">
        <v>1</v>
      </c>
      <c r="E68">
        <v>3</v>
      </c>
      <c r="F68" s="8">
        <f t="shared" si="1"/>
        <v>0.6</v>
      </c>
      <c r="G68">
        <v>7</v>
      </c>
      <c r="H68">
        <v>98.991227973497701</v>
      </c>
      <c r="I68">
        <v>692.93859581448396</v>
      </c>
      <c r="J68">
        <f t="shared" si="2"/>
        <v>2.6102087812768553E-2</v>
      </c>
    </row>
    <row r="69" spans="1:10">
      <c r="A69" t="s">
        <v>148</v>
      </c>
      <c r="B69">
        <v>1504</v>
      </c>
      <c r="C69">
        <v>11</v>
      </c>
      <c r="D69">
        <v>2</v>
      </c>
      <c r="E69">
        <v>4</v>
      </c>
      <c r="F69" s="8">
        <f t="shared" si="1"/>
        <v>0.36363636363636365</v>
      </c>
      <c r="G69">
        <v>11.546439628482961</v>
      </c>
      <c r="H69">
        <v>465.26580840267297</v>
      </c>
      <c r="I69">
        <v>2508.5276375249291</v>
      </c>
      <c r="J69">
        <f t="shared" si="2"/>
        <v>6.1540072763745415E-2</v>
      </c>
    </row>
    <row r="70" spans="1:10">
      <c r="A70" t="s">
        <v>149</v>
      </c>
      <c r="B70">
        <v>1527</v>
      </c>
      <c r="C70">
        <v>12</v>
      </c>
      <c r="D70">
        <v>3</v>
      </c>
      <c r="E70">
        <v>3</v>
      </c>
      <c r="F70" s="8">
        <f t="shared" si="1"/>
        <v>0.25</v>
      </c>
      <c r="G70">
        <v>8.8230769230769202</v>
      </c>
      <c r="H70">
        <v>571.71547052188805</v>
      </c>
      <c r="I70">
        <v>2837.1191528419481</v>
      </c>
      <c r="J70">
        <f t="shared" si="2"/>
        <v>6.6803178851725112E-2</v>
      </c>
    </row>
    <row r="71" spans="1:10">
      <c r="A71" t="s">
        <v>150</v>
      </c>
      <c r="B71">
        <v>1548</v>
      </c>
      <c r="C71">
        <v>25</v>
      </c>
      <c r="D71">
        <v>3</v>
      </c>
      <c r="E71">
        <v>11</v>
      </c>
      <c r="F71" s="8">
        <f t="shared" si="1"/>
        <v>0.44</v>
      </c>
      <c r="G71">
        <v>46.368571428571414</v>
      </c>
      <c r="H71">
        <v>832.07325628408216</v>
      </c>
      <c r="I71">
        <v>4618.9867530945376</v>
      </c>
      <c r="J71">
        <f t="shared" si="2"/>
        <v>9.2450633146505257E-2</v>
      </c>
    </row>
    <row r="72" spans="1:10">
      <c r="A72" t="s">
        <v>151</v>
      </c>
      <c r="B72">
        <v>1582</v>
      </c>
      <c r="C72">
        <v>18</v>
      </c>
      <c r="D72">
        <v>1</v>
      </c>
      <c r="E72">
        <v>9</v>
      </c>
      <c r="F72" s="8">
        <f t="shared" si="1"/>
        <v>0.5</v>
      </c>
      <c r="G72">
        <v>39.758928571428569</v>
      </c>
      <c r="H72">
        <v>398.89443610762982</v>
      </c>
      <c r="I72">
        <v>2436.358335981387</v>
      </c>
      <c r="J72">
        <f t="shared" si="2"/>
        <v>6.0354017989342611E-2</v>
      </c>
    </row>
    <row r="73" spans="1:10">
      <c r="A73" t="s">
        <v>152</v>
      </c>
      <c r="B73">
        <v>1607</v>
      </c>
      <c r="C73">
        <v>20</v>
      </c>
      <c r="D73">
        <v>1</v>
      </c>
      <c r="E73">
        <v>9</v>
      </c>
      <c r="F73" s="8">
        <f t="shared" si="1"/>
        <v>0.45</v>
      </c>
      <c r="G73">
        <v>40.104166666666657</v>
      </c>
      <c r="H73">
        <v>478.01229773641484</v>
      </c>
      <c r="I73">
        <v>2648.7036581948428</v>
      </c>
      <c r="J73">
        <f t="shared" si="2"/>
        <v>6.3811799632456187E-2</v>
      </c>
    </row>
    <row r="74" spans="1:10">
      <c r="A74" t="s">
        <v>153</v>
      </c>
      <c r="B74">
        <v>1634</v>
      </c>
      <c r="C74">
        <v>32</v>
      </c>
      <c r="D74">
        <v>1</v>
      </c>
      <c r="E74">
        <v>5</v>
      </c>
      <c r="F74" s="8">
        <f t="shared" ref="F74:F137" si="3">E74/C74</f>
        <v>0.15625</v>
      </c>
      <c r="G74">
        <v>23.826863354037258</v>
      </c>
      <c r="H74">
        <v>999.34170347778945</v>
      </c>
      <c r="I74">
        <v>6584.3636190803245</v>
      </c>
      <c r="J74">
        <f t="shared" si="2"/>
        <v>0.11709938558646701</v>
      </c>
    </row>
    <row r="75" spans="1:10">
      <c r="A75" t="s">
        <v>154</v>
      </c>
      <c r="B75">
        <v>1668</v>
      </c>
      <c r="C75">
        <v>36</v>
      </c>
      <c r="D75">
        <v>3</v>
      </c>
      <c r="E75">
        <v>1</v>
      </c>
      <c r="F75" s="8">
        <f t="shared" si="3"/>
        <v>2.7777777777777776E-2</v>
      </c>
      <c r="G75">
        <v>6.9803921568627398</v>
      </c>
      <c r="H75">
        <v>1855.81646804141</v>
      </c>
      <c r="I75">
        <v>12954.326718093</v>
      </c>
      <c r="J75">
        <f t="shared" si="2"/>
        <v>0.18386058714867962</v>
      </c>
    </row>
    <row r="76" spans="1:10">
      <c r="A76" t="s">
        <v>155</v>
      </c>
      <c r="B76">
        <v>1712</v>
      </c>
      <c r="C76">
        <v>38</v>
      </c>
      <c r="D76">
        <v>0</v>
      </c>
      <c r="E76">
        <v>11</v>
      </c>
      <c r="F76" s="8">
        <f t="shared" si="3"/>
        <v>0.28947368421052633</v>
      </c>
      <c r="G76">
        <v>30.70887445887444</v>
      </c>
      <c r="H76">
        <v>843.11684275286984</v>
      </c>
      <c r="I76">
        <v>3606.8109731399722</v>
      </c>
      <c r="J76">
        <f t="shared" si="2"/>
        <v>7.8396077481251991E-2</v>
      </c>
    </row>
    <row r="77" spans="1:10">
      <c r="A77" t="s">
        <v>156</v>
      </c>
      <c r="B77">
        <v>1768</v>
      </c>
      <c r="C77">
        <v>15</v>
      </c>
      <c r="D77">
        <v>1</v>
      </c>
      <c r="E77">
        <v>6</v>
      </c>
      <c r="F77" s="8">
        <f t="shared" si="3"/>
        <v>0.4</v>
      </c>
      <c r="G77">
        <v>14.86904761904761</v>
      </c>
      <c r="H77">
        <v>371.69980192355479</v>
      </c>
      <c r="I77">
        <v>1903.4438391308759</v>
      </c>
      <c r="J77">
        <f t="shared" si="2"/>
        <v>5.1196325347931976E-2</v>
      </c>
    </row>
    <row r="78" spans="1:10">
      <c r="A78" t="s">
        <v>157</v>
      </c>
      <c r="B78">
        <v>1791</v>
      </c>
      <c r="C78">
        <v>4</v>
      </c>
      <c r="D78">
        <v>1</v>
      </c>
      <c r="E78">
        <v>2</v>
      </c>
      <c r="F78" s="8">
        <f t="shared" si="3"/>
        <v>0.5</v>
      </c>
      <c r="G78">
        <v>9</v>
      </c>
      <c r="H78">
        <v>116.267483321057</v>
      </c>
      <c r="I78">
        <v>1046.40734988951</v>
      </c>
      <c r="J78">
        <f t="shared" si="2"/>
        <v>3.4356791520902749E-2</v>
      </c>
    </row>
    <row r="79" spans="1:10">
      <c r="A79" t="s">
        <v>158</v>
      </c>
      <c r="B79">
        <v>1802</v>
      </c>
      <c r="C79">
        <v>6</v>
      </c>
      <c r="D79">
        <v>0</v>
      </c>
      <c r="E79">
        <v>3</v>
      </c>
      <c r="F79" s="8">
        <f t="shared" si="3"/>
        <v>0.5</v>
      </c>
      <c r="G79">
        <v>7.3</v>
      </c>
      <c r="H79">
        <v>87.339662529814802</v>
      </c>
      <c r="I79">
        <v>353.612932613255</v>
      </c>
      <c r="J79">
        <f t="shared" si="2"/>
        <v>1.6668537839308085E-2</v>
      </c>
    </row>
    <row r="80" spans="1:10">
      <c r="A80" t="s">
        <v>159</v>
      </c>
      <c r="B80">
        <v>1816</v>
      </c>
      <c r="C80">
        <v>2</v>
      </c>
      <c r="D80">
        <v>0</v>
      </c>
      <c r="E80">
        <v>2</v>
      </c>
      <c r="F80" s="8">
        <f t="shared" si="3"/>
        <v>1</v>
      </c>
      <c r="G80">
        <v>3</v>
      </c>
      <c r="H80">
        <v>22.849625007211458</v>
      </c>
      <c r="I80">
        <v>40.944362512259566</v>
      </c>
      <c r="J80">
        <f t="shared" si="2"/>
        <v>3.9598143129100831E-3</v>
      </c>
    </row>
    <row r="81" spans="1:10">
      <c r="A81" t="s">
        <v>160</v>
      </c>
      <c r="B81">
        <v>1824</v>
      </c>
      <c r="C81">
        <v>3</v>
      </c>
      <c r="D81">
        <v>0</v>
      </c>
      <c r="E81">
        <v>2</v>
      </c>
      <c r="F81" s="8">
        <f t="shared" si="3"/>
        <v>0.66666666666666663</v>
      </c>
      <c r="G81">
        <v>4.5</v>
      </c>
      <c r="H81">
        <v>46.624062518028794</v>
      </c>
      <c r="I81">
        <v>107.5127875425481</v>
      </c>
      <c r="J81">
        <f t="shared" si="2"/>
        <v>7.5367740143983892E-3</v>
      </c>
    </row>
    <row r="82" spans="1:10">
      <c r="A82" t="s">
        <v>161</v>
      </c>
      <c r="B82">
        <v>1830</v>
      </c>
      <c r="C82">
        <v>5</v>
      </c>
      <c r="D82">
        <v>1</v>
      </c>
      <c r="E82">
        <v>3</v>
      </c>
      <c r="F82" s="8">
        <f t="shared" si="3"/>
        <v>0.6</v>
      </c>
      <c r="G82">
        <v>10.909090909090899</v>
      </c>
      <c r="H82">
        <v>206.43891887060099</v>
      </c>
      <c r="I82">
        <v>2252.0609331338301</v>
      </c>
      <c r="J82">
        <f t="shared" si="2"/>
        <v>5.72706576017614E-2</v>
      </c>
    </row>
    <row r="83" spans="1:10">
      <c r="A83" t="s">
        <v>162</v>
      </c>
      <c r="B83">
        <v>1838</v>
      </c>
      <c r="C83">
        <v>2</v>
      </c>
      <c r="D83">
        <v>1</v>
      </c>
      <c r="E83">
        <v>1</v>
      </c>
      <c r="F83" s="8">
        <f t="shared" si="3"/>
        <v>0.5</v>
      </c>
      <c r="G83">
        <v>2.7</v>
      </c>
      <c r="H83">
        <v>45</v>
      </c>
      <c r="I83">
        <v>121.5</v>
      </c>
      <c r="J83">
        <f t="shared" si="2"/>
        <v>8.1770426677446276E-3</v>
      </c>
    </row>
    <row r="84" spans="1:10">
      <c r="A84" t="s">
        <v>163</v>
      </c>
      <c r="B84">
        <v>1842</v>
      </c>
      <c r="C84">
        <v>2</v>
      </c>
      <c r="D84">
        <v>1</v>
      </c>
      <c r="E84">
        <v>2</v>
      </c>
      <c r="F84" s="8">
        <f t="shared" si="3"/>
        <v>1</v>
      </c>
      <c r="G84">
        <v>3.1428571428571401</v>
      </c>
      <c r="H84">
        <v>69.1886323727459</v>
      </c>
      <c r="I84">
        <v>217.44998745720099</v>
      </c>
      <c r="J84">
        <f t="shared" si="2"/>
        <v>1.2053643333595701E-2</v>
      </c>
    </row>
    <row r="85" spans="1:10">
      <c r="A85" t="s">
        <v>164</v>
      </c>
      <c r="B85">
        <v>1850</v>
      </c>
      <c r="C85">
        <v>7</v>
      </c>
      <c r="D85">
        <v>1</v>
      </c>
      <c r="E85">
        <v>4</v>
      </c>
      <c r="F85" s="8">
        <f t="shared" si="3"/>
        <v>0.5714285714285714</v>
      </c>
      <c r="G85">
        <v>14.375</v>
      </c>
      <c r="H85">
        <v>191.816550066346</v>
      </c>
      <c r="I85">
        <v>2757.3629072037202</v>
      </c>
      <c r="J85">
        <f t="shared" si="2"/>
        <v>6.5545271185527373E-2</v>
      </c>
    </row>
    <row r="86" spans="1:10">
      <c r="A86" t="s">
        <v>165</v>
      </c>
      <c r="B86">
        <v>1860</v>
      </c>
      <c r="C86">
        <v>7</v>
      </c>
      <c r="D86">
        <v>1</v>
      </c>
      <c r="E86">
        <v>3</v>
      </c>
      <c r="F86" s="8">
        <f t="shared" si="3"/>
        <v>0.42857142857142855</v>
      </c>
      <c r="G86">
        <v>7.6</v>
      </c>
      <c r="H86">
        <v>206.89469466300631</v>
      </c>
      <c r="I86">
        <v>809.82719864394812</v>
      </c>
      <c r="J86">
        <f t="shared" si="2"/>
        <v>2.8960561937982826E-2</v>
      </c>
    </row>
    <row r="87" spans="1:10">
      <c r="A87" t="s">
        <v>149</v>
      </c>
      <c r="B87">
        <v>1871</v>
      </c>
      <c r="C87">
        <v>8</v>
      </c>
      <c r="D87">
        <v>2</v>
      </c>
      <c r="E87">
        <v>3</v>
      </c>
      <c r="F87" s="8">
        <f t="shared" si="3"/>
        <v>0.375</v>
      </c>
      <c r="G87">
        <v>10.92631578947368</v>
      </c>
      <c r="H87">
        <v>348.478069933744</v>
      </c>
      <c r="I87">
        <v>2750.68670154034</v>
      </c>
      <c r="J87">
        <f t="shared" si="2"/>
        <v>6.5439428392624704E-2</v>
      </c>
    </row>
    <row r="88" spans="1:10">
      <c r="A88" t="s">
        <v>166</v>
      </c>
      <c r="B88">
        <v>1883</v>
      </c>
      <c r="C88">
        <v>9</v>
      </c>
      <c r="D88">
        <v>1</v>
      </c>
      <c r="E88">
        <v>3</v>
      </c>
      <c r="F88" s="8">
        <f t="shared" si="3"/>
        <v>0.33333333333333331</v>
      </c>
      <c r="G88">
        <v>8.2386363636363598</v>
      </c>
      <c r="H88">
        <v>179.55341935188341</v>
      </c>
      <c r="I88">
        <v>1029.2019101038659</v>
      </c>
      <c r="J88">
        <f t="shared" si="2"/>
        <v>3.3979146635846787E-2</v>
      </c>
    </row>
    <row r="89" spans="1:10">
      <c r="A89" t="s">
        <v>150</v>
      </c>
      <c r="B89">
        <v>1897</v>
      </c>
      <c r="C89">
        <v>6</v>
      </c>
      <c r="D89">
        <v>1</v>
      </c>
      <c r="E89">
        <v>3</v>
      </c>
      <c r="F89" s="8">
        <f t="shared" si="3"/>
        <v>0.5</v>
      </c>
      <c r="G89">
        <v>7.7954545454545396</v>
      </c>
      <c r="H89">
        <v>193.855639678812</v>
      </c>
      <c r="I89">
        <v>1173.0534179277599</v>
      </c>
      <c r="J89">
        <f t="shared" si="2"/>
        <v>3.7075806319792418E-2</v>
      </c>
    </row>
    <row r="90" spans="1:10">
      <c r="A90" t="s">
        <v>167</v>
      </c>
      <c r="B90">
        <v>1907</v>
      </c>
      <c r="C90">
        <v>2</v>
      </c>
      <c r="D90">
        <v>0</v>
      </c>
      <c r="E90">
        <v>1</v>
      </c>
      <c r="F90" s="8">
        <f t="shared" si="3"/>
        <v>0.5</v>
      </c>
      <c r="G90">
        <v>1.5</v>
      </c>
      <c r="H90">
        <v>31.019550008653798</v>
      </c>
      <c r="I90">
        <v>46.529325012980799</v>
      </c>
      <c r="J90">
        <f t="shared" si="2"/>
        <v>4.3121770136717516E-3</v>
      </c>
    </row>
    <row r="91" spans="1:10">
      <c r="A91" t="s">
        <v>168</v>
      </c>
      <c r="B91">
        <v>1911</v>
      </c>
      <c r="C91">
        <v>13</v>
      </c>
      <c r="D91">
        <v>0</v>
      </c>
      <c r="E91">
        <v>4</v>
      </c>
      <c r="F91" s="8">
        <f t="shared" si="3"/>
        <v>0.30769230769230771</v>
      </c>
      <c r="G91">
        <v>11.166666666666661</v>
      </c>
      <c r="H91">
        <v>306.95834970092</v>
      </c>
      <c r="I91">
        <v>1879.020807594027</v>
      </c>
      <c r="J91">
        <f t="shared" si="2"/>
        <v>5.0757451094429876E-2</v>
      </c>
    </row>
    <row r="92" spans="1:10">
      <c r="A92" t="s">
        <v>169</v>
      </c>
      <c r="B92">
        <v>1930</v>
      </c>
      <c r="C92">
        <v>1</v>
      </c>
      <c r="D92">
        <v>0</v>
      </c>
      <c r="E92">
        <v>1</v>
      </c>
      <c r="F92" s="8">
        <f t="shared" si="3"/>
        <v>1</v>
      </c>
      <c r="G92">
        <v>1</v>
      </c>
      <c r="H92">
        <v>18.094737505047998</v>
      </c>
      <c r="I92">
        <v>18.094737505047998</v>
      </c>
      <c r="J92">
        <f t="shared" si="2"/>
        <v>2.2974545934948518E-3</v>
      </c>
    </row>
    <row r="93" spans="1:10">
      <c r="A93" t="s">
        <v>170</v>
      </c>
      <c r="B93">
        <v>1933</v>
      </c>
      <c r="C93">
        <v>16</v>
      </c>
      <c r="D93">
        <v>1</v>
      </c>
      <c r="E93">
        <v>6</v>
      </c>
      <c r="F93" s="8">
        <f t="shared" si="3"/>
        <v>0.375</v>
      </c>
      <c r="G93">
        <v>13.960858585858579</v>
      </c>
      <c r="H93">
        <v>450.80027144252131</v>
      </c>
      <c r="I93">
        <v>2317.4696789300874</v>
      </c>
      <c r="J93">
        <f t="shared" si="2"/>
        <v>5.837426863756856E-2</v>
      </c>
    </row>
    <row r="94" spans="1:10">
      <c r="A94" t="s">
        <v>171</v>
      </c>
      <c r="B94">
        <v>1957</v>
      </c>
      <c r="C94">
        <v>14</v>
      </c>
      <c r="D94">
        <v>1</v>
      </c>
      <c r="E94">
        <v>5</v>
      </c>
      <c r="F94" s="8">
        <f t="shared" si="3"/>
        <v>0.35714285714285715</v>
      </c>
      <c r="G94">
        <v>12.23863636363636</v>
      </c>
      <c r="H94">
        <v>296.25433068178143</v>
      </c>
      <c r="I94">
        <v>1156.6736829847157</v>
      </c>
      <c r="J94">
        <f t="shared" si="2"/>
        <v>3.6729863547957986E-2</v>
      </c>
    </row>
    <row r="95" spans="1:10">
      <c r="A95" t="s">
        <v>172</v>
      </c>
      <c r="B95">
        <v>1978</v>
      </c>
      <c r="C95">
        <v>45</v>
      </c>
      <c r="D95">
        <v>1</v>
      </c>
      <c r="E95">
        <v>11</v>
      </c>
      <c r="F95" s="8">
        <f t="shared" si="3"/>
        <v>0.24444444444444444</v>
      </c>
      <c r="G95">
        <v>54.327777777777762</v>
      </c>
      <c r="H95">
        <v>943.67085046958323</v>
      </c>
      <c r="I95">
        <v>8883.0667874047722</v>
      </c>
      <c r="J95">
        <f t="shared" si="2"/>
        <v>0.14297300004168403</v>
      </c>
    </row>
    <row r="96" spans="1:10">
      <c r="A96" t="s">
        <v>173</v>
      </c>
      <c r="B96">
        <v>2007</v>
      </c>
      <c r="C96">
        <v>44</v>
      </c>
      <c r="D96">
        <v>4</v>
      </c>
      <c r="E96">
        <v>9</v>
      </c>
      <c r="F96" s="8">
        <f t="shared" si="3"/>
        <v>0.20454545454545456</v>
      </c>
      <c r="G96">
        <v>47.999999999999972</v>
      </c>
      <c r="H96">
        <v>888.96506683250027</v>
      </c>
      <c r="I96">
        <v>8603.3460187381006</v>
      </c>
      <c r="J96">
        <f t="shared" si="2"/>
        <v>0.13995561878570645</v>
      </c>
    </row>
    <row r="97" spans="1:10">
      <c r="A97" t="s">
        <v>174</v>
      </c>
      <c r="B97">
        <v>2046</v>
      </c>
      <c r="C97">
        <v>47</v>
      </c>
      <c r="D97">
        <v>4</v>
      </c>
      <c r="E97">
        <v>9</v>
      </c>
      <c r="F97" s="8">
        <f t="shared" si="3"/>
        <v>0.19148936170212766</v>
      </c>
      <c r="G97">
        <v>48.771428571428572</v>
      </c>
      <c r="H97">
        <v>997.95798851607924</v>
      </c>
      <c r="I97">
        <v>10298.665856726602</v>
      </c>
      <c r="J97">
        <f t="shared" si="2"/>
        <v>0.15778512455172639</v>
      </c>
    </row>
    <row r="98" spans="1:10">
      <c r="A98" t="s">
        <v>175</v>
      </c>
      <c r="B98">
        <v>2087</v>
      </c>
      <c r="C98">
        <v>16</v>
      </c>
      <c r="D98">
        <v>4</v>
      </c>
      <c r="E98">
        <v>9</v>
      </c>
      <c r="F98" s="8">
        <f t="shared" si="3"/>
        <v>0.5625</v>
      </c>
      <c r="G98">
        <v>39.508928571428569</v>
      </c>
      <c r="H98">
        <v>321.56703873012083</v>
      </c>
      <c r="I98">
        <v>2285.2097487890928</v>
      </c>
      <c r="J98">
        <f t="shared" si="2"/>
        <v>5.7831278120310574E-2</v>
      </c>
    </row>
    <row r="99" spans="1:10">
      <c r="A99" t="s">
        <v>176</v>
      </c>
      <c r="B99">
        <v>2125</v>
      </c>
      <c r="C99">
        <v>20</v>
      </c>
      <c r="D99">
        <v>1</v>
      </c>
      <c r="E99">
        <v>9</v>
      </c>
      <c r="F99" s="8">
        <f t="shared" si="3"/>
        <v>0.45</v>
      </c>
      <c r="G99">
        <v>40.104166666666657</v>
      </c>
      <c r="H99">
        <v>478.01229773641484</v>
      </c>
      <c r="I99">
        <v>2648.7036581948428</v>
      </c>
      <c r="J99">
        <f t="shared" si="2"/>
        <v>6.3811799632456187E-2</v>
      </c>
    </row>
    <row r="100" spans="1:10">
      <c r="A100" t="s">
        <v>177</v>
      </c>
      <c r="B100">
        <v>2152</v>
      </c>
      <c r="C100">
        <v>19</v>
      </c>
      <c r="D100">
        <v>1</v>
      </c>
      <c r="E100">
        <v>5</v>
      </c>
      <c r="F100" s="8">
        <f t="shared" si="3"/>
        <v>0.26315789473684209</v>
      </c>
      <c r="G100">
        <v>22.666666666666661</v>
      </c>
      <c r="H100">
        <v>376.73439496207118</v>
      </c>
      <c r="I100">
        <v>1972.3395004697713</v>
      </c>
      <c r="J100">
        <f t="shared" si="2"/>
        <v>5.2424366802167215E-2</v>
      </c>
    </row>
    <row r="101" spans="1:10">
      <c r="A101" t="s">
        <v>178</v>
      </c>
      <c r="B101">
        <v>2171</v>
      </c>
      <c r="C101">
        <v>2</v>
      </c>
      <c r="D101">
        <v>0</v>
      </c>
      <c r="E101">
        <v>2</v>
      </c>
      <c r="F101" s="8">
        <f t="shared" si="3"/>
        <v>1</v>
      </c>
      <c r="G101">
        <v>2</v>
      </c>
      <c r="H101">
        <v>6.3398500028846199</v>
      </c>
      <c r="I101">
        <v>12.679700005769201</v>
      </c>
      <c r="J101">
        <f t="shared" si="2"/>
        <v>1.8125280278176938E-3</v>
      </c>
    </row>
    <row r="102" spans="1:10">
      <c r="A102" t="s">
        <v>179</v>
      </c>
      <c r="B102">
        <v>2177</v>
      </c>
      <c r="C102">
        <v>11</v>
      </c>
      <c r="D102">
        <v>0</v>
      </c>
      <c r="E102">
        <v>2</v>
      </c>
      <c r="F102" s="8">
        <f t="shared" si="3"/>
        <v>0.18181818181818182</v>
      </c>
      <c r="G102">
        <v>6.3333333333333304</v>
      </c>
      <c r="H102">
        <v>304</v>
      </c>
      <c r="I102">
        <v>1925.3333333333301</v>
      </c>
      <c r="J102">
        <f t="shared" si="2"/>
        <v>5.1588080062889903E-2</v>
      </c>
    </row>
    <row r="103" spans="1:10">
      <c r="A103" t="s">
        <v>180</v>
      </c>
      <c r="B103">
        <v>2188</v>
      </c>
      <c r="C103">
        <v>31</v>
      </c>
      <c r="D103">
        <v>3</v>
      </c>
      <c r="E103">
        <v>1</v>
      </c>
      <c r="F103" s="8">
        <f t="shared" si="3"/>
        <v>3.2258064516129031E-2</v>
      </c>
      <c r="G103">
        <v>6</v>
      </c>
      <c r="H103">
        <v>567.26788080279698</v>
      </c>
      <c r="I103">
        <v>3403.6072848167801</v>
      </c>
      <c r="J103">
        <f t="shared" si="2"/>
        <v>7.5423215150352219E-2</v>
      </c>
    </row>
    <row r="104" spans="1:10">
      <c r="A104" t="s">
        <v>181</v>
      </c>
      <c r="B104">
        <v>2254</v>
      </c>
      <c r="C104">
        <v>6</v>
      </c>
      <c r="D104">
        <v>0</v>
      </c>
      <c r="E104">
        <v>2</v>
      </c>
      <c r="F104" s="8">
        <f t="shared" si="3"/>
        <v>0.33333333333333331</v>
      </c>
      <c r="G104">
        <v>9.125</v>
      </c>
      <c r="H104">
        <v>164.31924236582341</v>
      </c>
      <c r="I104">
        <v>992.07007990018474</v>
      </c>
      <c r="J104">
        <f t="shared" si="2"/>
        <v>3.3156879159666766E-2</v>
      </c>
    </row>
    <row r="105" spans="1:10">
      <c r="A105" t="s">
        <v>182</v>
      </c>
      <c r="B105">
        <v>2267</v>
      </c>
      <c r="C105">
        <v>6</v>
      </c>
      <c r="D105">
        <v>0</v>
      </c>
      <c r="E105">
        <v>2</v>
      </c>
      <c r="F105" s="8">
        <f t="shared" si="3"/>
        <v>0.33333333333333331</v>
      </c>
      <c r="G105">
        <v>9.125</v>
      </c>
      <c r="H105">
        <v>164.31924236582341</v>
      </c>
      <c r="I105">
        <v>992.07007990018474</v>
      </c>
      <c r="J105">
        <f t="shared" si="2"/>
        <v>3.3156879159666766E-2</v>
      </c>
    </row>
    <row r="106" spans="1:10">
      <c r="A106" t="s">
        <v>183</v>
      </c>
      <c r="B106">
        <v>2285</v>
      </c>
      <c r="C106">
        <v>20</v>
      </c>
      <c r="D106">
        <v>3</v>
      </c>
      <c r="E106">
        <v>4</v>
      </c>
      <c r="F106" s="8">
        <f t="shared" si="3"/>
        <v>0.2</v>
      </c>
      <c r="G106">
        <v>25.814814814814799</v>
      </c>
      <c r="H106">
        <v>818.91474279559395</v>
      </c>
      <c r="I106">
        <v>21140.1324343899</v>
      </c>
      <c r="J106">
        <f t="shared" si="2"/>
        <v>0.25484955585777136</v>
      </c>
    </row>
    <row r="107" spans="1:10">
      <c r="A107" t="s">
        <v>184</v>
      </c>
      <c r="B107">
        <v>2322</v>
      </c>
      <c r="C107">
        <v>21</v>
      </c>
      <c r="D107">
        <v>2</v>
      </c>
      <c r="E107">
        <v>6</v>
      </c>
      <c r="F107" s="8">
        <f t="shared" si="3"/>
        <v>0.2857142857142857</v>
      </c>
      <c r="G107">
        <v>21.50607287449386</v>
      </c>
      <c r="H107">
        <v>554.67433255961305</v>
      </c>
      <c r="I107">
        <v>6809.29321329505</v>
      </c>
      <c r="J107">
        <f t="shared" si="2"/>
        <v>0.11975126294801369</v>
      </c>
    </row>
    <row r="108" spans="1:10">
      <c r="A108" t="s">
        <v>185</v>
      </c>
      <c r="B108">
        <v>2351</v>
      </c>
      <c r="C108">
        <v>1</v>
      </c>
      <c r="D108">
        <v>1</v>
      </c>
      <c r="E108">
        <v>1</v>
      </c>
      <c r="F108" s="8">
        <f t="shared" si="3"/>
        <v>1</v>
      </c>
      <c r="G108">
        <v>4.5</v>
      </c>
      <c r="H108">
        <v>56.4727776130851</v>
      </c>
      <c r="I108">
        <v>254.12749925888301</v>
      </c>
      <c r="J108">
        <f t="shared" si="2"/>
        <v>1.3373544295064564E-2</v>
      </c>
    </row>
    <row r="109" spans="1:10">
      <c r="A109" t="s">
        <v>186</v>
      </c>
      <c r="B109">
        <v>2361</v>
      </c>
      <c r="C109">
        <v>6</v>
      </c>
      <c r="D109">
        <v>2</v>
      </c>
      <c r="E109">
        <v>3</v>
      </c>
      <c r="F109" s="8">
        <f t="shared" si="3"/>
        <v>0.5</v>
      </c>
      <c r="G109">
        <v>9.2857142857142794</v>
      </c>
      <c r="H109">
        <v>224.663162535336</v>
      </c>
      <c r="I109">
        <v>2086.1579378281199</v>
      </c>
      <c r="J109">
        <f t="shared" si="2"/>
        <v>5.4422297040646717E-2</v>
      </c>
    </row>
    <row r="110" spans="1:10">
      <c r="A110" t="s">
        <v>187</v>
      </c>
      <c r="B110">
        <v>2379</v>
      </c>
      <c r="C110">
        <v>16</v>
      </c>
      <c r="D110">
        <v>2</v>
      </c>
      <c r="E110">
        <v>5</v>
      </c>
      <c r="F110" s="8">
        <f t="shared" si="3"/>
        <v>0.3125</v>
      </c>
      <c r="G110">
        <v>17.369999999999997</v>
      </c>
      <c r="H110">
        <v>579.46960598758415</v>
      </c>
      <c r="I110">
        <v>8582.2811550450788</v>
      </c>
      <c r="J110">
        <f t="shared" si="2"/>
        <v>0.13972707589071542</v>
      </c>
    </row>
    <row r="111" spans="1:10">
      <c r="A111" t="s">
        <v>188</v>
      </c>
      <c r="B111">
        <v>2410</v>
      </c>
      <c r="C111">
        <v>10</v>
      </c>
      <c r="D111">
        <v>2</v>
      </c>
      <c r="E111">
        <v>2</v>
      </c>
      <c r="F111" s="8">
        <f t="shared" si="3"/>
        <v>0.2</v>
      </c>
      <c r="G111">
        <v>10.4318181818181</v>
      </c>
      <c r="H111">
        <v>470.64864948675302</v>
      </c>
      <c r="I111">
        <v>4909.7211389640797</v>
      </c>
      <c r="J111">
        <f t="shared" si="2"/>
        <v>9.6290467635889818E-2</v>
      </c>
    </row>
    <row r="112" spans="1:10">
      <c r="A112" t="s">
        <v>189</v>
      </c>
      <c r="B112">
        <v>2429</v>
      </c>
      <c r="C112">
        <v>35</v>
      </c>
      <c r="D112">
        <v>2</v>
      </c>
      <c r="E112">
        <v>11</v>
      </c>
      <c r="F112" s="8">
        <f t="shared" si="3"/>
        <v>0.31428571428571428</v>
      </c>
      <c r="G112">
        <v>48.006410256410227</v>
      </c>
      <c r="H112">
        <v>720.5095961312245</v>
      </c>
      <c r="I112">
        <v>9709.6865466389863</v>
      </c>
      <c r="J112">
        <f t="shared" si="2"/>
        <v>0.15171046935329133</v>
      </c>
    </row>
    <row r="113" spans="1:10">
      <c r="A113" t="s">
        <v>190</v>
      </c>
      <c r="B113">
        <v>2483</v>
      </c>
      <c r="C113">
        <v>6</v>
      </c>
      <c r="D113">
        <v>3</v>
      </c>
      <c r="E113">
        <v>1</v>
      </c>
      <c r="F113" s="8">
        <f t="shared" si="3"/>
        <v>0.16666666666666666</v>
      </c>
      <c r="G113">
        <v>3.15</v>
      </c>
      <c r="H113">
        <v>125.814950416797</v>
      </c>
      <c r="I113">
        <v>396.31709381291103</v>
      </c>
      <c r="J113">
        <f t="shared" si="2"/>
        <v>1.7984869118354833E-2</v>
      </c>
    </row>
    <row r="114" spans="1:10">
      <c r="A114" t="s">
        <v>191</v>
      </c>
      <c r="B114">
        <v>2491</v>
      </c>
      <c r="C114">
        <v>6</v>
      </c>
      <c r="D114">
        <v>0</v>
      </c>
      <c r="E114">
        <v>3</v>
      </c>
      <c r="F114" s="8">
        <f t="shared" si="3"/>
        <v>0.5</v>
      </c>
      <c r="G114">
        <v>6</v>
      </c>
      <c r="H114">
        <v>42.835463989633418</v>
      </c>
      <c r="I114">
        <v>158.66215595276421</v>
      </c>
      <c r="J114">
        <f t="shared" si="2"/>
        <v>9.769244509939148E-3</v>
      </c>
    </row>
    <row r="115" spans="1:10">
      <c r="A115" t="s">
        <v>192</v>
      </c>
      <c r="B115">
        <v>2503</v>
      </c>
      <c r="C115">
        <v>79</v>
      </c>
      <c r="D115">
        <v>5</v>
      </c>
      <c r="E115">
        <v>13</v>
      </c>
      <c r="F115" s="8">
        <f t="shared" si="3"/>
        <v>0.16455696202531644</v>
      </c>
      <c r="G115">
        <v>34.708841432432955</v>
      </c>
      <c r="H115">
        <v>2352.2483043227153</v>
      </c>
      <c r="I115">
        <v>13618.13193679904</v>
      </c>
      <c r="J115">
        <f t="shared" si="2"/>
        <v>0.19008905146328392</v>
      </c>
    </row>
    <row r="116" spans="1:10">
      <c r="A116" t="s">
        <v>193</v>
      </c>
      <c r="B116">
        <v>2575</v>
      </c>
      <c r="C116">
        <v>6</v>
      </c>
      <c r="D116">
        <v>1</v>
      </c>
      <c r="E116">
        <v>4</v>
      </c>
      <c r="F116" s="8">
        <f t="shared" si="3"/>
        <v>0.66666666666666663</v>
      </c>
      <c r="G116">
        <v>6.6111111111111098</v>
      </c>
      <c r="H116">
        <v>151.6537033776327</v>
      </c>
      <c r="I116">
        <v>503.82216496596999</v>
      </c>
      <c r="J116">
        <f t="shared" si="2"/>
        <v>2.1105562197729421E-2</v>
      </c>
    </row>
    <row r="117" spans="1:10">
      <c r="A117" t="s">
        <v>194</v>
      </c>
      <c r="B117">
        <v>2586</v>
      </c>
      <c r="C117">
        <v>7</v>
      </c>
      <c r="D117">
        <v>0</v>
      </c>
      <c r="E117">
        <v>4</v>
      </c>
      <c r="F117" s="8">
        <f t="shared" si="3"/>
        <v>0.5714285714285714</v>
      </c>
      <c r="G117">
        <v>9.6607142857142705</v>
      </c>
      <c r="H117">
        <v>268.31901621199989</v>
      </c>
      <c r="I117">
        <v>716.68437667390504</v>
      </c>
      <c r="J117">
        <f t="shared" si="2"/>
        <v>2.6695047834918155E-2</v>
      </c>
    </row>
    <row r="118" spans="1:10">
      <c r="A118" t="s">
        <v>195</v>
      </c>
      <c r="B118">
        <v>2598</v>
      </c>
      <c r="C118">
        <v>2</v>
      </c>
      <c r="D118">
        <v>0</v>
      </c>
      <c r="E118">
        <v>1</v>
      </c>
      <c r="F118" s="8">
        <f t="shared" si="3"/>
        <v>0.5</v>
      </c>
      <c r="G118">
        <v>1.71428571428571</v>
      </c>
      <c r="H118">
        <v>39.863137138648298</v>
      </c>
      <c r="I118">
        <v>68.336806523397101</v>
      </c>
      <c r="J118">
        <f t="shared" si="2"/>
        <v>5.5716248293355445E-3</v>
      </c>
    </row>
    <row r="119" spans="1:10">
      <c r="A119" t="s">
        <v>196</v>
      </c>
      <c r="B119">
        <v>2603</v>
      </c>
      <c r="C119">
        <v>29</v>
      </c>
      <c r="D119">
        <v>3</v>
      </c>
      <c r="E119">
        <v>8</v>
      </c>
      <c r="F119" s="8">
        <f t="shared" si="3"/>
        <v>0.27586206896551724</v>
      </c>
      <c r="G119">
        <v>26.18487394957981</v>
      </c>
      <c r="H119">
        <v>980.11589322630596</v>
      </c>
      <c r="I119">
        <v>20493.882033006375</v>
      </c>
      <c r="J119">
        <f t="shared" si="2"/>
        <v>0.24962892123427918</v>
      </c>
    </row>
    <row r="120" spans="1:10">
      <c r="A120" t="s">
        <v>197</v>
      </c>
      <c r="B120">
        <v>2642</v>
      </c>
      <c r="C120">
        <v>1</v>
      </c>
      <c r="D120">
        <v>1</v>
      </c>
      <c r="E120">
        <v>2</v>
      </c>
      <c r="F120" s="8">
        <f t="shared" si="3"/>
        <v>2</v>
      </c>
      <c r="G120">
        <v>4</v>
      </c>
      <c r="H120">
        <v>39</v>
      </c>
      <c r="I120">
        <v>156</v>
      </c>
      <c r="J120">
        <f t="shared" si="2"/>
        <v>9.6596593423118656E-3</v>
      </c>
    </row>
    <row r="121" spans="1:10">
      <c r="A121" t="s">
        <v>198</v>
      </c>
      <c r="B121">
        <v>2645</v>
      </c>
      <c r="C121">
        <v>1</v>
      </c>
      <c r="D121">
        <v>0</v>
      </c>
      <c r="E121">
        <v>1</v>
      </c>
      <c r="F121" s="8">
        <f t="shared" si="3"/>
        <v>1</v>
      </c>
      <c r="G121">
        <v>1</v>
      </c>
      <c r="H121">
        <v>11.6096404744368</v>
      </c>
      <c r="I121">
        <v>11.6096404744368</v>
      </c>
      <c r="J121">
        <f t="shared" si="2"/>
        <v>1.7090624242341592E-3</v>
      </c>
    </row>
    <row r="122" spans="1:10">
      <c r="A122" t="s">
        <v>199</v>
      </c>
      <c r="B122">
        <v>2648</v>
      </c>
      <c r="C122">
        <v>1</v>
      </c>
      <c r="D122">
        <v>1</v>
      </c>
      <c r="E122">
        <v>1</v>
      </c>
      <c r="F122" s="8">
        <f t="shared" si="3"/>
        <v>1</v>
      </c>
      <c r="G122">
        <v>2</v>
      </c>
      <c r="H122">
        <v>12</v>
      </c>
      <c r="I122">
        <v>24</v>
      </c>
      <c r="J122">
        <f t="shared" si="2"/>
        <v>2.773445097402539E-3</v>
      </c>
    </row>
    <row r="123" spans="1:10">
      <c r="A123" t="s">
        <v>200</v>
      </c>
      <c r="B123">
        <v>2651</v>
      </c>
      <c r="C123">
        <v>1</v>
      </c>
      <c r="D123">
        <v>1</v>
      </c>
      <c r="E123">
        <v>1</v>
      </c>
      <c r="F123" s="8">
        <f t="shared" si="3"/>
        <v>1</v>
      </c>
      <c r="G123">
        <v>2</v>
      </c>
      <c r="H123">
        <v>12</v>
      </c>
      <c r="I123">
        <v>24</v>
      </c>
      <c r="J123">
        <f t="shared" si="2"/>
        <v>2.773445097402539E-3</v>
      </c>
    </row>
    <row r="124" spans="1:10">
      <c r="A124" t="s">
        <v>201</v>
      </c>
      <c r="B124">
        <v>2654</v>
      </c>
      <c r="C124">
        <v>2</v>
      </c>
      <c r="D124">
        <v>1</v>
      </c>
      <c r="E124">
        <v>2</v>
      </c>
      <c r="F124" s="8">
        <f t="shared" si="3"/>
        <v>1</v>
      </c>
      <c r="G124">
        <v>2.8333333333333299</v>
      </c>
      <c r="H124">
        <v>40.931568569324099</v>
      </c>
      <c r="I124">
        <v>59.075424759098802</v>
      </c>
      <c r="J124">
        <f t="shared" si="2"/>
        <v>5.0561115532580195E-3</v>
      </c>
    </row>
    <row r="125" spans="1:10">
      <c r="A125" t="s">
        <v>202</v>
      </c>
      <c r="B125">
        <v>2659</v>
      </c>
      <c r="C125">
        <v>5</v>
      </c>
      <c r="D125">
        <v>0</v>
      </c>
      <c r="E125">
        <v>3</v>
      </c>
      <c r="F125" s="8">
        <f t="shared" si="3"/>
        <v>0.6</v>
      </c>
      <c r="G125">
        <v>7.875</v>
      </c>
      <c r="H125">
        <v>114.448959555009</v>
      </c>
      <c r="I125">
        <v>901.28555649570001</v>
      </c>
      <c r="J125">
        <f t="shared" si="2"/>
        <v>3.1101907078610595E-2</v>
      </c>
    </row>
    <row r="126" spans="1:10">
      <c r="A126" t="s">
        <v>203</v>
      </c>
      <c r="B126">
        <v>2667</v>
      </c>
      <c r="C126">
        <v>7</v>
      </c>
      <c r="D126">
        <v>1</v>
      </c>
      <c r="E126">
        <v>5</v>
      </c>
      <c r="F126" s="8">
        <f t="shared" si="3"/>
        <v>0.7142857142857143</v>
      </c>
      <c r="G126">
        <v>6.6666666666666599</v>
      </c>
      <c r="H126">
        <v>110.701811796393</v>
      </c>
      <c r="I126">
        <v>738.01207864262301</v>
      </c>
      <c r="J126">
        <f t="shared" si="2"/>
        <v>2.7222064485799839E-2</v>
      </c>
    </row>
    <row r="127" spans="1:10">
      <c r="A127" t="s">
        <v>204</v>
      </c>
      <c r="B127">
        <v>2682</v>
      </c>
      <c r="C127">
        <v>31</v>
      </c>
      <c r="D127">
        <v>0</v>
      </c>
      <c r="E127">
        <v>15</v>
      </c>
      <c r="F127" s="8">
        <f t="shared" si="3"/>
        <v>0.4838709677419355</v>
      </c>
      <c r="G127">
        <v>46.839852304558129</v>
      </c>
      <c r="H127">
        <v>1084.9847841647147</v>
      </c>
      <c r="I127">
        <v>6808.8375046458623</v>
      </c>
      <c r="J127">
        <f t="shared" si="2"/>
        <v>0.11974592002491502</v>
      </c>
    </row>
    <row r="128" spans="1:10">
      <c r="A128" t="s">
        <v>205</v>
      </c>
      <c r="B128">
        <v>2737</v>
      </c>
      <c r="C128">
        <v>20</v>
      </c>
      <c r="D128">
        <v>1</v>
      </c>
      <c r="E128">
        <v>7</v>
      </c>
      <c r="F128" s="8">
        <f t="shared" si="3"/>
        <v>0.35</v>
      </c>
      <c r="G128">
        <v>30.432692307692299</v>
      </c>
      <c r="H128">
        <v>531.86367030641009</v>
      </c>
      <c r="I128">
        <v>6351.2250565430677</v>
      </c>
      <c r="J128">
        <f t="shared" si="2"/>
        <v>0.11431864814619713</v>
      </c>
    </row>
    <row r="129" spans="1:10">
      <c r="A129" t="s">
        <v>206</v>
      </c>
      <c r="B129">
        <v>2768</v>
      </c>
      <c r="C129">
        <v>9</v>
      </c>
      <c r="D129">
        <v>2</v>
      </c>
      <c r="E129">
        <v>2</v>
      </c>
      <c r="F129" s="8">
        <f t="shared" si="3"/>
        <v>0.22222222222222221</v>
      </c>
      <c r="G129">
        <v>6.6749999999999998</v>
      </c>
      <c r="H129">
        <v>206.93617113316782</v>
      </c>
      <c r="I129">
        <v>927.60151626306197</v>
      </c>
      <c r="J129">
        <f t="shared" si="2"/>
        <v>3.170441264407696E-2</v>
      </c>
    </row>
    <row r="130" spans="1:10">
      <c r="A130" t="s">
        <v>207</v>
      </c>
      <c r="B130">
        <v>2782</v>
      </c>
      <c r="C130">
        <v>22</v>
      </c>
      <c r="D130">
        <v>1</v>
      </c>
      <c r="E130">
        <v>4</v>
      </c>
      <c r="F130" s="8">
        <f t="shared" si="3"/>
        <v>0.18181818181818182</v>
      </c>
      <c r="G130">
        <v>17.7631578947368</v>
      </c>
      <c r="H130">
        <v>697.06646369835198</v>
      </c>
      <c r="I130">
        <v>12382.1016577996</v>
      </c>
      <c r="J130">
        <f t="shared" si="2"/>
        <v>0.17840553416706284</v>
      </c>
    </row>
    <row r="131" spans="1:10">
      <c r="A131" t="s">
        <v>208</v>
      </c>
      <c r="B131">
        <v>2810</v>
      </c>
      <c r="C131">
        <v>18</v>
      </c>
      <c r="D131">
        <v>2</v>
      </c>
      <c r="E131">
        <v>4</v>
      </c>
      <c r="F131" s="8">
        <f t="shared" si="3"/>
        <v>0.22222222222222221</v>
      </c>
      <c r="G131">
        <v>16.590909090909001</v>
      </c>
      <c r="H131">
        <v>715</v>
      </c>
      <c r="I131">
        <v>11862.5</v>
      </c>
      <c r="J131">
        <f t="shared" ref="J131:J165" si="4">POWER(I131,2/3)/3000</f>
        <v>0.1733788942731857</v>
      </c>
    </row>
    <row r="132" spans="1:10">
      <c r="A132" t="s">
        <v>209</v>
      </c>
      <c r="B132">
        <v>2835</v>
      </c>
      <c r="C132">
        <v>25</v>
      </c>
      <c r="D132">
        <v>6</v>
      </c>
      <c r="E132">
        <v>2</v>
      </c>
      <c r="F132" s="8">
        <f t="shared" si="3"/>
        <v>0.08</v>
      </c>
      <c r="G132">
        <v>11.4857142857142</v>
      </c>
      <c r="H132">
        <v>644.33230679460598</v>
      </c>
      <c r="I132">
        <v>7400.6167808980399</v>
      </c>
      <c r="J132">
        <f t="shared" si="4"/>
        <v>0.12658746105318264</v>
      </c>
    </row>
    <row r="133" spans="1:10">
      <c r="A133" t="s">
        <v>210</v>
      </c>
      <c r="B133">
        <v>2868</v>
      </c>
      <c r="C133">
        <v>31</v>
      </c>
      <c r="D133">
        <v>1</v>
      </c>
      <c r="E133">
        <v>8</v>
      </c>
      <c r="F133" s="8">
        <f t="shared" si="3"/>
        <v>0.25806451612903225</v>
      </c>
      <c r="G133">
        <v>29.185435435435412</v>
      </c>
      <c r="H133">
        <v>1378.9152199919724</v>
      </c>
      <c r="I133">
        <v>24325.085123867328</v>
      </c>
      <c r="J133">
        <f t="shared" si="4"/>
        <v>0.27984334999962385</v>
      </c>
    </row>
    <row r="134" spans="1:10">
      <c r="A134" t="s">
        <v>211</v>
      </c>
      <c r="B134">
        <v>2913</v>
      </c>
      <c r="C134">
        <v>34</v>
      </c>
      <c r="D134">
        <v>1</v>
      </c>
      <c r="E134">
        <v>11</v>
      </c>
      <c r="F134" s="8">
        <f t="shared" si="3"/>
        <v>0.3235294117647059</v>
      </c>
      <c r="G134">
        <v>51.883333333333319</v>
      </c>
      <c r="H134">
        <v>706.11947757886298</v>
      </c>
      <c r="I134">
        <v>5252.1592986629385</v>
      </c>
      <c r="J134">
        <f t="shared" si="4"/>
        <v>0.10071728384680415</v>
      </c>
    </row>
    <row r="135" spans="1:10">
      <c r="A135" t="s">
        <v>212</v>
      </c>
      <c r="B135">
        <v>2941</v>
      </c>
      <c r="C135">
        <v>19</v>
      </c>
      <c r="D135">
        <v>3</v>
      </c>
      <c r="E135">
        <v>9</v>
      </c>
      <c r="F135" s="8">
        <f t="shared" si="3"/>
        <v>0.47368421052631576</v>
      </c>
      <c r="G135">
        <v>42.159722222222221</v>
      </c>
      <c r="H135">
        <v>398.7720846918848</v>
      </c>
      <c r="I135">
        <v>2720.4232313916432</v>
      </c>
      <c r="J135">
        <f t="shared" si="4"/>
        <v>6.4958560943188554E-2</v>
      </c>
    </row>
    <row r="136" spans="1:10">
      <c r="A136" t="s">
        <v>213</v>
      </c>
      <c r="B136">
        <v>2977</v>
      </c>
      <c r="C136">
        <v>18</v>
      </c>
      <c r="D136">
        <v>1</v>
      </c>
      <c r="E136">
        <v>9</v>
      </c>
      <c r="F136" s="8">
        <f t="shared" si="3"/>
        <v>0.5</v>
      </c>
      <c r="G136">
        <v>40.249999999999986</v>
      </c>
      <c r="H136">
        <v>396.46941454181109</v>
      </c>
      <c r="I136">
        <v>2464.9922501375718</v>
      </c>
      <c r="J136">
        <f t="shared" si="4"/>
        <v>6.0825980365173733E-2</v>
      </c>
    </row>
    <row r="137" spans="1:10">
      <c r="A137" t="s">
        <v>214</v>
      </c>
      <c r="B137">
        <v>3002</v>
      </c>
      <c r="C137">
        <v>18</v>
      </c>
      <c r="D137">
        <v>1</v>
      </c>
      <c r="E137">
        <v>9</v>
      </c>
      <c r="F137" s="8">
        <f t="shared" si="3"/>
        <v>0.5</v>
      </c>
      <c r="G137">
        <v>40.249999999999986</v>
      </c>
      <c r="H137">
        <v>396.46941454181109</v>
      </c>
      <c r="I137">
        <v>2464.9922501375718</v>
      </c>
      <c r="J137">
        <f t="shared" si="4"/>
        <v>6.0825980365173733E-2</v>
      </c>
    </row>
    <row r="138" spans="1:10">
      <c r="A138" t="s">
        <v>215</v>
      </c>
      <c r="B138">
        <v>3027</v>
      </c>
      <c r="C138">
        <v>30</v>
      </c>
      <c r="D138">
        <v>1</v>
      </c>
      <c r="E138">
        <v>5</v>
      </c>
      <c r="F138" s="8">
        <f t="shared" ref="F138:F166" si="5">E138/C138</f>
        <v>0.16666666666666666</v>
      </c>
      <c r="G138">
        <v>23.74404761904761</v>
      </c>
      <c r="H138">
        <v>906.83086920964047</v>
      </c>
      <c r="I138">
        <v>5867.8026628422849</v>
      </c>
      <c r="J138">
        <f t="shared" si="4"/>
        <v>0.108441557164545</v>
      </c>
    </row>
    <row r="139" spans="1:10">
      <c r="A139" t="s">
        <v>216</v>
      </c>
      <c r="B139">
        <v>3063</v>
      </c>
      <c r="C139">
        <v>31</v>
      </c>
      <c r="D139">
        <v>2</v>
      </c>
      <c r="E139">
        <v>1</v>
      </c>
      <c r="F139" s="8">
        <f t="shared" si="5"/>
        <v>3.2258064516129031E-2</v>
      </c>
      <c r="G139">
        <v>5.0333333333333297</v>
      </c>
      <c r="H139">
        <v>1507.9398751947101</v>
      </c>
      <c r="I139">
        <v>7589.9640384800496</v>
      </c>
      <c r="J139">
        <f t="shared" si="4"/>
        <v>0.12873754533150597</v>
      </c>
    </row>
    <row r="140" spans="1:10">
      <c r="A140" t="s">
        <v>121</v>
      </c>
      <c r="B140">
        <v>3099</v>
      </c>
      <c r="C140">
        <v>29</v>
      </c>
      <c r="D140">
        <v>0</v>
      </c>
      <c r="E140">
        <v>10</v>
      </c>
      <c r="F140" s="8">
        <f t="shared" si="5"/>
        <v>0.34482758620689657</v>
      </c>
      <c r="G140">
        <v>27.044642857142833</v>
      </c>
      <c r="H140">
        <v>659.64716504346381</v>
      </c>
      <c r="I140">
        <v>2574.6584460724807</v>
      </c>
      <c r="J140">
        <f t="shared" si="4"/>
        <v>6.2616938171792438E-2</v>
      </c>
    </row>
    <row r="141" spans="1:10">
      <c r="A141" t="s">
        <v>217</v>
      </c>
      <c r="B141">
        <v>3139</v>
      </c>
      <c r="C141">
        <v>6</v>
      </c>
      <c r="D141">
        <v>5</v>
      </c>
      <c r="E141">
        <v>2</v>
      </c>
      <c r="F141" s="8">
        <f t="shared" si="5"/>
        <v>0.33333333333333331</v>
      </c>
      <c r="G141">
        <v>6.2526315789473603</v>
      </c>
      <c r="H141">
        <v>263.93936124474578</v>
      </c>
      <c r="I141">
        <v>1247.0627177441429</v>
      </c>
      <c r="J141">
        <f t="shared" si="4"/>
        <v>3.8619289162075625E-2</v>
      </c>
    </row>
    <row r="142" spans="1:10">
      <c r="A142" t="s">
        <v>218</v>
      </c>
      <c r="B142">
        <v>3148</v>
      </c>
      <c r="C142">
        <v>6</v>
      </c>
      <c r="D142">
        <v>1</v>
      </c>
      <c r="E142">
        <v>3</v>
      </c>
      <c r="F142" s="8">
        <f t="shared" si="5"/>
        <v>0.5</v>
      </c>
      <c r="G142">
        <v>6.3818181818181801</v>
      </c>
      <c r="H142">
        <v>161.43257597897178</v>
      </c>
      <c r="I142">
        <v>747.08724237385798</v>
      </c>
      <c r="J142">
        <f t="shared" si="4"/>
        <v>2.7444771889723871E-2</v>
      </c>
    </row>
    <row r="143" spans="1:10">
      <c r="A143" t="s">
        <v>219</v>
      </c>
      <c r="B143">
        <v>3158</v>
      </c>
      <c r="C143">
        <v>4</v>
      </c>
      <c r="D143">
        <v>1</v>
      </c>
      <c r="E143">
        <v>2</v>
      </c>
      <c r="F143" s="8">
        <f t="shared" si="5"/>
        <v>0.5</v>
      </c>
      <c r="G143">
        <v>4.5833333333333304</v>
      </c>
      <c r="H143">
        <v>98.049190868257597</v>
      </c>
      <c r="I143">
        <v>289.13326642534207</v>
      </c>
      <c r="J143">
        <f t="shared" si="4"/>
        <v>1.4575074623873811E-2</v>
      </c>
    </row>
    <row r="144" spans="1:10">
      <c r="A144" t="s">
        <v>220</v>
      </c>
      <c r="B144">
        <v>3165</v>
      </c>
      <c r="C144">
        <v>1</v>
      </c>
      <c r="D144">
        <v>0</v>
      </c>
      <c r="E144">
        <v>1</v>
      </c>
      <c r="F144" s="8">
        <f t="shared" si="5"/>
        <v>1</v>
      </c>
      <c r="G144">
        <v>1</v>
      </c>
      <c r="H144">
        <v>18.094737505047998</v>
      </c>
      <c r="I144">
        <v>18.094737505047998</v>
      </c>
      <c r="J144">
        <f t="shared" si="4"/>
        <v>2.2974545934948518E-3</v>
      </c>
    </row>
    <row r="145" spans="1:10">
      <c r="A145" t="s">
        <v>221</v>
      </c>
      <c r="B145">
        <v>3168</v>
      </c>
      <c r="C145">
        <v>4</v>
      </c>
      <c r="D145">
        <v>1</v>
      </c>
      <c r="E145">
        <v>2</v>
      </c>
      <c r="F145" s="8">
        <f t="shared" si="5"/>
        <v>0.5</v>
      </c>
      <c r="G145">
        <v>4.8428571428571399</v>
      </c>
      <c r="H145">
        <v>156.43861031796882</v>
      </c>
      <c r="I145">
        <v>515.01977282438997</v>
      </c>
      <c r="J145">
        <f t="shared" si="4"/>
        <v>2.141713367070568E-2</v>
      </c>
    </row>
    <row r="146" spans="1:10">
      <c r="A146" t="s">
        <v>222</v>
      </c>
      <c r="B146">
        <v>3175</v>
      </c>
      <c r="C146">
        <v>6</v>
      </c>
      <c r="D146">
        <v>1</v>
      </c>
      <c r="E146">
        <v>3</v>
      </c>
      <c r="F146" s="8">
        <f t="shared" si="5"/>
        <v>0.5</v>
      </c>
      <c r="G146">
        <v>6.3818181818181801</v>
      </c>
      <c r="H146">
        <v>161.43257597897178</v>
      </c>
      <c r="I146">
        <v>747.08724237385798</v>
      </c>
      <c r="J146">
        <f t="shared" si="4"/>
        <v>2.7444771889723871E-2</v>
      </c>
    </row>
    <row r="147" spans="1:10">
      <c r="A147" t="s">
        <v>223</v>
      </c>
      <c r="B147">
        <v>3185</v>
      </c>
      <c r="C147">
        <v>1</v>
      </c>
      <c r="D147">
        <v>0</v>
      </c>
      <c r="E147">
        <v>1</v>
      </c>
      <c r="F147" s="8">
        <f t="shared" si="5"/>
        <v>1</v>
      </c>
      <c r="G147">
        <v>1</v>
      </c>
      <c r="H147">
        <v>18.094737505047998</v>
      </c>
      <c r="I147">
        <v>18.094737505047998</v>
      </c>
      <c r="J147">
        <f t="shared" si="4"/>
        <v>2.2974545934948518E-3</v>
      </c>
    </row>
    <row r="148" spans="1:10">
      <c r="A148" t="s">
        <v>224</v>
      </c>
      <c r="B148">
        <v>3188</v>
      </c>
      <c r="C148">
        <v>6</v>
      </c>
      <c r="D148">
        <v>1</v>
      </c>
      <c r="E148">
        <v>3</v>
      </c>
      <c r="F148" s="8">
        <f t="shared" si="5"/>
        <v>0.5</v>
      </c>
      <c r="G148">
        <v>6.3818181818181801</v>
      </c>
      <c r="H148">
        <v>161.43257597897178</v>
      </c>
      <c r="I148">
        <v>747.08724237385798</v>
      </c>
      <c r="J148">
        <f t="shared" si="4"/>
        <v>2.7444771889723871E-2</v>
      </c>
    </row>
    <row r="149" spans="1:10">
      <c r="A149" t="s">
        <v>225</v>
      </c>
      <c r="B149">
        <v>3198</v>
      </c>
      <c r="C149">
        <v>1</v>
      </c>
      <c r="D149">
        <v>0</v>
      </c>
      <c r="E149">
        <v>1</v>
      </c>
      <c r="F149" s="8">
        <f t="shared" si="5"/>
        <v>1</v>
      </c>
      <c r="G149">
        <v>1</v>
      </c>
      <c r="H149">
        <v>18.094737505047998</v>
      </c>
      <c r="I149">
        <v>18.094737505047998</v>
      </c>
      <c r="J149">
        <f t="shared" si="4"/>
        <v>2.2974545934948518E-3</v>
      </c>
    </row>
    <row r="150" spans="1:10">
      <c r="A150" t="s">
        <v>226</v>
      </c>
      <c r="B150">
        <v>3201</v>
      </c>
      <c r="C150">
        <v>6</v>
      </c>
      <c r="D150">
        <v>3</v>
      </c>
      <c r="E150">
        <v>2</v>
      </c>
      <c r="F150" s="8">
        <f t="shared" si="5"/>
        <v>0.33333333333333331</v>
      </c>
      <c r="G150">
        <v>6.1411764705882304</v>
      </c>
      <c r="H150">
        <v>210.44230190602781</v>
      </c>
      <c r="I150">
        <v>955.81006916255603</v>
      </c>
      <c r="J150">
        <f t="shared" si="4"/>
        <v>3.2343956645688288E-2</v>
      </c>
    </row>
    <row r="151" spans="1:10">
      <c r="A151" t="s">
        <v>227</v>
      </c>
      <c r="B151">
        <v>3210</v>
      </c>
      <c r="C151">
        <v>6</v>
      </c>
      <c r="D151">
        <v>1</v>
      </c>
      <c r="E151">
        <v>3</v>
      </c>
      <c r="F151" s="8">
        <f t="shared" si="5"/>
        <v>0.5</v>
      </c>
      <c r="G151">
        <v>6.3818181818181801</v>
      </c>
      <c r="H151">
        <v>161.43257597897178</v>
      </c>
      <c r="I151">
        <v>747.08724237385798</v>
      </c>
      <c r="J151">
        <f t="shared" si="4"/>
        <v>2.7444771889723871E-2</v>
      </c>
    </row>
    <row r="152" spans="1:10">
      <c r="A152" t="s">
        <v>228</v>
      </c>
      <c r="B152">
        <v>3220</v>
      </c>
      <c r="C152">
        <v>4</v>
      </c>
      <c r="D152">
        <v>1</v>
      </c>
      <c r="E152">
        <v>2</v>
      </c>
      <c r="F152" s="8">
        <f t="shared" si="5"/>
        <v>0.5</v>
      </c>
      <c r="G152">
        <v>4.5833333333333304</v>
      </c>
      <c r="H152">
        <v>98.049190868257597</v>
      </c>
      <c r="I152">
        <v>289.13326642534207</v>
      </c>
      <c r="J152">
        <f t="shared" si="4"/>
        <v>1.4575074623873811E-2</v>
      </c>
    </row>
    <row r="153" spans="1:10">
      <c r="A153" t="s">
        <v>229</v>
      </c>
      <c r="B153">
        <v>3227</v>
      </c>
      <c r="C153">
        <v>1</v>
      </c>
      <c r="D153">
        <v>0</v>
      </c>
      <c r="E153">
        <v>1</v>
      </c>
      <c r="F153" s="8">
        <f t="shared" si="5"/>
        <v>1</v>
      </c>
      <c r="G153">
        <v>1</v>
      </c>
      <c r="H153">
        <v>18.094737505047998</v>
      </c>
      <c r="I153">
        <v>18.094737505047998</v>
      </c>
      <c r="J153">
        <f t="shared" si="4"/>
        <v>2.2974545934948518E-3</v>
      </c>
    </row>
    <row r="154" spans="1:10">
      <c r="A154" t="s">
        <v>230</v>
      </c>
      <c r="B154">
        <v>3230</v>
      </c>
      <c r="C154">
        <v>4</v>
      </c>
      <c r="D154">
        <v>1</v>
      </c>
      <c r="E154">
        <v>3</v>
      </c>
      <c r="F154" s="8">
        <f t="shared" si="5"/>
        <v>0.75</v>
      </c>
      <c r="G154">
        <v>4.2</v>
      </c>
      <c r="H154">
        <v>148.48684196024601</v>
      </c>
      <c r="I154">
        <v>623.64473623303502</v>
      </c>
      <c r="J154">
        <f t="shared" si="4"/>
        <v>2.4331576717528919E-2</v>
      </c>
    </row>
    <row r="155" spans="1:10">
      <c r="A155" t="s">
        <v>231</v>
      </c>
      <c r="B155">
        <v>3241</v>
      </c>
      <c r="C155">
        <v>5</v>
      </c>
      <c r="D155">
        <v>1</v>
      </c>
      <c r="E155">
        <v>3</v>
      </c>
      <c r="F155" s="8">
        <f t="shared" si="5"/>
        <v>0.6</v>
      </c>
      <c r="G155">
        <v>11.8125</v>
      </c>
      <c r="H155">
        <v>167.58597649126301</v>
      </c>
      <c r="I155">
        <v>1979.6093473030501</v>
      </c>
      <c r="J155">
        <f t="shared" si="4"/>
        <v>5.2553108455752645E-2</v>
      </c>
    </row>
    <row r="156" spans="1:10">
      <c r="A156" t="s">
        <v>129</v>
      </c>
      <c r="B156">
        <v>3252</v>
      </c>
      <c r="C156">
        <v>5</v>
      </c>
      <c r="D156">
        <v>1</v>
      </c>
      <c r="E156">
        <v>3</v>
      </c>
      <c r="F156" s="8">
        <f t="shared" si="5"/>
        <v>0.6</v>
      </c>
      <c r="G156">
        <v>11.8125</v>
      </c>
      <c r="H156">
        <v>167.58597649126301</v>
      </c>
      <c r="I156">
        <v>1979.6093473030501</v>
      </c>
      <c r="J156">
        <f t="shared" si="4"/>
        <v>5.2553108455752645E-2</v>
      </c>
    </row>
    <row r="157" spans="1:10">
      <c r="A157" t="s">
        <v>130</v>
      </c>
      <c r="B157">
        <v>3260</v>
      </c>
      <c r="C157">
        <v>18</v>
      </c>
      <c r="D157">
        <v>2</v>
      </c>
      <c r="E157">
        <v>7</v>
      </c>
      <c r="F157" s="8">
        <f t="shared" si="5"/>
        <v>0.3888888888888889</v>
      </c>
      <c r="G157">
        <v>25.43181818181818</v>
      </c>
      <c r="H157">
        <v>291.06692508293253</v>
      </c>
      <c r="I157">
        <v>1926.9695749815332</v>
      </c>
      <c r="J157">
        <f t="shared" si="4"/>
        <v>5.1617303959576685E-2</v>
      </c>
    </row>
    <row r="158" spans="1:10">
      <c r="A158" t="s">
        <v>232</v>
      </c>
      <c r="B158">
        <v>3285</v>
      </c>
      <c r="C158">
        <v>20</v>
      </c>
      <c r="D158">
        <v>4</v>
      </c>
      <c r="E158">
        <v>5</v>
      </c>
      <c r="F158" s="8">
        <f t="shared" si="5"/>
        <v>0.25</v>
      </c>
      <c r="G158">
        <v>24.375</v>
      </c>
      <c r="H158">
        <v>407.68131547567748</v>
      </c>
      <c r="I158">
        <v>3645.5709495058118</v>
      </c>
      <c r="J158">
        <f t="shared" si="4"/>
        <v>7.8956722995459458E-2</v>
      </c>
    </row>
    <row r="159" spans="1:10">
      <c r="A159" t="s">
        <v>233</v>
      </c>
      <c r="B159">
        <v>3319</v>
      </c>
      <c r="C159">
        <v>13</v>
      </c>
      <c r="D159">
        <v>2</v>
      </c>
      <c r="E159">
        <v>3</v>
      </c>
      <c r="F159" s="8">
        <f t="shared" si="5"/>
        <v>0.23076923076923078</v>
      </c>
      <c r="G159">
        <v>9.0230769230769194</v>
      </c>
      <c r="H159">
        <v>386.56106568763477</v>
      </c>
      <c r="I159">
        <v>1451.2981839880358</v>
      </c>
      <c r="J159">
        <f t="shared" si="4"/>
        <v>4.2728388445345815E-2</v>
      </c>
    </row>
    <row r="160" spans="1:10">
      <c r="A160" t="s">
        <v>234</v>
      </c>
      <c r="B160">
        <v>3334</v>
      </c>
      <c r="C160">
        <v>5</v>
      </c>
      <c r="D160">
        <v>2</v>
      </c>
      <c r="E160">
        <v>3</v>
      </c>
      <c r="F160" s="8">
        <f t="shared" si="5"/>
        <v>0.6</v>
      </c>
      <c r="G160">
        <v>5.0999999999999899</v>
      </c>
      <c r="H160">
        <v>79.828921423310391</v>
      </c>
      <c r="I160">
        <v>212.48676426993092</v>
      </c>
      <c r="J160">
        <f t="shared" si="4"/>
        <v>1.1869524851048415E-2</v>
      </c>
    </row>
    <row r="161" spans="1:10">
      <c r="A161" t="s">
        <v>235</v>
      </c>
      <c r="B161">
        <v>3344</v>
      </c>
      <c r="C161">
        <v>13</v>
      </c>
      <c r="D161">
        <v>0</v>
      </c>
      <c r="E161">
        <v>5</v>
      </c>
      <c r="F161" s="8">
        <f t="shared" si="5"/>
        <v>0.38461538461538464</v>
      </c>
      <c r="G161">
        <v>10.050000000000001</v>
      </c>
      <c r="H161">
        <v>250.51949535807071</v>
      </c>
      <c r="I161">
        <v>1003.5040835581324</v>
      </c>
      <c r="J161">
        <f t="shared" si="4"/>
        <v>3.341115645122425E-2</v>
      </c>
    </row>
    <row r="162" spans="1:10">
      <c r="A162" t="s">
        <v>236</v>
      </c>
      <c r="B162">
        <v>3366</v>
      </c>
      <c r="C162">
        <v>33</v>
      </c>
      <c r="D162">
        <v>0</v>
      </c>
      <c r="E162">
        <v>11</v>
      </c>
      <c r="F162" s="8">
        <f t="shared" si="5"/>
        <v>0.33333333333333331</v>
      </c>
      <c r="G162">
        <v>18.873626373626358</v>
      </c>
      <c r="H162">
        <v>760.29192691323965</v>
      </c>
      <c r="I162">
        <v>4911.9429635098304</v>
      </c>
      <c r="J162">
        <f t="shared" si="4"/>
        <v>9.6319515367352587E-2</v>
      </c>
    </row>
    <row r="163" spans="1:10">
      <c r="A163" t="s">
        <v>237</v>
      </c>
      <c r="B163">
        <v>3420</v>
      </c>
      <c r="C163">
        <v>5</v>
      </c>
      <c r="D163">
        <v>0</v>
      </c>
      <c r="E163">
        <v>1</v>
      </c>
      <c r="F163" s="8">
        <f t="shared" si="5"/>
        <v>0.2</v>
      </c>
      <c r="G163">
        <v>3.88636363636363</v>
      </c>
      <c r="H163">
        <v>404.01548851040098</v>
      </c>
      <c r="I163">
        <v>1570.15110307451</v>
      </c>
      <c r="J163">
        <f t="shared" si="4"/>
        <v>4.5030459405467613E-2</v>
      </c>
    </row>
    <row r="164" spans="1:10">
      <c r="A164" t="s">
        <v>238</v>
      </c>
      <c r="B164">
        <v>3427</v>
      </c>
      <c r="C164">
        <v>20</v>
      </c>
      <c r="D164">
        <v>0</v>
      </c>
      <c r="E164">
        <v>3</v>
      </c>
      <c r="F164" s="8">
        <f t="shared" si="5"/>
        <v>0.15</v>
      </c>
      <c r="G164">
        <v>17.11805555555555</v>
      </c>
      <c r="H164">
        <v>1128.3608505844713</v>
      </c>
      <c r="I164">
        <v>9724.960603800102</v>
      </c>
      <c r="J164">
        <f t="shared" si="4"/>
        <v>0.15186952888377939</v>
      </c>
    </row>
    <row r="165" spans="1:10">
      <c r="A165" t="s">
        <v>119</v>
      </c>
      <c r="B165">
        <v>3460</v>
      </c>
      <c r="C165">
        <v>4</v>
      </c>
      <c r="D165">
        <v>0</v>
      </c>
      <c r="E165">
        <v>2</v>
      </c>
      <c r="F165" s="8">
        <f t="shared" si="5"/>
        <v>0.5</v>
      </c>
      <c r="G165">
        <v>4.8181818181818095</v>
      </c>
      <c r="H165">
        <v>107.9432139180819</v>
      </c>
      <c r="I165">
        <v>372.88512353730812</v>
      </c>
      <c r="J165">
        <f t="shared" si="4"/>
        <v>1.7268798293612133E-2</v>
      </c>
    </row>
    <row r="166" spans="1:10">
      <c r="A166" s="6" t="s">
        <v>664</v>
      </c>
      <c r="B166" s="6"/>
      <c r="C166" s="6">
        <f>SUM(C2:C165)</f>
        <v>2415</v>
      </c>
      <c r="D166" s="6"/>
      <c r="E166" s="6">
        <f t="shared" ref="D166:J166" si="6">SUM(E2:E165)</f>
        <v>788</v>
      </c>
      <c r="F166" s="9">
        <f t="shared" si="5"/>
        <v>0.32629399585921326</v>
      </c>
      <c r="G166" s="6">
        <f t="shared" si="6"/>
        <v>2928.5402805626304</v>
      </c>
      <c r="H166" s="6">
        <f t="shared" si="6"/>
        <v>65213.698973858125</v>
      </c>
      <c r="I166" s="6">
        <f t="shared" si="6"/>
        <v>524541.76966302597</v>
      </c>
      <c r="J166" s="6">
        <f t="shared" si="6"/>
        <v>10.202426455876552</v>
      </c>
    </row>
    <row r="167" spans="1:10">
      <c r="A167" s="6" t="s">
        <v>667</v>
      </c>
      <c r="B167" s="6"/>
      <c r="C167" s="6">
        <f>AVERAGE(C2:C165)</f>
        <v>14.725609756097562</v>
      </c>
      <c r="D167" s="6">
        <f t="shared" ref="D167:I167" si="7">AVERAGE(D2:D165)</f>
        <v>1.5670731707317074</v>
      </c>
      <c r="E167" s="6">
        <f t="shared" si="7"/>
        <v>4.8048780487804876</v>
      </c>
      <c r="F167" s="9">
        <f t="shared" si="7"/>
        <v>0.4692430902918675</v>
      </c>
      <c r="G167" s="6">
        <f t="shared" si="7"/>
        <v>17.85695293025994</v>
      </c>
      <c r="H167" s="6">
        <f t="shared" si="7"/>
        <v>397.64450593815928</v>
      </c>
      <c r="I167" s="6">
        <f t="shared" si="7"/>
        <v>3198.4254247745484</v>
      </c>
      <c r="J167" s="6">
        <f t="shared" ref="J167" si="8">AVERAGE(J2:J165)</f>
        <v>6.2209917413881412E-2</v>
      </c>
    </row>
    <row r="170" spans="1:10" s="6" customFormat="1">
      <c r="A170" s="6" t="s">
        <v>665</v>
      </c>
      <c r="C170" s="6">
        <f>SUM(C172:C508)</f>
        <v>2529</v>
      </c>
      <c r="E170" s="6">
        <f t="shared" ref="D170:J170" si="9">SUM(E172:E508)</f>
        <v>434</v>
      </c>
      <c r="F170" s="9">
        <f t="shared" ref="F170:F172" si="10">E170/C170</f>
        <v>0.1716093317516805</v>
      </c>
      <c r="G170" s="6">
        <f t="shared" si="9"/>
        <v>1226</v>
      </c>
      <c r="H170" s="6">
        <f t="shared" si="9"/>
        <v>19657</v>
      </c>
      <c r="I170" s="6">
        <f t="shared" si="9"/>
        <v>398665</v>
      </c>
      <c r="J170" s="6">
        <f t="shared" si="9"/>
        <v>5.8299006662483892</v>
      </c>
    </row>
    <row r="171" spans="1:10" s="6" customFormat="1">
      <c r="A171" s="6" t="s">
        <v>668</v>
      </c>
      <c r="C171" s="6">
        <f>AVERAGE(C172:C508)</f>
        <v>7.5044510385756675</v>
      </c>
      <c r="D171" s="6">
        <f t="shared" ref="D171:J171" si="11">AVERAGE(D172:D508)</f>
        <v>0.98516320474777452</v>
      </c>
      <c r="E171" s="6">
        <f t="shared" si="11"/>
        <v>1.4183006535947713</v>
      </c>
      <c r="F171" s="9">
        <f t="shared" si="11"/>
        <v>0.2374631429019638</v>
      </c>
      <c r="G171" s="6">
        <f t="shared" si="11"/>
        <v>4.0065359477124183</v>
      </c>
      <c r="H171" s="6">
        <f t="shared" si="11"/>
        <v>64.238562091503269</v>
      </c>
      <c r="I171" s="6">
        <f t="shared" si="11"/>
        <v>1302.8267973856209</v>
      </c>
      <c r="J171" s="6">
        <f t="shared" si="11"/>
        <v>1.9051962961596045E-2</v>
      </c>
    </row>
    <row r="172" spans="1:10">
      <c r="A172" t="str">
        <f>'Server Complexity raw'!A2</f>
        <v>controllers.AbstractCRUDController.AbstractCRUDController(DocumentationLogic)</v>
      </c>
      <c r="C172">
        <f>'Server Complexity raw'!F2</f>
        <v>3</v>
      </c>
      <c r="D172">
        <f>'Server Complexity raw'!E2</f>
        <v>1</v>
      </c>
      <c r="E172">
        <f>'Server Complexity raw'!H2</f>
        <v>1</v>
      </c>
      <c r="F172" s="8">
        <f t="shared" si="10"/>
        <v>0.33333333333333331</v>
      </c>
      <c r="G172">
        <f>'Server Complexity raw'!C2</f>
        <v>1</v>
      </c>
      <c r="H172">
        <f>'Server Complexity raw'!G2</f>
        <v>8</v>
      </c>
      <c r="I172">
        <f>'Server Complexity raw'!D2</f>
        <v>12</v>
      </c>
      <c r="J172">
        <f>POWER(I172,2/3)/3000</f>
        <v>1.7471609294725978E-3</v>
      </c>
    </row>
    <row r="173" spans="1:10">
      <c r="A173" t="str">
        <f>'Server Complexity raw'!A3</f>
        <v>controllers.AbstractCRUDController.create()</v>
      </c>
      <c r="C173">
        <f>'Server Complexity raw'!F3</f>
        <v>5</v>
      </c>
      <c r="D173">
        <f>'Server Complexity raw'!E3</f>
        <v>0</v>
      </c>
      <c r="F173" s="8"/>
    </row>
    <row r="174" spans="1:10">
      <c r="A174" t="str">
        <f>'Server Complexity raw'!A4</f>
        <v>controllers.AbstractCRUDController.create(CRUDLogicInterface&lt;E&gt;,Class&lt;E&gt;)</v>
      </c>
      <c r="C174">
        <f>'Server Complexity raw'!F4</f>
        <v>8</v>
      </c>
      <c r="D174">
        <f>'Server Complexity raw'!E4</f>
        <v>2</v>
      </c>
      <c r="E174">
        <f>'Server Complexity raw'!H4</f>
        <v>2</v>
      </c>
      <c r="F174" s="8">
        <f t="shared" ref="F173:F236" si="12">E174/C174</f>
        <v>0.25</v>
      </c>
      <c r="G174">
        <f>'Server Complexity raw'!C4</f>
        <v>10</v>
      </c>
      <c r="H174">
        <f>'Server Complexity raw'!G4</f>
        <v>76</v>
      </c>
      <c r="I174">
        <f>'Server Complexity raw'!D4</f>
        <v>823</v>
      </c>
      <c r="J174">
        <f t="shared" ref="J173:J236" si="13">POWER(I174,2/3)/3000</f>
        <v>2.9273768591550252E-2</v>
      </c>
    </row>
    <row r="175" spans="1:10">
      <c r="A175" t="str">
        <f>'Server Complexity raw'!A5</f>
        <v>controllers.AbstractCRUDController.delete(AbstractDAO&lt;E&gt;,CRUDLogicInterface&lt;E&gt;,long)</v>
      </c>
      <c r="C175">
        <f>'Server Complexity raw'!F5</f>
        <v>12</v>
      </c>
      <c r="D175">
        <f>'Server Complexity raw'!E5</f>
        <v>3</v>
      </c>
      <c r="E175">
        <f>'Server Complexity raw'!H5</f>
        <v>3</v>
      </c>
      <c r="F175" s="8">
        <f t="shared" si="12"/>
        <v>0.25</v>
      </c>
      <c r="G175">
        <f>'Server Complexity raw'!C5</f>
        <v>9</v>
      </c>
      <c r="H175">
        <f>'Server Complexity raw'!G5</f>
        <v>127</v>
      </c>
      <c r="I175">
        <f>'Server Complexity raw'!D5</f>
        <v>1241</v>
      </c>
      <c r="J175">
        <f t="shared" si="13"/>
        <v>3.8494019881207736E-2</v>
      </c>
    </row>
    <row r="176" spans="1:10">
      <c r="A176" t="str">
        <f>'Server Complexity raw'!A6</f>
        <v>controllers.AbstractCRUDController.delete(long)</v>
      </c>
      <c r="C176">
        <f>'Server Complexity raw'!F6</f>
        <v>7</v>
      </c>
      <c r="D176">
        <f>'Server Complexity raw'!E6</f>
        <v>1</v>
      </c>
      <c r="F176" s="8"/>
    </row>
    <row r="177" spans="1:10">
      <c r="A177" t="str">
        <f>'Server Complexity raw'!A7</f>
        <v>controllers.AbstractCRUDController.update(AbstractDAO&lt;E&gt;,CRUDLogicInterface&lt;E&gt;,Class&lt;E&gt;,long)</v>
      </c>
      <c r="C177">
        <f>'Server Complexity raw'!F7</f>
        <v>11</v>
      </c>
      <c r="D177">
        <f>'Server Complexity raw'!E7</f>
        <v>4</v>
      </c>
      <c r="E177">
        <f>'Server Complexity raw'!H7</f>
        <v>3</v>
      </c>
      <c r="F177" s="8">
        <f t="shared" si="12"/>
        <v>0.27272727272727271</v>
      </c>
      <c r="G177">
        <f>'Server Complexity raw'!C7</f>
        <v>13</v>
      </c>
      <c r="H177">
        <f>'Server Complexity raw'!G7</f>
        <v>142</v>
      </c>
      <c r="I177">
        <f>'Server Complexity raw'!D7</f>
        <v>1898</v>
      </c>
      <c r="J177">
        <f t="shared" si="13"/>
        <v>5.1098664616148662E-2</v>
      </c>
    </row>
    <row r="178" spans="1:10">
      <c r="A178" t="str">
        <f>'Server Complexity raw'!A8</f>
        <v>controllers.AbstractCRUDController.update(long)</v>
      </c>
      <c r="C178">
        <f>'Server Complexity raw'!F8</f>
        <v>6</v>
      </c>
      <c r="D178">
        <f>'Server Complexity raw'!E8</f>
        <v>1</v>
      </c>
      <c r="F178" s="8"/>
    </row>
    <row r="179" spans="1:10">
      <c r="A179" t="str">
        <f>'Server Complexity raw'!A9</f>
        <v>controllers.AbstractController.AbstractController(DocumentationLogic)</v>
      </c>
      <c r="C179">
        <f>'Server Complexity raw'!F9</f>
        <v>3</v>
      </c>
      <c r="D179">
        <f>'Server Complexity raw'!E9</f>
        <v>1</v>
      </c>
      <c r="E179">
        <f>'Server Complexity raw'!H9</f>
        <v>1</v>
      </c>
      <c r="F179" s="8">
        <f t="shared" si="12"/>
        <v>0.33333333333333331</v>
      </c>
      <c r="G179">
        <f>'Server Complexity raw'!C9</f>
        <v>0</v>
      </c>
      <c r="H179">
        <f>'Server Complexity raw'!G9</f>
        <v>4</v>
      </c>
      <c r="I179">
        <f>'Server Complexity raw'!D9</f>
        <v>2</v>
      </c>
      <c r="J179">
        <f t="shared" si="13"/>
        <v>5.2913368398939983E-4</v>
      </c>
    </row>
    <row r="180" spans="1:10">
      <c r="A180" t="str">
        <f>'Server Complexity raw'!A10</f>
        <v>controllers.AbstractController.CollectionWrapper.CollectionWrapper(Collection)</v>
      </c>
      <c r="C180">
        <f>'Server Complexity raw'!F10</f>
        <v>3</v>
      </c>
      <c r="D180">
        <f>'Server Complexity raw'!E10</f>
        <v>1</v>
      </c>
      <c r="E180">
        <f>'Server Complexity raw'!H10</f>
        <v>1</v>
      </c>
      <c r="F180" s="8">
        <f t="shared" si="12"/>
        <v>0.33333333333333331</v>
      </c>
      <c r="G180">
        <f>'Server Complexity raw'!C10</f>
        <v>1</v>
      </c>
      <c r="H180">
        <f>'Server Complexity raw'!G10</f>
        <v>8</v>
      </c>
      <c r="I180">
        <f>'Server Complexity raw'!D10</f>
        <v>8</v>
      </c>
      <c r="J180">
        <f t="shared" si="13"/>
        <v>1.3333333333333331E-3</v>
      </c>
    </row>
    <row r="181" spans="1:10">
      <c r="A181" t="str">
        <f>'Server Complexity raw'!A11</f>
        <v>controllers.AbstractController.CollectionWrapper.getItems()</v>
      </c>
      <c r="C181">
        <f>'Server Complexity raw'!F11</f>
        <v>3</v>
      </c>
      <c r="D181">
        <f>'Server Complexity raw'!E11</f>
        <v>0</v>
      </c>
      <c r="E181">
        <f>'Server Complexity raw'!H11</f>
        <v>1</v>
      </c>
      <c r="F181" s="8">
        <f t="shared" si="12"/>
        <v>0.33333333333333331</v>
      </c>
      <c r="G181">
        <f>'Server Complexity raw'!C11</f>
        <v>1</v>
      </c>
      <c r="H181">
        <f>'Server Complexity raw'!G11</f>
        <v>4</v>
      </c>
      <c r="I181">
        <f>'Server Complexity raw'!D11</f>
        <v>4</v>
      </c>
      <c r="J181">
        <f t="shared" si="13"/>
        <v>8.3994736659658193E-4</v>
      </c>
    </row>
    <row r="182" spans="1:10">
      <c r="A182" t="str">
        <f>'Server Complexity raw'!A12</f>
        <v>controllers.AbstractController.getPersistenceUnitForCall(DocumentationLogic,Request)</v>
      </c>
      <c r="C182">
        <f>'Server Complexity raw'!F12</f>
        <v>7</v>
      </c>
      <c r="D182">
        <f>'Server Complexity raw'!E12</f>
        <v>2</v>
      </c>
      <c r="E182">
        <f>'Server Complexity raw'!H12</f>
        <v>2</v>
      </c>
      <c r="F182" s="8">
        <f t="shared" si="12"/>
        <v>0.2857142857142857</v>
      </c>
      <c r="G182">
        <f>'Server Complexity raw'!C12</f>
        <v>2</v>
      </c>
      <c r="H182">
        <f>'Server Complexity raw'!G12</f>
        <v>26</v>
      </c>
      <c r="I182">
        <f>'Server Complexity raw'!D12</f>
        <v>53</v>
      </c>
      <c r="J182">
        <f t="shared" si="13"/>
        <v>4.7032275557880553E-3</v>
      </c>
    </row>
    <row r="183" spans="1:10">
      <c r="A183" t="str">
        <f>'Server Complexity raw'!A13</f>
        <v>controllers.AbstractController.jsonify(Object)</v>
      </c>
      <c r="C183">
        <f>'Server Complexity raw'!F13</f>
        <v>6</v>
      </c>
      <c r="D183">
        <f>'Server Complexity raw'!E13</f>
        <v>1</v>
      </c>
      <c r="E183">
        <f>'Server Complexity raw'!H13</f>
        <v>2</v>
      </c>
      <c r="F183" s="8">
        <f t="shared" si="12"/>
        <v>0.33333333333333331</v>
      </c>
      <c r="G183">
        <f>'Server Complexity raw'!C13</f>
        <v>12</v>
      </c>
      <c r="H183">
        <f>'Server Complexity raw'!G13</f>
        <v>28</v>
      </c>
      <c r="I183">
        <f>'Server Complexity raw'!D13</f>
        <v>336</v>
      </c>
      <c r="J183">
        <f t="shared" si="13"/>
        <v>1.6110348314614061E-2</v>
      </c>
    </row>
    <row r="184" spans="1:10">
      <c r="A184" t="str">
        <f>'Server Complexity raw'!A14</f>
        <v>controllers.AbstractController.withTransaction(Callback0)</v>
      </c>
      <c r="C184">
        <f>'Server Complexity raw'!F14</f>
        <v>12</v>
      </c>
      <c r="D184">
        <f>'Server Complexity raw'!E14</f>
        <v>1</v>
      </c>
      <c r="E184">
        <f>'Server Complexity raw'!H14</f>
        <v>1</v>
      </c>
      <c r="F184" s="8">
        <f t="shared" si="12"/>
        <v>8.3333333333333329E-2</v>
      </c>
      <c r="G184">
        <f>'Server Complexity raw'!C14</f>
        <v>4</v>
      </c>
      <c r="H184">
        <f>'Server Complexity raw'!G14</f>
        <v>55</v>
      </c>
      <c r="I184">
        <f>'Server Complexity raw'!D14</f>
        <v>249</v>
      </c>
      <c r="J184">
        <f t="shared" si="13"/>
        <v>1.3193042961843834E-2</v>
      </c>
    </row>
    <row r="185" spans="1:10">
      <c r="A185" t="str">
        <f>'Server Complexity raw'!A15</f>
        <v>controllers.AbstractController.withTransaction(Function0&lt;T&gt;)</v>
      </c>
      <c r="C185">
        <f>'Server Complexity raw'!F15</f>
        <v>3</v>
      </c>
      <c r="D185">
        <f>'Server Complexity raw'!E15</f>
        <v>1</v>
      </c>
      <c r="E185">
        <f>'Server Complexity raw'!H15</f>
        <v>1</v>
      </c>
      <c r="F185" s="8">
        <f t="shared" si="12"/>
        <v>0.33333333333333331</v>
      </c>
      <c r="G185">
        <f>'Server Complexity raw'!C15</f>
        <v>2</v>
      </c>
      <c r="H185">
        <f>'Server Complexity raw'!G15</f>
        <v>19</v>
      </c>
      <c r="I185">
        <f>'Server Complexity raw'!D15</f>
        <v>39</v>
      </c>
      <c r="J185">
        <f t="shared" si="13"/>
        <v>3.833438350410074E-3</v>
      </c>
    </row>
    <row r="186" spans="1:10">
      <c r="A186" t="str">
        <f>'Server Complexity raw'!A16</f>
        <v>controllers.AbstractController.withTransaction(Function0&lt;T&gt;,boolean)</v>
      </c>
      <c r="C186">
        <f>'Server Complexity raw'!F16</f>
        <v>3</v>
      </c>
      <c r="D186">
        <f>'Server Complexity raw'!E16</f>
        <v>2</v>
      </c>
      <c r="E186">
        <f>'Server Complexity raw'!H16</f>
        <v>1</v>
      </c>
      <c r="F186" s="8">
        <f t="shared" si="12"/>
        <v>0.33333333333333331</v>
      </c>
      <c r="G186">
        <f>'Server Complexity raw'!C16</f>
        <v>2</v>
      </c>
      <c r="H186">
        <f>'Server Complexity raw'!G16</f>
        <v>24</v>
      </c>
      <c r="I186">
        <f>'Server Complexity raw'!D16</f>
        <v>60</v>
      </c>
      <c r="J186">
        <f t="shared" si="13"/>
        <v>5.108729549290353E-3</v>
      </c>
    </row>
    <row r="187" spans="1:10">
      <c r="A187" t="str">
        <f>'Server Complexity raw'!A17</f>
        <v>controllers.AbstractController.withTransaction(Function0&lt;T&gt;,int,boolean)</v>
      </c>
      <c r="C187">
        <f>'Server Complexity raw'!F17</f>
        <v>15</v>
      </c>
      <c r="D187">
        <f>'Server Complexity raw'!E17</f>
        <v>3</v>
      </c>
      <c r="E187">
        <f>'Server Complexity raw'!H17</f>
        <v>3</v>
      </c>
      <c r="F187" s="8">
        <f t="shared" si="12"/>
        <v>0.2</v>
      </c>
      <c r="G187">
        <f>'Server Complexity raw'!C17</f>
        <v>16</v>
      </c>
      <c r="H187">
        <f>'Server Complexity raw'!G17</f>
        <v>191</v>
      </c>
      <c r="I187">
        <f>'Server Complexity raw'!D17</f>
        <v>3125</v>
      </c>
      <c r="J187">
        <f t="shared" si="13"/>
        <v>7.1248997778195697E-2</v>
      </c>
    </row>
    <row r="188" spans="1:10">
      <c r="A188" t="str">
        <f>'Server Complexity raw'!A18</f>
        <v>controllers.AbstractReadController.AbstractReadController(DocumentationLogic)</v>
      </c>
      <c r="C188">
        <f>'Server Complexity raw'!F18</f>
        <v>3</v>
      </c>
      <c r="D188">
        <f>'Server Complexity raw'!E18</f>
        <v>1</v>
      </c>
      <c r="E188">
        <f>'Server Complexity raw'!H18</f>
        <v>1</v>
      </c>
      <c r="F188" s="8">
        <f t="shared" si="12"/>
        <v>0.33333333333333331</v>
      </c>
      <c r="G188">
        <f>'Server Complexity raw'!C18</f>
        <v>1</v>
      </c>
      <c r="H188">
        <f>'Server Complexity raw'!G18</f>
        <v>8</v>
      </c>
      <c r="I188">
        <f>'Server Complexity raw'!D18</f>
        <v>12</v>
      </c>
      <c r="J188">
        <f t="shared" si="13"/>
        <v>1.7471609294725978E-3</v>
      </c>
    </row>
    <row r="189" spans="1:10">
      <c r="A189" t="str">
        <f>'Server Complexity raw'!A19</f>
        <v>controllers.AbstractReadController.getEntityName()</v>
      </c>
      <c r="C189">
        <f>'Server Complexity raw'!F19</f>
        <v>2</v>
      </c>
      <c r="D189">
        <f>'Server Complexity raw'!E19</f>
        <v>0</v>
      </c>
      <c r="F189" s="8"/>
    </row>
    <row r="190" spans="1:10">
      <c r="A190" t="str">
        <f>'Server Complexity raw'!A20</f>
        <v>controllers.AbstractReadController.notFound(long)</v>
      </c>
      <c r="C190">
        <f>'Server Complexity raw'!F20</f>
        <v>4</v>
      </c>
      <c r="D190">
        <f>'Server Complexity raw'!E20</f>
        <v>1</v>
      </c>
      <c r="E190">
        <f>'Server Complexity raw'!H20</f>
        <v>1</v>
      </c>
      <c r="F190" s="8">
        <f t="shared" si="12"/>
        <v>0.25</v>
      </c>
      <c r="G190">
        <f>'Server Complexity raw'!C20</f>
        <v>3</v>
      </c>
      <c r="H190">
        <f>'Server Complexity raw'!G20</f>
        <v>33</v>
      </c>
      <c r="I190">
        <f>'Server Complexity raw'!D20</f>
        <v>99</v>
      </c>
      <c r="J190">
        <f t="shared" si="13"/>
        <v>7.1334924897283056E-3</v>
      </c>
    </row>
    <row r="191" spans="1:10">
      <c r="A191" t="str">
        <f>'Server Complexity raw'!A21</f>
        <v>controllers.AbstractReadController.read(AbstractDAO&lt;E&gt;,long)</v>
      </c>
      <c r="C191">
        <f>'Server Complexity raw'!F21</f>
        <v>8</v>
      </c>
      <c r="D191">
        <f>'Server Complexity raw'!E21</f>
        <v>2</v>
      </c>
      <c r="E191">
        <f>'Server Complexity raw'!H21</f>
        <v>2</v>
      </c>
      <c r="F191" s="8">
        <f t="shared" si="12"/>
        <v>0.25</v>
      </c>
      <c r="G191">
        <f>'Server Complexity raw'!C21</f>
        <v>7</v>
      </c>
      <c r="H191">
        <f>'Server Complexity raw'!G21</f>
        <v>64</v>
      </c>
      <c r="I191">
        <f>'Server Complexity raw'!D21</f>
        <v>485</v>
      </c>
      <c r="J191">
        <f t="shared" si="13"/>
        <v>2.0576582114968236E-2</v>
      </c>
    </row>
    <row r="192" spans="1:10">
      <c r="A192" t="str">
        <f>'Server Complexity raw'!A22</f>
        <v>controllers.AbstractReadController.read(long)</v>
      </c>
      <c r="C192">
        <f>'Server Complexity raw'!F22</f>
        <v>6</v>
      </c>
      <c r="D192">
        <f>'Server Complexity raw'!E22</f>
        <v>1</v>
      </c>
      <c r="F192" s="8"/>
    </row>
    <row r="193" spans="1:10">
      <c r="A193" t="str">
        <f>'Server Complexity raw'!A23</f>
        <v>controllers.AbstractReadController.readAll()</v>
      </c>
      <c r="C193">
        <f>'Server Complexity raw'!F23</f>
        <v>7</v>
      </c>
      <c r="D193">
        <f>'Server Complexity raw'!E23</f>
        <v>0</v>
      </c>
      <c r="F193" s="8"/>
    </row>
    <row r="194" spans="1:10">
      <c r="A194" t="str">
        <f>'Server Complexity raw'!A24</f>
        <v>controllers.AbstractReadController.readAll(AbstractDAO&lt;? extends AbstractEntity&gt;)</v>
      </c>
      <c r="C194">
        <f>'Server Complexity raw'!F24</f>
        <v>4</v>
      </c>
      <c r="D194">
        <f>'Server Complexity raw'!E24</f>
        <v>1</v>
      </c>
      <c r="E194">
        <f>'Server Complexity raw'!H24</f>
        <v>1</v>
      </c>
      <c r="F194" s="8">
        <f t="shared" si="12"/>
        <v>0.25</v>
      </c>
      <c r="G194">
        <f>'Server Complexity raw'!C24</f>
        <v>3</v>
      </c>
      <c r="H194">
        <f>'Server Complexity raw'!G24</f>
        <v>19</v>
      </c>
      <c r="I194">
        <f>'Server Complexity raw'!D24</f>
        <v>58</v>
      </c>
      <c r="J194">
        <f t="shared" si="13"/>
        <v>4.9945619889859771E-3</v>
      </c>
    </row>
    <row r="195" spans="1:10">
      <c r="A195" t="str">
        <f>'Server Complexity raw'!A25</f>
        <v>controllers.AuthenticationChecker.AuthenticationChecker(UserDAO,UserLogic)</v>
      </c>
      <c r="C195">
        <f>'Server Complexity raw'!F25</f>
        <v>4</v>
      </c>
      <c r="D195">
        <f>'Server Complexity raw'!E25</f>
        <v>2</v>
      </c>
      <c r="E195">
        <f>'Server Complexity raw'!H25</f>
        <v>1</v>
      </c>
      <c r="F195" s="8">
        <f t="shared" si="12"/>
        <v>0.25</v>
      </c>
      <c r="G195">
        <f>'Server Complexity raw'!C25</f>
        <v>0</v>
      </c>
      <c r="H195">
        <f>'Server Complexity raw'!G25</f>
        <v>11</v>
      </c>
      <c r="I195">
        <f>'Server Complexity raw'!D25</f>
        <v>5</v>
      </c>
      <c r="J195">
        <f t="shared" si="13"/>
        <v>9.7467257940428854E-4</v>
      </c>
    </row>
    <row r="196" spans="1:10">
      <c r="A196" t="str">
        <f>'Server Complexity raw'!A26</f>
        <v>controllers.AuthenticationChecker.Authenticator.call(Context)</v>
      </c>
      <c r="C196">
        <f>'Server Complexity raw'!F26</f>
        <v>9</v>
      </c>
      <c r="D196">
        <f>'Server Complexity raw'!E26</f>
        <v>1</v>
      </c>
      <c r="E196">
        <f>'Server Complexity raw'!H26</f>
        <v>2</v>
      </c>
      <c r="F196" s="8">
        <f t="shared" si="12"/>
        <v>0.22222222222222221</v>
      </c>
      <c r="G196">
        <f>'Server Complexity raw'!C26</f>
        <v>8</v>
      </c>
      <c r="H196">
        <f>'Server Complexity raw'!G26</f>
        <v>70</v>
      </c>
      <c r="I196">
        <f>'Server Complexity raw'!D26</f>
        <v>580</v>
      </c>
      <c r="J196">
        <f t="shared" si="13"/>
        <v>2.3182703156864135E-2</v>
      </c>
    </row>
    <row r="197" spans="1:10">
      <c r="A197" t="str">
        <f>'Server Complexity raw'!A27</f>
        <v>controllers.AuthenticationChecker.Authenticator.denyAccess(Context)</v>
      </c>
      <c r="C197">
        <f>'Server Complexity raw'!F27</f>
        <v>9</v>
      </c>
      <c r="D197">
        <f>'Server Complexity raw'!E27</f>
        <v>1</v>
      </c>
      <c r="E197">
        <f>'Server Complexity raw'!H27</f>
        <v>2</v>
      </c>
      <c r="F197" s="8">
        <f t="shared" si="12"/>
        <v>0.22222222222222221</v>
      </c>
      <c r="G197">
        <f>'Server Complexity raw'!C27</f>
        <v>4</v>
      </c>
      <c r="H197">
        <f>'Server Complexity raw'!G27</f>
        <v>60</v>
      </c>
      <c r="I197">
        <f>'Server Complexity raw'!D27</f>
        <v>284</v>
      </c>
      <c r="J197">
        <f t="shared" si="13"/>
        <v>1.4402049700610325E-2</v>
      </c>
    </row>
    <row r="198" spans="1:10">
      <c r="A198" t="str">
        <f>'Server Complexity raw'!A28</f>
        <v>controllers.AuthenticationChecker.forceGetLoggedInUser(Context)</v>
      </c>
      <c r="C198">
        <f>'Server Complexity raw'!F28</f>
        <v>8</v>
      </c>
      <c r="D198">
        <f>'Server Complexity raw'!E28</f>
        <v>1</v>
      </c>
      <c r="E198">
        <f>'Server Complexity raw'!H28</f>
        <v>2</v>
      </c>
      <c r="F198" s="8">
        <f t="shared" si="12"/>
        <v>0.25</v>
      </c>
      <c r="G198">
        <f>'Server Complexity raw'!C28</f>
        <v>4</v>
      </c>
      <c r="H198">
        <f>'Server Complexity raw'!G28</f>
        <v>41</v>
      </c>
      <c r="I198">
        <f>'Server Complexity raw'!D28</f>
        <v>181</v>
      </c>
      <c r="J198">
        <f t="shared" si="13"/>
        <v>1.0665907063963441E-2</v>
      </c>
    </row>
    <row r="199" spans="1:10">
      <c r="A199" t="str">
        <f>'Server Complexity raw'!A29</f>
        <v>controllers.AuthenticationChecker.getLoggedInUser(Context)</v>
      </c>
      <c r="C199">
        <f>'Server Complexity raw'!F29</f>
        <v>8</v>
      </c>
      <c r="D199">
        <f>'Server Complexity raw'!E29</f>
        <v>1</v>
      </c>
      <c r="E199">
        <f>'Server Complexity raw'!H29</f>
        <v>2</v>
      </c>
      <c r="F199" s="8">
        <f t="shared" si="12"/>
        <v>0.25</v>
      </c>
      <c r="G199">
        <f>'Server Complexity raw'!C29</f>
        <v>10</v>
      </c>
      <c r="H199">
        <f>'Server Complexity raw'!G29</f>
        <v>33</v>
      </c>
      <c r="I199">
        <f>'Server Complexity raw'!D29</f>
        <v>346</v>
      </c>
      <c r="J199">
        <f t="shared" si="13"/>
        <v>1.6428433134464959E-2</v>
      </c>
    </row>
    <row r="200" spans="1:10">
      <c r="A200" t="str">
        <f>'Server Complexity raw'!A30</f>
        <v>controllers.AuthenticationChecker.getLoggedInUserByCookie(Context)</v>
      </c>
      <c r="C200">
        <f>'Server Complexity raw'!F30</f>
        <v>9</v>
      </c>
      <c r="D200">
        <f>'Server Complexity raw'!E30</f>
        <v>1</v>
      </c>
      <c r="E200">
        <f>'Server Complexity raw'!H30</f>
        <v>2</v>
      </c>
      <c r="F200" s="8">
        <f t="shared" si="12"/>
        <v>0.22222222222222221</v>
      </c>
      <c r="G200">
        <f>'Server Complexity raw'!C30</f>
        <v>7</v>
      </c>
      <c r="H200">
        <f>'Server Complexity raw'!G30</f>
        <v>91</v>
      </c>
      <c r="I200">
        <f>'Server Complexity raw'!D30</f>
        <v>720</v>
      </c>
      <c r="J200">
        <f t="shared" si="13"/>
        <v>2.6777318003286775E-2</v>
      </c>
    </row>
    <row r="201" spans="1:10">
      <c r="A201" t="str">
        <f>'Server Complexity raw'!A31</f>
        <v>controllers.AuthenticationChecker.getLoggedInUserByHttpBasicAuth(Context)</v>
      </c>
      <c r="C201">
        <f>'Server Complexity raw'!F31</f>
        <v>23</v>
      </c>
      <c r="D201">
        <f>'Server Complexity raw'!E31</f>
        <v>1</v>
      </c>
      <c r="E201">
        <f>'Server Complexity raw'!H31</f>
        <v>4</v>
      </c>
      <c r="F201" s="8">
        <f t="shared" si="12"/>
        <v>0.17391304347826086</v>
      </c>
      <c r="G201">
        <f>'Server Complexity raw'!C31</f>
        <v>18</v>
      </c>
      <c r="H201">
        <f>'Server Complexity raw'!G31</f>
        <v>294</v>
      </c>
      <c r="I201">
        <f>'Server Complexity raw'!D31</f>
        <v>5525</v>
      </c>
      <c r="J201">
        <f t="shared" si="13"/>
        <v>0.10417582141762785</v>
      </c>
    </row>
    <row r="202" spans="1:10">
      <c r="A202" t="str">
        <f>'Server Complexity raw'!A32</f>
        <v>controllers.AuthenticationChecker.isBasicAuthenticationEnabled(Context)</v>
      </c>
      <c r="C202">
        <f>'Server Complexity raw'!F32</f>
        <v>3</v>
      </c>
      <c r="D202">
        <f>'Server Complexity raw'!E32</f>
        <v>1</v>
      </c>
      <c r="E202">
        <f>'Server Complexity raw'!H32</f>
        <v>1</v>
      </c>
      <c r="F202" s="8">
        <f t="shared" si="12"/>
        <v>0.33333333333333331</v>
      </c>
      <c r="G202">
        <f>'Server Complexity raw'!C32</f>
        <v>3</v>
      </c>
      <c r="H202">
        <f>'Server Complexity raw'!G32</f>
        <v>28</v>
      </c>
      <c r="I202">
        <f>'Server Complexity raw'!D32</f>
        <v>85</v>
      </c>
      <c r="J202">
        <f t="shared" si="13"/>
        <v>6.4440370553235336E-3</v>
      </c>
    </row>
    <row r="203" spans="1:10">
      <c r="A203" t="str">
        <f>'Server Complexity raw'!A33</f>
        <v>controllers.AuthenticationChecker.loginUser(LoginForm,Session)</v>
      </c>
      <c r="C203">
        <f>'Server Complexity raw'!F33</f>
        <v>8</v>
      </c>
      <c r="D203">
        <f>'Server Complexity raw'!E33</f>
        <v>2</v>
      </c>
      <c r="E203">
        <f>'Server Complexity raw'!H33</f>
        <v>2</v>
      </c>
      <c r="F203" s="8">
        <f t="shared" si="12"/>
        <v>0.25</v>
      </c>
      <c r="G203">
        <f>'Server Complexity raw'!C33</f>
        <v>5</v>
      </c>
      <c r="H203">
        <f>'Server Complexity raw'!G33</f>
        <v>81</v>
      </c>
      <c r="I203">
        <f>'Server Complexity raw'!D33</f>
        <v>435</v>
      </c>
      <c r="J203">
        <f t="shared" si="13"/>
        <v>1.9136899814171302E-2</v>
      </c>
    </row>
    <row r="204" spans="1:10">
      <c r="A204" t="str">
        <f>'Server Complexity raw'!A34</f>
        <v>controllers.GeneralController.paths()</v>
      </c>
      <c r="C204">
        <f>'Server Complexity raw'!F34</f>
        <v>3</v>
      </c>
      <c r="D204">
        <f>'Server Complexity raw'!E34</f>
        <v>0</v>
      </c>
      <c r="E204">
        <f>'Server Complexity raw'!H34</f>
        <v>1</v>
      </c>
      <c r="F204" s="8">
        <f t="shared" si="12"/>
        <v>0.33333333333333331</v>
      </c>
      <c r="G204">
        <f>'Server Complexity raw'!C34</f>
        <v>4</v>
      </c>
      <c r="H204">
        <f>'Server Complexity raw'!G34</f>
        <v>33</v>
      </c>
      <c r="I204">
        <f>'Server Complexity raw'!D34</f>
        <v>132</v>
      </c>
      <c r="J204">
        <f t="shared" si="13"/>
        <v>8.6416107345991429E-3</v>
      </c>
    </row>
    <row r="205" spans="1:10">
      <c r="A205" t="str">
        <f>'Server Complexity raw'!A35</f>
        <v>controllers.GeneralController.urlDecode(String)</v>
      </c>
      <c r="C205">
        <f>'Server Complexity raw'!F35</f>
        <v>7</v>
      </c>
      <c r="D205">
        <f>'Server Complexity raw'!E35</f>
        <v>1</v>
      </c>
      <c r="E205">
        <f>'Server Complexity raw'!H35</f>
        <v>1</v>
      </c>
      <c r="F205" s="8">
        <f t="shared" si="12"/>
        <v>0.14285714285714285</v>
      </c>
      <c r="G205">
        <f>'Server Complexity raw'!C35</f>
        <v>3</v>
      </c>
      <c r="H205">
        <f>'Server Complexity raw'!G35</f>
        <v>33</v>
      </c>
      <c r="I205">
        <f>'Server Complexity raw'!D35</f>
        <v>116</v>
      </c>
      <c r="J205">
        <f t="shared" si="13"/>
        <v>7.9283729554367223E-3</v>
      </c>
    </row>
    <row r="206" spans="1:10">
      <c r="A206" t="str">
        <f>'Server Complexity raw'!A36</f>
        <v>controllers.Transactional.readOnly()</v>
      </c>
      <c r="C206">
        <f>'Server Complexity raw'!F36</f>
        <v>1</v>
      </c>
      <c r="D206">
        <f>'Server Complexity raw'!E36</f>
        <v>0</v>
      </c>
      <c r="F206" s="8"/>
    </row>
    <row r="207" spans="1:10">
      <c r="A207" t="str">
        <f>'Server Complexity raw'!A37</f>
        <v>controllers.TransactionalAction.TransactionalAction(DocumentationLogic)</v>
      </c>
      <c r="C207">
        <f>'Server Complexity raw'!F37</f>
        <v>3</v>
      </c>
      <c r="D207">
        <f>'Server Complexity raw'!E37</f>
        <v>1</v>
      </c>
      <c r="E207">
        <f>'Server Complexity raw'!H37</f>
        <v>1</v>
      </c>
      <c r="F207" s="8">
        <f t="shared" si="12"/>
        <v>0.33333333333333331</v>
      </c>
      <c r="G207">
        <f>'Server Complexity raw'!C37</f>
        <v>0</v>
      </c>
      <c r="H207">
        <f>'Server Complexity raw'!G37</f>
        <v>4</v>
      </c>
      <c r="I207">
        <f>'Server Complexity raw'!D37</f>
        <v>2</v>
      </c>
      <c r="J207">
        <f t="shared" si="13"/>
        <v>5.2913368398939983E-4</v>
      </c>
    </row>
    <row r="208" spans="1:10">
      <c r="A208" t="str">
        <f>'Server Complexity raw'!A38</f>
        <v>controllers.TransactionalAction.call(Context)</v>
      </c>
      <c r="C208">
        <f>'Server Complexity raw'!F38</f>
        <v>19</v>
      </c>
      <c r="D208">
        <f>'Server Complexity raw'!E38</f>
        <v>1</v>
      </c>
      <c r="E208">
        <f>'Server Complexity raw'!H38</f>
        <v>3</v>
      </c>
      <c r="F208" s="8">
        <f t="shared" si="12"/>
        <v>0.15789473684210525</v>
      </c>
      <c r="G208">
        <f>'Server Complexity raw'!C38</f>
        <v>13</v>
      </c>
      <c r="H208">
        <f>'Server Complexity raw'!G38</f>
        <v>163</v>
      </c>
      <c r="I208">
        <f>'Server Complexity raw'!D38</f>
        <v>2247</v>
      </c>
      <c r="J208">
        <f t="shared" si="13"/>
        <v>5.7184824626584016E-2</v>
      </c>
    </row>
    <row r="209" spans="1:10">
      <c r="A209" t="str">
        <f>'Server Complexity raw'!A39</f>
        <v>controllers.dks.DecisionKnowledgeSystemController.DecisionKnowledgeSystemController(DecisionKnowledgeSystemLogic,DecisionKnowledgeSystemDAO,DocumentationLogic)</v>
      </c>
      <c r="C209">
        <f>'Server Complexity raw'!F39</f>
        <v>5</v>
      </c>
      <c r="D209">
        <f>'Server Complexity raw'!E39</f>
        <v>3</v>
      </c>
      <c r="E209">
        <f>'Server Complexity raw'!H39</f>
        <v>1</v>
      </c>
      <c r="F209" s="8">
        <f t="shared" si="12"/>
        <v>0.2</v>
      </c>
      <c r="G209">
        <f>'Server Complexity raw'!C39</f>
        <v>1</v>
      </c>
      <c r="H209">
        <f>'Server Complexity raw'!G39</f>
        <v>24</v>
      </c>
      <c r="I209">
        <f>'Server Complexity raw'!D39</f>
        <v>36</v>
      </c>
      <c r="J209">
        <f t="shared" si="13"/>
        <v>3.6342411856642785E-3</v>
      </c>
    </row>
    <row r="210" spans="1:10">
      <c r="A210" t="str">
        <f>'Server Complexity raw'!A40</f>
        <v>controllers.dks.DecisionKnowledgeSystemController.create()</v>
      </c>
      <c r="C210">
        <f>'Server Complexity raw'!F40</f>
        <v>18</v>
      </c>
      <c r="D210">
        <f>'Server Complexity raw'!E40</f>
        <v>0</v>
      </c>
      <c r="E210">
        <f>'Server Complexity raw'!H40</f>
        <v>1</v>
      </c>
      <c r="F210" s="8">
        <f t="shared" si="12"/>
        <v>5.5555555555555552E-2</v>
      </c>
      <c r="G210">
        <f>'Server Complexity raw'!C40</f>
        <v>1</v>
      </c>
      <c r="H210">
        <f>'Server Complexity raw'!G40</f>
        <v>62</v>
      </c>
      <c r="I210">
        <f>'Server Complexity raw'!D40</f>
        <v>67</v>
      </c>
      <c r="J210">
        <f t="shared" si="13"/>
        <v>5.4987243240779667E-3</v>
      </c>
    </row>
    <row r="211" spans="1:10">
      <c r="A211" t="str">
        <f>'Server Complexity raw'!A41</f>
        <v>controllers.dks.DecisionKnowledgeSystemController.delete(long)</v>
      </c>
      <c r="C211">
        <f>'Server Complexity raw'!F41</f>
        <v>14</v>
      </c>
      <c r="D211">
        <f>'Server Complexity raw'!E41</f>
        <v>1</v>
      </c>
      <c r="E211">
        <f>'Server Complexity raw'!H41</f>
        <v>1</v>
      </c>
      <c r="F211" s="8">
        <f t="shared" si="12"/>
        <v>7.1428571428571425E-2</v>
      </c>
      <c r="G211">
        <f>'Server Complexity raw'!C41</f>
        <v>1</v>
      </c>
      <c r="H211">
        <f>'Server Complexity raw'!G41</f>
        <v>43</v>
      </c>
      <c r="I211">
        <f>'Server Complexity raw'!D41</f>
        <v>64</v>
      </c>
      <c r="J211">
        <f t="shared" si="13"/>
        <v>5.3333333333333306E-3</v>
      </c>
    </row>
    <row r="212" spans="1:10">
      <c r="A212" t="str">
        <f>'Server Complexity raw'!A42</f>
        <v>controllers.dks.DecisionKnowledgeSystemController.getEntityName()</v>
      </c>
      <c r="C212">
        <f>'Server Complexity raw'!F42</f>
        <v>5</v>
      </c>
      <c r="D212">
        <f>'Server Complexity raw'!E42</f>
        <v>0</v>
      </c>
      <c r="E212">
        <f>'Server Complexity raw'!H42</f>
        <v>1</v>
      </c>
      <c r="F212" s="8">
        <f t="shared" si="12"/>
        <v>0.2</v>
      </c>
      <c r="G212">
        <f>'Server Complexity raw'!C42</f>
        <v>1</v>
      </c>
      <c r="H212">
        <f>'Server Complexity raw'!G42</f>
        <v>4</v>
      </c>
      <c r="I212">
        <f>'Server Complexity raw'!D42</f>
        <v>4</v>
      </c>
      <c r="J212">
        <f t="shared" si="13"/>
        <v>8.3994736659658193E-4</v>
      </c>
    </row>
    <row r="213" spans="1:10">
      <c r="A213" t="str">
        <f>'Server Complexity raw'!A43</f>
        <v>controllers.dks.DecisionKnowledgeSystemController.getFromDKS(String)</v>
      </c>
      <c r="C213">
        <f>'Server Complexity raw'!F43</f>
        <v>22</v>
      </c>
      <c r="D213">
        <f>'Server Complexity raw'!E43</f>
        <v>1</v>
      </c>
      <c r="E213">
        <f>'Server Complexity raw'!H43</f>
        <v>1</v>
      </c>
      <c r="F213" s="8">
        <f t="shared" si="12"/>
        <v>4.5454545454545456E-2</v>
      </c>
      <c r="G213">
        <f>'Server Complexity raw'!C43</f>
        <v>6</v>
      </c>
      <c r="H213">
        <f>'Server Complexity raw'!G43</f>
        <v>131</v>
      </c>
      <c r="I213">
        <f>'Server Complexity raw'!D43</f>
        <v>902</v>
      </c>
      <c r="J213">
        <f t="shared" si="13"/>
        <v>3.1118341101231149E-2</v>
      </c>
    </row>
    <row r="214" spans="1:10">
      <c r="A214" t="str">
        <f>'Server Complexity raw'!A44</f>
        <v>controllers.dks.DecisionKnowledgeSystemController.read(long)</v>
      </c>
      <c r="C214">
        <f>'Server Complexity raw'!F44</f>
        <v>10</v>
      </c>
      <c r="D214">
        <f>'Server Complexity raw'!E44</f>
        <v>1</v>
      </c>
      <c r="E214">
        <f>'Server Complexity raw'!H44</f>
        <v>1</v>
      </c>
      <c r="F214" s="8">
        <f t="shared" si="12"/>
        <v>0.1</v>
      </c>
      <c r="G214">
        <f>'Server Complexity raw'!C44</f>
        <v>2</v>
      </c>
      <c r="H214">
        <f>'Server Complexity raw'!G44</f>
        <v>33</v>
      </c>
      <c r="I214">
        <f>'Server Complexity raw'!D44</f>
        <v>66</v>
      </c>
      <c r="J214">
        <f t="shared" si="13"/>
        <v>5.4438736347594769E-3</v>
      </c>
    </row>
    <row r="215" spans="1:10">
      <c r="A215" t="str">
        <f>'Server Complexity raw'!A45</f>
        <v>controllers.dks.DecisionKnowledgeSystemController.readAll()</v>
      </c>
      <c r="C215">
        <f>'Server Complexity raw'!F45</f>
        <v>6</v>
      </c>
      <c r="D215">
        <f>'Server Complexity raw'!E45</f>
        <v>0</v>
      </c>
      <c r="E215">
        <f>'Server Complexity raw'!H45</f>
        <v>1</v>
      </c>
      <c r="F215" s="8">
        <f t="shared" si="12"/>
        <v>0.16666666666666666</v>
      </c>
      <c r="G215">
        <f>'Server Complexity raw'!C45</f>
        <v>1</v>
      </c>
      <c r="H215">
        <f>'Server Complexity raw'!G45</f>
        <v>15</v>
      </c>
      <c r="I215">
        <f>'Server Complexity raw'!D45</f>
        <v>23</v>
      </c>
      <c r="J215">
        <f t="shared" si="13"/>
        <v>2.6958597996966874E-3</v>
      </c>
    </row>
    <row r="216" spans="1:10">
      <c r="A216" t="str">
        <f>'Server Complexity raw'!A46</f>
        <v>controllers.dks.DecisionKnowledgeSystemController.update(long)</v>
      </c>
      <c r="C216">
        <f>'Server Complexity raw'!F46</f>
        <v>16</v>
      </c>
      <c r="D216">
        <f>'Server Complexity raw'!E46</f>
        <v>1</v>
      </c>
      <c r="E216">
        <f>'Server Complexity raw'!H46</f>
        <v>1</v>
      </c>
      <c r="F216" s="8">
        <f t="shared" si="12"/>
        <v>6.25E-2</v>
      </c>
      <c r="G216">
        <f>'Server Complexity raw'!C46</f>
        <v>2</v>
      </c>
      <c r="H216">
        <f>'Server Complexity raw'!G46</f>
        <v>117</v>
      </c>
      <c r="I216">
        <f>'Server Complexity raw'!D46</f>
        <v>326</v>
      </c>
      <c r="J216">
        <f t="shared" si="13"/>
        <v>1.5789091637568465E-2</v>
      </c>
    </row>
    <row r="217" spans="1:10">
      <c r="A217" t="str">
        <f>'Server Complexity raw'!A47</f>
        <v>controllers.dks.DecisionKnowledgeSystemMappingController.DecisionKnowledgeSystemMappingController(DKSMappingLogic,DKSMappingDAO,DocumentationLogic)</v>
      </c>
      <c r="C217">
        <f>'Server Complexity raw'!F47</f>
        <v>5</v>
      </c>
      <c r="D217">
        <f>'Server Complexity raw'!E47</f>
        <v>3</v>
      </c>
      <c r="E217">
        <f>'Server Complexity raw'!H47</f>
        <v>1</v>
      </c>
      <c r="F217" s="8">
        <f t="shared" si="12"/>
        <v>0.2</v>
      </c>
      <c r="G217">
        <f>'Server Complexity raw'!C47</f>
        <v>1</v>
      </c>
      <c r="H217">
        <f>'Server Complexity raw'!G47</f>
        <v>24</v>
      </c>
      <c r="I217">
        <f>'Server Complexity raw'!D47</f>
        <v>36</v>
      </c>
      <c r="J217">
        <f t="shared" si="13"/>
        <v>3.6342411856642785E-3</v>
      </c>
    </row>
    <row r="218" spans="1:10">
      <c r="A218" t="str">
        <f>'Server Complexity raw'!A48</f>
        <v>controllers.dks.DecisionKnowledgeSystemMappingController.create()</v>
      </c>
      <c r="C218">
        <f>'Server Complexity raw'!F48</f>
        <v>15</v>
      </c>
      <c r="D218">
        <f>'Server Complexity raw'!E48</f>
        <v>0</v>
      </c>
      <c r="E218">
        <f>'Server Complexity raw'!H48</f>
        <v>1</v>
      </c>
      <c r="F218" s="8">
        <f t="shared" si="12"/>
        <v>6.6666666666666666E-2</v>
      </c>
      <c r="G218">
        <f>'Server Complexity raw'!C48</f>
        <v>2</v>
      </c>
      <c r="H218">
        <f>'Server Complexity raw'!G48</f>
        <v>53</v>
      </c>
      <c r="I218">
        <f>'Server Complexity raw'!D48</f>
        <v>106</v>
      </c>
      <c r="J218">
        <f t="shared" si="13"/>
        <v>7.4659083697037826E-3</v>
      </c>
    </row>
    <row r="219" spans="1:10">
      <c r="A219" t="str">
        <f>'Server Complexity raw'!A49</f>
        <v>controllers.dks.DecisionKnowledgeSystemMappingController.delete(long)</v>
      </c>
      <c r="C219">
        <f>'Server Complexity raw'!F49</f>
        <v>11</v>
      </c>
      <c r="D219">
        <f>'Server Complexity raw'!E49</f>
        <v>1</v>
      </c>
      <c r="E219">
        <f>'Server Complexity raw'!H49</f>
        <v>1</v>
      </c>
      <c r="F219" s="8">
        <f t="shared" si="12"/>
        <v>9.0909090909090912E-2</v>
      </c>
      <c r="G219">
        <f>'Server Complexity raw'!C49</f>
        <v>2</v>
      </c>
      <c r="H219">
        <f>'Server Complexity raw'!G49</f>
        <v>38</v>
      </c>
      <c r="I219">
        <f>'Server Complexity raw'!D49</f>
        <v>76</v>
      </c>
      <c r="J219">
        <f t="shared" si="13"/>
        <v>5.9807338123099903E-3</v>
      </c>
    </row>
    <row r="220" spans="1:10">
      <c r="A220" t="str">
        <f>'Server Complexity raw'!A50</f>
        <v>controllers.dks.DecisionKnowledgeSystemMappingController.getEntityName()</v>
      </c>
      <c r="C220">
        <f>'Server Complexity raw'!F50</f>
        <v>5</v>
      </c>
      <c r="D220">
        <f>'Server Complexity raw'!E50</f>
        <v>0</v>
      </c>
      <c r="E220">
        <f>'Server Complexity raw'!H50</f>
        <v>1</v>
      </c>
      <c r="F220" s="8">
        <f t="shared" si="12"/>
        <v>0.2</v>
      </c>
      <c r="G220">
        <f>'Server Complexity raw'!C50</f>
        <v>1</v>
      </c>
      <c r="H220">
        <f>'Server Complexity raw'!G50</f>
        <v>4</v>
      </c>
      <c r="I220">
        <f>'Server Complexity raw'!D50</f>
        <v>4</v>
      </c>
      <c r="J220">
        <f t="shared" si="13"/>
        <v>8.3994736659658193E-4</v>
      </c>
    </row>
    <row r="221" spans="1:10">
      <c r="A221" t="str">
        <f>'Server Complexity raw'!A51</f>
        <v>controllers.dks.DecisionKnowledgeSystemMappingController.read(long)</v>
      </c>
      <c r="C221">
        <f>'Server Complexity raw'!F51</f>
        <v>11</v>
      </c>
      <c r="D221">
        <f>'Server Complexity raw'!E51</f>
        <v>1</v>
      </c>
      <c r="E221">
        <f>'Server Complexity raw'!H51</f>
        <v>1</v>
      </c>
      <c r="F221" s="8">
        <f t="shared" si="12"/>
        <v>9.0909090909090912E-2</v>
      </c>
      <c r="G221">
        <f>'Server Complexity raw'!C51</f>
        <v>2</v>
      </c>
      <c r="H221">
        <f>'Server Complexity raw'!G51</f>
        <v>33</v>
      </c>
      <c r="I221">
        <f>'Server Complexity raw'!D51</f>
        <v>66</v>
      </c>
      <c r="J221">
        <f t="shared" si="13"/>
        <v>5.4438736347594769E-3</v>
      </c>
    </row>
    <row r="222" spans="1:10">
      <c r="A222" t="str">
        <f>'Server Complexity raw'!A52</f>
        <v>controllers.dks.DecisionKnowledgeSystemMappingController.readAll()</v>
      </c>
      <c r="C222">
        <f>'Server Complexity raw'!F52</f>
        <v>7</v>
      </c>
      <c r="D222">
        <f>'Server Complexity raw'!E52</f>
        <v>0</v>
      </c>
      <c r="E222">
        <f>'Server Complexity raw'!H52</f>
        <v>1</v>
      </c>
      <c r="F222" s="8">
        <f t="shared" si="12"/>
        <v>0.14285714285714285</v>
      </c>
      <c r="G222">
        <f>'Server Complexity raw'!C52</f>
        <v>1</v>
      </c>
      <c r="H222">
        <f>'Server Complexity raw'!G52</f>
        <v>15</v>
      </c>
      <c r="I222">
        <f>'Server Complexity raw'!D52</f>
        <v>23</v>
      </c>
      <c r="J222">
        <f t="shared" si="13"/>
        <v>2.6958597996966874E-3</v>
      </c>
    </row>
    <row r="223" spans="1:10">
      <c r="A223" t="str">
        <f>'Server Complexity raw'!A53</f>
        <v>controllers.dks.DecisionKnowledgeSystemMappingController.readByDKSNode(String)</v>
      </c>
      <c r="C223">
        <f>'Server Complexity raw'!F53</f>
        <v>14</v>
      </c>
      <c r="D223">
        <f>'Server Complexity raw'!E53</f>
        <v>1</v>
      </c>
      <c r="E223">
        <f>'Server Complexity raw'!H53</f>
        <v>1</v>
      </c>
      <c r="F223" s="8">
        <f t="shared" si="12"/>
        <v>7.1428571428571425E-2</v>
      </c>
      <c r="G223">
        <f>'Server Complexity raw'!C53</f>
        <v>2</v>
      </c>
      <c r="H223">
        <f>'Server Complexity raw'!G53</f>
        <v>62</v>
      </c>
      <c r="I223">
        <f>'Server Complexity raw'!D53</f>
        <v>171</v>
      </c>
      <c r="J223">
        <f t="shared" si="13"/>
        <v>1.0269346763807297E-2</v>
      </c>
    </row>
    <row r="224" spans="1:10">
      <c r="A224" t="str">
        <f>'Server Complexity raw'!A54</f>
        <v>controllers.dks.DecisionKnowledgeSystemMappingController.update(long)</v>
      </c>
      <c r="C224">
        <f>'Server Complexity raw'!F54</f>
        <v>16</v>
      </c>
      <c r="D224">
        <f>'Server Complexity raw'!E54</f>
        <v>1</v>
      </c>
      <c r="E224">
        <f>'Server Complexity raw'!H54</f>
        <v>1</v>
      </c>
      <c r="F224" s="8">
        <f t="shared" si="12"/>
        <v>6.25E-2</v>
      </c>
      <c r="G224">
        <f>'Server Complexity raw'!C54</f>
        <v>2</v>
      </c>
      <c r="H224">
        <f>'Server Complexity raw'!G54</f>
        <v>99</v>
      </c>
      <c r="I224">
        <f>'Server Complexity raw'!D54</f>
        <v>281</v>
      </c>
      <c r="J224">
        <f t="shared" si="13"/>
        <v>1.4300447410458265E-2</v>
      </c>
    </row>
    <row r="225" spans="1:10">
      <c r="A225" t="str">
        <f>'Server Complexity raw'!A55</f>
        <v>controllers.docs.DocumentationController.DocumentationController(DocumentationLogic)</v>
      </c>
      <c r="C225">
        <f>'Server Complexity raw'!F55</f>
        <v>4</v>
      </c>
      <c r="D225">
        <f>'Server Complexity raw'!E55</f>
        <v>1</v>
      </c>
      <c r="E225">
        <f>'Server Complexity raw'!H55</f>
        <v>1</v>
      </c>
      <c r="F225" s="8">
        <f t="shared" si="12"/>
        <v>0.25</v>
      </c>
      <c r="G225">
        <f>'Server Complexity raw'!C55</f>
        <v>2</v>
      </c>
      <c r="H225">
        <f>'Server Complexity raw'!G55</f>
        <v>13</v>
      </c>
      <c r="I225">
        <f>'Server Complexity raw'!D55</f>
        <v>31</v>
      </c>
      <c r="J225">
        <f t="shared" si="13"/>
        <v>3.2894241344063233E-3</v>
      </c>
    </row>
    <row r="226" spans="1:10">
      <c r="A226" t="str">
        <f>'Server Complexity raw'!A56</f>
        <v>controllers.docs.DocumentationController.getAPIDocumentation()</v>
      </c>
      <c r="C226">
        <f>'Server Complexity raw'!F56</f>
        <v>5</v>
      </c>
      <c r="D226">
        <f>'Server Complexity raw'!E56</f>
        <v>0</v>
      </c>
      <c r="E226">
        <f>'Server Complexity raw'!H56</f>
        <v>1</v>
      </c>
      <c r="F226" s="8">
        <f t="shared" si="12"/>
        <v>0.2</v>
      </c>
      <c r="G226">
        <f>'Server Complexity raw'!C56</f>
        <v>9</v>
      </c>
      <c r="H226">
        <f>'Server Complexity raw'!G56</f>
        <v>89</v>
      </c>
      <c r="I226">
        <f>'Server Complexity raw'!D56</f>
        <v>824</v>
      </c>
      <c r="J226">
        <f t="shared" si="13"/>
        <v>2.9297476848760908E-2</v>
      </c>
    </row>
    <row r="227" spans="1:10">
      <c r="A227" t="str">
        <f>'Server Complexity raw'!A57</f>
        <v>controllers.ppt.ProcessorController.ProcessorController(ProcessorLogic,ProcessorDAO,DocumentationLogic)</v>
      </c>
      <c r="C227">
        <f>'Server Complexity raw'!F57</f>
        <v>5</v>
      </c>
      <c r="D227">
        <f>'Server Complexity raw'!E57</f>
        <v>3</v>
      </c>
      <c r="E227">
        <f>'Server Complexity raw'!H57</f>
        <v>1</v>
      </c>
      <c r="F227" s="8">
        <f t="shared" si="12"/>
        <v>0.2</v>
      </c>
      <c r="G227">
        <f>'Server Complexity raw'!C57</f>
        <v>1</v>
      </c>
      <c r="H227">
        <f>'Server Complexity raw'!G57</f>
        <v>24</v>
      </c>
      <c r="I227">
        <f>'Server Complexity raw'!D57</f>
        <v>36</v>
      </c>
      <c r="J227">
        <f t="shared" si="13"/>
        <v>3.6342411856642785E-3</v>
      </c>
    </row>
    <row r="228" spans="1:10">
      <c r="A228" t="str">
        <f>'Server Complexity raw'!A58</f>
        <v>controllers.ppt.ProcessorController.create()</v>
      </c>
      <c r="C228">
        <f>'Server Complexity raw'!F58</f>
        <v>20</v>
      </c>
      <c r="D228">
        <f>'Server Complexity raw'!E58</f>
        <v>0</v>
      </c>
      <c r="E228">
        <f>'Server Complexity raw'!H58</f>
        <v>1</v>
      </c>
      <c r="F228" s="8">
        <f t="shared" si="12"/>
        <v>0.05</v>
      </c>
      <c r="G228">
        <f>'Server Complexity raw'!C58</f>
        <v>2</v>
      </c>
      <c r="H228">
        <f>'Server Complexity raw'!G58</f>
        <v>95</v>
      </c>
      <c r="I228">
        <f>'Server Complexity raw'!D58</f>
        <v>213</v>
      </c>
      <c r="J228">
        <f t="shared" si="13"/>
        <v>1.1888630086594987E-2</v>
      </c>
    </row>
    <row r="229" spans="1:10">
      <c r="A229" t="str">
        <f>'Server Complexity raw'!A59</f>
        <v>controllers.ppt.ProcessorController.delete(long)</v>
      </c>
      <c r="C229">
        <f>'Server Complexity raw'!F59</f>
        <v>15</v>
      </c>
      <c r="D229">
        <f>'Server Complexity raw'!E59</f>
        <v>1</v>
      </c>
      <c r="E229">
        <f>'Server Complexity raw'!H59</f>
        <v>1</v>
      </c>
      <c r="F229" s="8">
        <f t="shared" si="12"/>
        <v>6.6666666666666666E-2</v>
      </c>
      <c r="G229">
        <f>'Server Complexity raw'!C59</f>
        <v>2</v>
      </c>
      <c r="H229">
        <f>'Server Complexity raw'!G59</f>
        <v>58</v>
      </c>
      <c r="I229">
        <f>'Server Complexity raw'!D59</f>
        <v>117</v>
      </c>
      <c r="J229">
        <f t="shared" si="13"/>
        <v>7.9738730993547738E-3</v>
      </c>
    </row>
    <row r="230" spans="1:10">
      <c r="A230" t="str">
        <f>'Server Complexity raw'!A60</f>
        <v>controllers.ppt.ProcessorController.getEntityName()</v>
      </c>
      <c r="C230">
        <f>'Server Complexity raw'!F60</f>
        <v>5</v>
      </c>
      <c r="D230">
        <f>'Server Complexity raw'!E60</f>
        <v>0</v>
      </c>
      <c r="E230">
        <f>'Server Complexity raw'!H60</f>
        <v>1</v>
      </c>
      <c r="F230" s="8">
        <f t="shared" si="12"/>
        <v>0.2</v>
      </c>
      <c r="G230">
        <f>'Server Complexity raw'!C60</f>
        <v>1</v>
      </c>
      <c r="H230">
        <f>'Server Complexity raw'!G60</f>
        <v>4</v>
      </c>
      <c r="I230">
        <f>'Server Complexity raw'!D60</f>
        <v>4</v>
      </c>
      <c r="J230">
        <f t="shared" si="13"/>
        <v>8.3994736659658193E-4</v>
      </c>
    </row>
    <row r="231" spans="1:10">
      <c r="A231" t="str">
        <f>'Server Complexity raw'!A61</f>
        <v>controllers.ppt.ProcessorController.read(long)</v>
      </c>
      <c r="C231">
        <f>'Server Complexity raw'!F61</f>
        <v>11</v>
      </c>
      <c r="D231">
        <f>'Server Complexity raw'!E61</f>
        <v>1</v>
      </c>
      <c r="E231">
        <f>'Server Complexity raw'!H61</f>
        <v>1</v>
      </c>
      <c r="F231" s="8">
        <f t="shared" si="12"/>
        <v>9.0909090909090912E-2</v>
      </c>
      <c r="G231">
        <f>'Server Complexity raw'!C61</f>
        <v>2</v>
      </c>
      <c r="H231">
        <f>'Server Complexity raw'!G61</f>
        <v>33</v>
      </c>
      <c r="I231">
        <f>'Server Complexity raw'!D61</f>
        <v>66</v>
      </c>
      <c r="J231">
        <f t="shared" si="13"/>
        <v>5.4438736347594769E-3</v>
      </c>
    </row>
    <row r="232" spans="1:10">
      <c r="A232" t="str">
        <f>'Server Complexity raw'!A62</f>
        <v>controllers.ppt.ProcessorController.readAll()</v>
      </c>
      <c r="C232">
        <f>'Server Complexity raw'!F62</f>
        <v>7</v>
      </c>
      <c r="D232">
        <f>'Server Complexity raw'!E62</f>
        <v>0</v>
      </c>
      <c r="E232">
        <f>'Server Complexity raw'!H62</f>
        <v>1</v>
      </c>
      <c r="F232" s="8">
        <f t="shared" si="12"/>
        <v>0.14285714285714285</v>
      </c>
      <c r="G232">
        <f>'Server Complexity raw'!C62</f>
        <v>1</v>
      </c>
      <c r="H232">
        <f>'Server Complexity raw'!G62</f>
        <v>15</v>
      </c>
      <c r="I232">
        <f>'Server Complexity raw'!D62</f>
        <v>23</v>
      </c>
      <c r="J232">
        <f t="shared" si="13"/>
        <v>2.6958597996966874E-3</v>
      </c>
    </row>
    <row r="233" spans="1:10">
      <c r="A233" t="str">
        <f>'Server Complexity raw'!A63</f>
        <v>controllers.ppt.ProcessorController.update(long)</v>
      </c>
      <c r="C233">
        <f>'Server Complexity raw'!F63</f>
        <v>18</v>
      </c>
      <c r="D233">
        <f>'Server Complexity raw'!E63</f>
        <v>1</v>
      </c>
      <c r="E233">
        <f>'Server Complexity raw'!H63</f>
        <v>1</v>
      </c>
      <c r="F233" s="8">
        <f t="shared" si="12"/>
        <v>5.5555555555555552E-2</v>
      </c>
      <c r="G233">
        <f>'Server Complexity raw'!C63</f>
        <v>2</v>
      </c>
      <c r="H233">
        <f>'Server Complexity raw'!G63</f>
        <v>149</v>
      </c>
      <c r="I233">
        <f>'Server Complexity raw'!D63</f>
        <v>404</v>
      </c>
      <c r="J233">
        <f t="shared" si="13"/>
        <v>1.821655804741127E-2</v>
      </c>
    </row>
    <row r="234" spans="1:10">
      <c r="A234" t="str">
        <f>'Server Complexity raw'!A64</f>
        <v>controllers.ppt.ProjectPlanningToolController.ProjectPlanningToolController(PPTTaskLogic,ProjectPlanningToolDAO,AuthenticationChecker,PPTAccountDAO,DocumentationLogic)</v>
      </c>
      <c r="C234">
        <f>'Server Complexity raw'!F64</f>
        <v>7</v>
      </c>
      <c r="D234">
        <f>'Server Complexity raw'!E64</f>
        <v>5</v>
      </c>
      <c r="E234">
        <f>'Server Complexity raw'!H64</f>
        <v>1</v>
      </c>
      <c r="F234" s="8">
        <f t="shared" si="12"/>
        <v>0.14285714285714285</v>
      </c>
      <c r="G234">
        <f>'Server Complexity raw'!C64</f>
        <v>1</v>
      </c>
      <c r="H234">
        <f>'Server Complexity raw'!G64</f>
        <v>43</v>
      </c>
      <c r="I234">
        <f>'Server Complexity raw'!D64</f>
        <v>64</v>
      </c>
      <c r="J234">
        <f t="shared" si="13"/>
        <v>5.3333333333333306E-3</v>
      </c>
    </row>
    <row r="235" spans="1:10">
      <c r="A235" t="str">
        <f>'Server Complexity raw'!A65</f>
        <v>controllers.ppt.ProjectPlanningToolController.createPPTTask()</v>
      </c>
      <c r="C235">
        <f>'Server Complexity raw'!F65</f>
        <v>76</v>
      </c>
      <c r="D235">
        <f>'Server Complexity raw'!E65</f>
        <v>0</v>
      </c>
      <c r="E235">
        <f>'Server Complexity raw'!H65</f>
        <v>5</v>
      </c>
      <c r="F235" s="8">
        <f t="shared" si="12"/>
        <v>6.5789473684210523E-2</v>
      </c>
      <c r="G235">
        <f>'Server Complexity raw'!C65</f>
        <v>23</v>
      </c>
      <c r="H235">
        <f>'Server Complexity raw'!G65</f>
        <v>1023</v>
      </c>
      <c r="I235">
        <f>'Server Complexity raw'!D65</f>
        <v>24196</v>
      </c>
      <c r="J235">
        <f t="shared" si="13"/>
        <v>0.27885244868021514</v>
      </c>
    </row>
    <row r="236" spans="1:10">
      <c r="A236" t="str">
        <f>'Server Complexity raw'!A66</f>
        <v>controllers.ppt.ProjectPlanningToolController.getEntityName()</v>
      </c>
      <c r="C236">
        <f>'Server Complexity raw'!F66</f>
        <v>5</v>
      </c>
      <c r="D236">
        <f>'Server Complexity raw'!E66</f>
        <v>0</v>
      </c>
      <c r="E236">
        <f>'Server Complexity raw'!H66</f>
        <v>1</v>
      </c>
      <c r="F236" s="8">
        <f t="shared" si="12"/>
        <v>0.2</v>
      </c>
      <c r="G236">
        <f>'Server Complexity raw'!C66</f>
        <v>1</v>
      </c>
      <c r="H236">
        <f>'Server Complexity raw'!G66</f>
        <v>4</v>
      </c>
      <c r="I236">
        <f>'Server Complexity raw'!D66</f>
        <v>4</v>
      </c>
      <c r="J236">
        <f t="shared" si="13"/>
        <v>8.3994736659658193E-4</v>
      </c>
    </row>
    <row r="237" spans="1:10">
      <c r="A237" t="str">
        <f>'Server Complexity raw'!A67</f>
        <v>controllers.ppt.ProjectPlanningToolController.read(long)</v>
      </c>
      <c r="C237">
        <f>'Server Complexity raw'!F67</f>
        <v>11</v>
      </c>
      <c r="D237">
        <f>'Server Complexity raw'!E67</f>
        <v>1</v>
      </c>
      <c r="E237">
        <f>'Server Complexity raw'!H67</f>
        <v>1</v>
      </c>
      <c r="F237" s="8">
        <f t="shared" ref="F237:F300" si="14">E237/C237</f>
        <v>9.0909090909090912E-2</v>
      </c>
      <c r="G237">
        <f>'Server Complexity raw'!C67</f>
        <v>2</v>
      </c>
      <c r="H237">
        <f>'Server Complexity raw'!G67</f>
        <v>33</v>
      </c>
      <c r="I237">
        <f>'Server Complexity raw'!D67</f>
        <v>66</v>
      </c>
      <c r="J237">
        <f t="shared" ref="J237:J300" si="15">POWER(I237,2/3)/3000</f>
        <v>5.4438736347594769E-3</v>
      </c>
    </row>
    <row r="238" spans="1:10">
      <c r="A238" t="str">
        <f>'Server Complexity raw'!A68</f>
        <v>controllers.ppt.ProjectPlanningToolController.readAll()</v>
      </c>
      <c r="C238">
        <f>'Server Complexity raw'!F68</f>
        <v>7</v>
      </c>
      <c r="D238">
        <f>'Server Complexity raw'!E68</f>
        <v>0</v>
      </c>
      <c r="E238">
        <f>'Server Complexity raw'!H68</f>
        <v>1</v>
      </c>
      <c r="F238" s="8">
        <f t="shared" si="14"/>
        <v>0.14285714285714285</v>
      </c>
      <c r="G238">
        <f>'Server Complexity raw'!C68</f>
        <v>1</v>
      </c>
      <c r="H238">
        <f>'Server Complexity raw'!G68</f>
        <v>15</v>
      </c>
      <c r="I238">
        <f>'Server Complexity raw'!D68</f>
        <v>23</v>
      </c>
      <c r="J238">
        <f t="shared" si="15"/>
        <v>2.6958597996966874E-3</v>
      </c>
    </row>
    <row r="239" spans="1:10">
      <c r="A239" t="str">
        <f>'Server Complexity raw'!A69</f>
        <v>controllers.ppt.RequestTemplateController.RequestTemplateController(RequestTemplateLogic,RequestTemplateDAO,DocumentationLogic)</v>
      </c>
      <c r="C239">
        <f>'Server Complexity raw'!F69</f>
        <v>5</v>
      </c>
      <c r="D239">
        <f>'Server Complexity raw'!E69</f>
        <v>3</v>
      </c>
      <c r="E239">
        <f>'Server Complexity raw'!H69</f>
        <v>1</v>
      </c>
      <c r="F239" s="8">
        <f t="shared" si="14"/>
        <v>0.2</v>
      </c>
      <c r="G239">
        <f>'Server Complexity raw'!C69</f>
        <v>1</v>
      </c>
      <c r="H239">
        <f>'Server Complexity raw'!G69</f>
        <v>24</v>
      </c>
      <c r="I239">
        <f>'Server Complexity raw'!D69</f>
        <v>36</v>
      </c>
      <c r="J239">
        <f t="shared" si="15"/>
        <v>3.6342411856642785E-3</v>
      </c>
    </row>
    <row r="240" spans="1:10">
      <c r="A240" t="str">
        <f>'Server Complexity raw'!A70</f>
        <v>controllers.ppt.RequestTemplateController.create()</v>
      </c>
      <c r="C240">
        <f>'Server Complexity raw'!F70</f>
        <v>21</v>
      </c>
      <c r="D240">
        <f>'Server Complexity raw'!E70</f>
        <v>0</v>
      </c>
      <c r="E240">
        <f>'Server Complexity raw'!H70</f>
        <v>1</v>
      </c>
      <c r="F240" s="8">
        <f t="shared" si="14"/>
        <v>4.7619047619047616E-2</v>
      </c>
      <c r="G240">
        <f>'Server Complexity raw'!C70</f>
        <v>2</v>
      </c>
      <c r="H240">
        <f>'Server Complexity raw'!G70</f>
        <v>144</v>
      </c>
      <c r="I240">
        <f>'Server Complexity raw'!D70</f>
        <v>312</v>
      </c>
      <c r="J240">
        <f t="shared" si="15"/>
        <v>1.5333753401640299E-2</v>
      </c>
    </row>
    <row r="241" spans="1:10">
      <c r="A241" t="str">
        <f>'Server Complexity raw'!A71</f>
        <v>controllers.ppt.RequestTemplateController.delete(long)</v>
      </c>
      <c r="C241">
        <f>'Server Complexity raw'!F71</f>
        <v>14</v>
      </c>
      <c r="D241">
        <f>'Server Complexity raw'!E71</f>
        <v>1</v>
      </c>
      <c r="E241">
        <f>'Server Complexity raw'!H71</f>
        <v>1</v>
      </c>
      <c r="F241" s="8">
        <f t="shared" si="14"/>
        <v>7.1428571428571425E-2</v>
      </c>
      <c r="G241">
        <f>'Server Complexity raw'!C71</f>
        <v>2</v>
      </c>
      <c r="H241">
        <f>'Server Complexity raw'!G71</f>
        <v>58</v>
      </c>
      <c r="I241">
        <f>'Server Complexity raw'!D71</f>
        <v>117</v>
      </c>
      <c r="J241">
        <f t="shared" si="15"/>
        <v>7.9738730993547738E-3</v>
      </c>
    </row>
    <row r="242" spans="1:10">
      <c r="A242" t="str">
        <f>'Server Complexity raw'!A72</f>
        <v>controllers.ppt.RequestTemplateController.getEntityName()</v>
      </c>
      <c r="C242">
        <f>'Server Complexity raw'!F72</f>
        <v>5</v>
      </c>
      <c r="D242">
        <f>'Server Complexity raw'!E72</f>
        <v>0</v>
      </c>
      <c r="E242">
        <f>'Server Complexity raw'!H72</f>
        <v>1</v>
      </c>
      <c r="F242" s="8">
        <f t="shared" si="14"/>
        <v>0.2</v>
      </c>
      <c r="G242">
        <f>'Server Complexity raw'!C72</f>
        <v>1</v>
      </c>
      <c r="H242">
        <f>'Server Complexity raw'!G72</f>
        <v>4</v>
      </c>
      <c r="I242">
        <f>'Server Complexity raw'!D72</f>
        <v>4</v>
      </c>
      <c r="J242">
        <f t="shared" si="15"/>
        <v>8.3994736659658193E-4</v>
      </c>
    </row>
    <row r="243" spans="1:10">
      <c r="A243" t="str">
        <f>'Server Complexity raw'!A73</f>
        <v>controllers.ppt.RequestTemplateController.read(long)</v>
      </c>
      <c r="C243">
        <f>'Server Complexity raw'!F73</f>
        <v>10</v>
      </c>
      <c r="D243">
        <f>'Server Complexity raw'!E73</f>
        <v>1</v>
      </c>
      <c r="E243">
        <f>'Server Complexity raw'!H73</f>
        <v>1</v>
      </c>
      <c r="F243" s="8">
        <f t="shared" si="14"/>
        <v>0.1</v>
      </c>
      <c r="G243">
        <f>'Server Complexity raw'!C73</f>
        <v>2</v>
      </c>
      <c r="H243">
        <f>'Server Complexity raw'!G73</f>
        <v>33</v>
      </c>
      <c r="I243">
        <f>'Server Complexity raw'!D73</f>
        <v>66</v>
      </c>
      <c r="J243">
        <f t="shared" si="15"/>
        <v>5.4438736347594769E-3</v>
      </c>
    </row>
    <row r="244" spans="1:10">
      <c r="A244" t="str">
        <f>'Server Complexity raw'!A74</f>
        <v>controllers.ppt.RequestTemplateController.readAll()</v>
      </c>
      <c r="C244">
        <f>'Server Complexity raw'!F74</f>
        <v>6</v>
      </c>
      <c r="D244">
        <f>'Server Complexity raw'!E74</f>
        <v>0</v>
      </c>
      <c r="E244">
        <f>'Server Complexity raw'!H74</f>
        <v>1</v>
      </c>
      <c r="F244" s="8">
        <f t="shared" si="14"/>
        <v>0.16666666666666666</v>
      </c>
      <c r="G244">
        <f>'Server Complexity raw'!C74</f>
        <v>1</v>
      </c>
      <c r="H244">
        <f>'Server Complexity raw'!G74</f>
        <v>15</v>
      </c>
      <c r="I244">
        <f>'Server Complexity raw'!D74</f>
        <v>23</v>
      </c>
      <c r="J244">
        <f t="shared" si="15"/>
        <v>2.6958597996966874E-3</v>
      </c>
    </row>
    <row r="245" spans="1:10">
      <c r="A245" t="str">
        <f>'Server Complexity raw'!A75</f>
        <v>controllers.ppt.RequestTemplateController.update(long)</v>
      </c>
      <c r="C245">
        <f>'Server Complexity raw'!F75</f>
        <v>19</v>
      </c>
      <c r="D245">
        <f>'Server Complexity raw'!E75</f>
        <v>1</v>
      </c>
      <c r="E245">
        <f>'Server Complexity raw'!H75</f>
        <v>1</v>
      </c>
      <c r="F245" s="8">
        <f t="shared" si="14"/>
        <v>5.2631578947368418E-2</v>
      </c>
      <c r="G245">
        <f>'Server Complexity raw'!C75</f>
        <v>3</v>
      </c>
      <c r="H245">
        <f>'Server Complexity raw'!G75</f>
        <v>208</v>
      </c>
      <c r="I245">
        <f>'Server Complexity raw'!D75</f>
        <v>629</v>
      </c>
      <c r="J245">
        <f t="shared" si="15"/>
        <v>2.4470668978428645E-2</v>
      </c>
    </row>
    <row r="246" spans="1:10">
      <c r="A246" t="str">
        <f>'Server Complexity raw'!A76</f>
        <v>controllers.task.TaskPropertyController.TaskPropertyController(TaskPropertyLogic,TaskPropertyDAO,DocumentationLogic)</v>
      </c>
      <c r="C246">
        <f>'Server Complexity raw'!F76</f>
        <v>5</v>
      </c>
      <c r="D246">
        <f>'Server Complexity raw'!E76</f>
        <v>3</v>
      </c>
      <c r="E246">
        <f>'Server Complexity raw'!H76</f>
        <v>1</v>
      </c>
      <c r="F246" s="8">
        <f t="shared" si="14"/>
        <v>0.2</v>
      </c>
      <c r="G246">
        <f>'Server Complexity raw'!C76</f>
        <v>1</v>
      </c>
      <c r="H246">
        <f>'Server Complexity raw'!G76</f>
        <v>24</v>
      </c>
      <c r="I246">
        <f>'Server Complexity raw'!D76</f>
        <v>36</v>
      </c>
      <c r="J246">
        <f t="shared" si="15"/>
        <v>3.6342411856642785E-3</v>
      </c>
    </row>
    <row r="247" spans="1:10">
      <c r="A247" t="str">
        <f>'Server Complexity raw'!A77</f>
        <v>controllers.task.TaskPropertyController.create()</v>
      </c>
      <c r="C247">
        <f>'Server Complexity raw'!F77</f>
        <v>13</v>
      </c>
      <c r="D247">
        <f>'Server Complexity raw'!E77</f>
        <v>0</v>
      </c>
      <c r="E247">
        <f>'Server Complexity raw'!H77</f>
        <v>1</v>
      </c>
      <c r="F247" s="8">
        <f t="shared" si="14"/>
        <v>7.6923076923076927E-2</v>
      </c>
      <c r="G247">
        <f>'Server Complexity raw'!C77</f>
        <v>2</v>
      </c>
      <c r="H247">
        <f>'Server Complexity raw'!G77</f>
        <v>28</v>
      </c>
      <c r="I247">
        <f>'Server Complexity raw'!D77</f>
        <v>57</v>
      </c>
      <c r="J247">
        <f t="shared" si="15"/>
        <v>4.9369869858129495E-3</v>
      </c>
    </row>
    <row r="248" spans="1:10">
      <c r="A248" t="str">
        <f>'Server Complexity raw'!A78</f>
        <v>controllers.task.TaskPropertyController.delete(long)</v>
      </c>
      <c r="C248">
        <f>'Server Complexity raw'!F78</f>
        <v>11</v>
      </c>
      <c r="D248">
        <f>'Server Complexity raw'!E78</f>
        <v>1</v>
      </c>
      <c r="E248">
        <f>'Server Complexity raw'!H78</f>
        <v>1</v>
      </c>
      <c r="F248" s="8">
        <f t="shared" si="14"/>
        <v>9.0909090909090912E-2</v>
      </c>
      <c r="G248">
        <f>'Server Complexity raw'!C78</f>
        <v>2</v>
      </c>
      <c r="H248">
        <f>'Server Complexity raw'!G78</f>
        <v>38</v>
      </c>
      <c r="I248">
        <f>'Server Complexity raw'!D78</f>
        <v>76</v>
      </c>
      <c r="J248">
        <f t="shared" si="15"/>
        <v>5.9807338123099903E-3</v>
      </c>
    </row>
    <row r="249" spans="1:10">
      <c r="A249" t="str">
        <f>'Server Complexity raw'!A79</f>
        <v>controllers.task.TaskPropertyController.getEntityName()</v>
      </c>
      <c r="C249">
        <f>'Server Complexity raw'!F79</f>
        <v>5</v>
      </c>
      <c r="D249">
        <f>'Server Complexity raw'!E79</f>
        <v>0</v>
      </c>
      <c r="E249">
        <f>'Server Complexity raw'!H79</f>
        <v>1</v>
      </c>
      <c r="F249" s="8">
        <f t="shared" si="14"/>
        <v>0.2</v>
      </c>
      <c r="G249">
        <f>'Server Complexity raw'!C79</f>
        <v>1</v>
      </c>
      <c r="H249">
        <f>'Server Complexity raw'!G79</f>
        <v>4</v>
      </c>
      <c r="I249">
        <f>'Server Complexity raw'!D79</f>
        <v>4</v>
      </c>
      <c r="J249">
        <f t="shared" si="15"/>
        <v>8.3994736659658193E-4</v>
      </c>
    </row>
    <row r="250" spans="1:10">
      <c r="A250" t="str">
        <f>'Server Complexity raw'!A80</f>
        <v>controllers.task.TaskPropertyController.read(long)</v>
      </c>
      <c r="C250">
        <f>'Server Complexity raw'!F80</f>
        <v>11</v>
      </c>
      <c r="D250">
        <f>'Server Complexity raw'!E80</f>
        <v>1</v>
      </c>
      <c r="E250">
        <f>'Server Complexity raw'!H80</f>
        <v>1</v>
      </c>
      <c r="F250" s="8">
        <f t="shared" si="14"/>
        <v>9.0909090909090912E-2</v>
      </c>
      <c r="G250">
        <f>'Server Complexity raw'!C80</f>
        <v>2</v>
      </c>
      <c r="H250">
        <f>'Server Complexity raw'!G80</f>
        <v>33</v>
      </c>
      <c r="I250">
        <f>'Server Complexity raw'!D80</f>
        <v>66</v>
      </c>
      <c r="J250">
        <f t="shared" si="15"/>
        <v>5.4438736347594769E-3</v>
      </c>
    </row>
    <row r="251" spans="1:10">
      <c r="A251" t="str">
        <f>'Server Complexity raw'!A81</f>
        <v>controllers.task.TaskPropertyController.readAll()</v>
      </c>
      <c r="C251">
        <f>'Server Complexity raw'!F81</f>
        <v>7</v>
      </c>
      <c r="D251">
        <f>'Server Complexity raw'!E81</f>
        <v>0</v>
      </c>
      <c r="E251">
        <f>'Server Complexity raw'!H81</f>
        <v>1</v>
      </c>
      <c r="F251" s="8">
        <f t="shared" si="14"/>
        <v>0.14285714285714285</v>
      </c>
      <c r="G251">
        <f>'Server Complexity raw'!C81</f>
        <v>1</v>
      </c>
      <c r="H251">
        <f>'Server Complexity raw'!G81</f>
        <v>15</v>
      </c>
      <c r="I251">
        <f>'Server Complexity raw'!D81</f>
        <v>23</v>
      </c>
      <c r="J251">
        <f t="shared" si="15"/>
        <v>2.6958597996966874E-3</v>
      </c>
    </row>
    <row r="252" spans="1:10">
      <c r="A252" t="str">
        <f>'Server Complexity raw'!A82</f>
        <v>controllers.task.TaskPropertyController.update(long)</v>
      </c>
      <c r="C252">
        <f>'Server Complexity raw'!F82</f>
        <v>14</v>
      </c>
      <c r="D252">
        <f>'Server Complexity raw'!E82</f>
        <v>1</v>
      </c>
      <c r="E252">
        <f>'Server Complexity raw'!H82</f>
        <v>1</v>
      </c>
      <c r="F252" s="8">
        <f t="shared" si="14"/>
        <v>7.1428571428571425E-2</v>
      </c>
      <c r="G252">
        <f>'Server Complexity raw'!C82</f>
        <v>2</v>
      </c>
      <c r="H252">
        <f>'Server Complexity raw'!G82</f>
        <v>79</v>
      </c>
      <c r="I252">
        <f>'Server Complexity raw'!D82</f>
        <v>198</v>
      </c>
      <c r="J252">
        <f t="shared" si="15"/>
        <v>1.1323713482401961E-2</v>
      </c>
    </row>
    <row r="253" spans="1:10">
      <c r="A253" t="str">
        <f>'Server Complexity raw'!A83</f>
        <v>controllers.task.TaskTemplateController.TaskTemplateController(TaskTemplateLogic,TaskTemplateDAO,TaskPropertyValueDAO,DocumentationLogic)</v>
      </c>
      <c r="C253">
        <f>'Server Complexity raw'!F83</f>
        <v>6</v>
      </c>
      <c r="D253">
        <f>'Server Complexity raw'!E83</f>
        <v>4</v>
      </c>
      <c r="E253">
        <f>'Server Complexity raw'!H83</f>
        <v>1</v>
      </c>
      <c r="F253" s="8">
        <f t="shared" si="14"/>
        <v>0.16666666666666666</v>
      </c>
      <c r="G253">
        <f>'Server Complexity raw'!C83</f>
        <v>1</v>
      </c>
      <c r="H253">
        <f>'Server Complexity raw'!G83</f>
        <v>33</v>
      </c>
      <c r="I253">
        <f>'Server Complexity raw'!D83</f>
        <v>49</v>
      </c>
      <c r="J253">
        <f t="shared" si="15"/>
        <v>4.4635060931355729E-3</v>
      </c>
    </row>
    <row r="254" spans="1:10">
      <c r="A254" t="str">
        <f>'Server Complexity raw'!A84</f>
        <v>controllers.task.TaskTemplateController.addProperty(long)</v>
      </c>
      <c r="C254">
        <f>'Server Complexity raw'!F84</f>
        <v>27</v>
      </c>
      <c r="D254">
        <f>'Server Complexity raw'!E84</f>
        <v>1</v>
      </c>
      <c r="E254">
        <f>'Server Complexity raw'!H84</f>
        <v>3</v>
      </c>
      <c r="F254" s="8">
        <f t="shared" si="14"/>
        <v>0.1111111111111111</v>
      </c>
      <c r="G254">
        <f>'Server Complexity raw'!C84</f>
        <v>9</v>
      </c>
      <c r="H254">
        <f>'Server Complexity raw'!G84</f>
        <v>276</v>
      </c>
      <c r="I254">
        <f>'Server Complexity raw'!D84</f>
        <v>2714</v>
      </c>
      <c r="J254">
        <f t="shared" si="15"/>
        <v>6.4856270919839601E-2</v>
      </c>
    </row>
    <row r="255" spans="1:10">
      <c r="A255" t="str">
        <f>'Server Complexity raw'!A85</f>
        <v>controllers.task.TaskTemplateController.create()</v>
      </c>
      <c r="C255">
        <f>'Server Complexity raw'!F85</f>
        <v>13</v>
      </c>
      <c r="D255">
        <f>'Server Complexity raw'!E85</f>
        <v>0</v>
      </c>
      <c r="E255">
        <f>'Server Complexity raw'!H85</f>
        <v>1</v>
      </c>
      <c r="F255" s="8">
        <f t="shared" si="14"/>
        <v>7.6923076923076927E-2</v>
      </c>
      <c r="G255">
        <f>'Server Complexity raw'!C85</f>
        <v>2</v>
      </c>
      <c r="H255">
        <f>'Server Complexity raw'!G85</f>
        <v>28</v>
      </c>
      <c r="I255">
        <f>'Server Complexity raw'!D85</f>
        <v>57</v>
      </c>
      <c r="J255">
        <f t="shared" si="15"/>
        <v>4.9369869858129495E-3</v>
      </c>
    </row>
    <row r="256" spans="1:10">
      <c r="A256" t="str">
        <f>'Server Complexity raw'!A86</f>
        <v>controllers.task.TaskTemplateController.delete(long)</v>
      </c>
      <c r="C256">
        <f>'Server Complexity raw'!F86</f>
        <v>10</v>
      </c>
      <c r="D256">
        <f>'Server Complexity raw'!E86</f>
        <v>1</v>
      </c>
      <c r="E256">
        <f>'Server Complexity raw'!H86</f>
        <v>1</v>
      </c>
      <c r="F256" s="8">
        <f t="shared" si="14"/>
        <v>0.1</v>
      </c>
      <c r="G256">
        <f>'Server Complexity raw'!C86</f>
        <v>2</v>
      </c>
      <c r="H256">
        <f>'Server Complexity raw'!G86</f>
        <v>38</v>
      </c>
      <c r="I256">
        <f>'Server Complexity raw'!D86</f>
        <v>76</v>
      </c>
      <c r="J256">
        <f t="shared" si="15"/>
        <v>5.9807338123099903E-3</v>
      </c>
    </row>
    <row r="257" spans="1:10">
      <c r="A257" t="str">
        <f>'Server Complexity raw'!A87</f>
        <v>controllers.task.TaskTemplateController.deleteProperty(long,long)</v>
      </c>
      <c r="C257">
        <f>'Server Complexity raw'!F87</f>
        <v>22</v>
      </c>
      <c r="D257">
        <f>'Server Complexity raw'!E87</f>
        <v>2</v>
      </c>
      <c r="E257">
        <f>'Server Complexity raw'!H87</f>
        <v>2</v>
      </c>
      <c r="F257" s="8">
        <f t="shared" si="14"/>
        <v>9.0909090909090912E-2</v>
      </c>
      <c r="G257">
        <f>'Server Complexity raw'!C87</f>
        <v>8</v>
      </c>
      <c r="H257">
        <f>'Server Complexity raw'!G87</f>
        <v>222</v>
      </c>
      <c r="I257">
        <f>'Server Complexity raw'!D87</f>
        <v>1984</v>
      </c>
      <c r="J257">
        <f t="shared" si="15"/>
        <v>5.2630786150501145E-2</v>
      </c>
    </row>
    <row r="258" spans="1:10">
      <c r="A258" t="str">
        <f>'Server Complexity raw'!A88</f>
        <v>controllers.task.TaskTemplateController.getEntityName()</v>
      </c>
      <c r="C258">
        <f>'Server Complexity raw'!F88</f>
        <v>5</v>
      </c>
      <c r="D258">
        <f>'Server Complexity raw'!E88</f>
        <v>0</v>
      </c>
      <c r="E258">
        <f>'Server Complexity raw'!H88</f>
        <v>1</v>
      </c>
      <c r="F258" s="8">
        <f t="shared" si="14"/>
        <v>0.2</v>
      </c>
      <c r="G258">
        <f>'Server Complexity raw'!C88</f>
        <v>1</v>
      </c>
      <c r="H258">
        <f>'Server Complexity raw'!G88</f>
        <v>4</v>
      </c>
      <c r="I258">
        <f>'Server Complexity raw'!D88</f>
        <v>4</v>
      </c>
      <c r="J258">
        <f t="shared" si="15"/>
        <v>8.3994736659658193E-4</v>
      </c>
    </row>
    <row r="259" spans="1:10">
      <c r="A259" t="str">
        <f>'Server Complexity raw'!A89</f>
        <v>controllers.task.TaskTemplateController.read(long)</v>
      </c>
      <c r="C259">
        <f>'Server Complexity raw'!F89</f>
        <v>10</v>
      </c>
      <c r="D259">
        <f>'Server Complexity raw'!E89</f>
        <v>1</v>
      </c>
      <c r="E259">
        <f>'Server Complexity raw'!H89</f>
        <v>1</v>
      </c>
      <c r="F259" s="8">
        <f t="shared" si="14"/>
        <v>0.1</v>
      </c>
      <c r="G259">
        <f>'Server Complexity raw'!C89</f>
        <v>2</v>
      </c>
      <c r="H259">
        <f>'Server Complexity raw'!G89</f>
        <v>33</v>
      </c>
      <c r="I259">
        <f>'Server Complexity raw'!D89</f>
        <v>66</v>
      </c>
      <c r="J259">
        <f t="shared" si="15"/>
        <v>5.4438736347594769E-3</v>
      </c>
    </row>
    <row r="260" spans="1:10">
      <c r="A260" t="str">
        <f>'Server Complexity raw'!A90</f>
        <v>controllers.task.TaskTemplateController.readAll()</v>
      </c>
      <c r="C260">
        <f>'Server Complexity raw'!F90</f>
        <v>6</v>
      </c>
      <c r="D260">
        <f>'Server Complexity raw'!E90</f>
        <v>0</v>
      </c>
      <c r="E260">
        <f>'Server Complexity raw'!H90</f>
        <v>1</v>
      </c>
      <c r="F260" s="8">
        <f t="shared" si="14"/>
        <v>0.16666666666666666</v>
      </c>
      <c r="G260">
        <f>'Server Complexity raw'!C90</f>
        <v>1</v>
      </c>
      <c r="H260">
        <f>'Server Complexity raw'!G90</f>
        <v>15</v>
      </c>
      <c r="I260">
        <f>'Server Complexity raw'!D90</f>
        <v>23</v>
      </c>
      <c r="J260">
        <f t="shared" si="15"/>
        <v>2.6958597996966874E-3</v>
      </c>
    </row>
    <row r="261" spans="1:10">
      <c r="A261" t="str">
        <f>'Server Complexity raw'!A91</f>
        <v>controllers.task.TaskTemplateController.update(long)</v>
      </c>
      <c r="C261">
        <f>'Server Complexity raw'!F91</f>
        <v>13</v>
      </c>
      <c r="D261">
        <f>'Server Complexity raw'!E91</f>
        <v>1</v>
      </c>
      <c r="E261">
        <f>'Server Complexity raw'!H91</f>
        <v>1</v>
      </c>
      <c r="F261" s="8">
        <f t="shared" si="14"/>
        <v>7.6923076923076927E-2</v>
      </c>
      <c r="G261">
        <f>'Server Complexity raw'!C91</f>
        <v>2</v>
      </c>
      <c r="H261">
        <f>'Server Complexity raw'!G91</f>
        <v>79</v>
      </c>
      <c r="I261">
        <f>'Server Complexity raw'!D91</f>
        <v>198</v>
      </c>
      <c r="J261">
        <f t="shared" si="15"/>
        <v>1.1323713482401961E-2</v>
      </c>
    </row>
    <row r="262" spans="1:10">
      <c r="A262" t="str">
        <f>'Server Complexity raw'!A92</f>
        <v>controllers.task.TaskTemplateController.updateProperty(long,long)</v>
      </c>
      <c r="C262">
        <f>'Server Complexity raw'!F92</f>
        <v>29</v>
      </c>
      <c r="D262">
        <f>'Server Complexity raw'!E92</f>
        <v>2</v>
      </c>
      <c r="E262">
        <f>'Server Complexity raw'!H92</f>
        <v>3</v>
      </c>
      <c r="F262" s="8">
        <f t="shared" si="14"/>
        <v>0.10344827586206896</v>
      </c>
      <c r="G262">
        <f>'Server Complexity raw'!C92</f>
        <v>12</v>
      </c>
      <c r="H262">
        <f>'Server Complexity raw'!G92</f>
        <v>364</v>
      </c>
      <c r="I262">
        <f>'Server Complexity raw'!D92</f>
        <v>4572</v>
      </c>
      <c r="J262">
        <f t="shared" si="15"/>
        <v>9.1822594483042641E-2</v>
      </c>
    </row>
    <row r="263" spans="1:10">
      <c r="A263" t="str">
        <f>'Server Complexity raw'!A93</f>
        <v>controllers.user.PPTAccountController.PPTAccountController(PPTAccountDAO,PPTAccountLogic,AuthenticationChecker,DocumentationLogic)</v>
      </c>
      <c r="C263">
        <f>'Server Complexity raw'!F93</f>
        <v>6</v>
      </c>
      <c r="D263">
        <f>'Server Complexity raw'!E93</f>
        <v>4</v>
      </c>
      <c r="E263">
        <f>'Server Complexity raw'!H93</f>
        <v>1</v>
      </c>
      <c r="F263" s="8">
        <f t="shared" si="14"/>
        <v>0.16666666666666666</v>
      </c>
      <c r="G263">
        <f>'Server Complexity raw'!C93</f>
        <v>1</v>
      </c>
      <c r="H263">
        <f>'Server Complexity raw'!G93</f>
        <v>33</v>
      </c>
      <c r="I263">
        <f>'Server Complexity raw'!D93</f>
        <v>49</v>
      </c>
      <c r="J263">
        <f t="shared" si="15"/>
        <v>4.4635060931355729E-3</v>
      </c>
    </row>
    <row r="264" spans="1:10">
      <c r="A264" t="str">
        <f>'Server Complexity raw'!A94</f>
        <v>controllers.user.PPTAccountController.create()</v>
      </c>
      <c r="C264">
        <f>'Server Complexity raw'!F94</f>
        <v>24</v>
      </c>
      <c r="D264">
        <f>'Server Complexity raw'!E94</f>
        <v>0</v>
      </c>
      <c r="E264">
        <f>'Server Complexity raw'!H94</f>
        <v>2</v>
      </c>
      <c r="F264" s="8">
        <f t="shared" si="14"/>
        <v>8.3333333333333329E-2</v>
      </c>
      <c r="G264">
        <f>'Server Complexity raw'!C94</f>
        <v>8</v>
      </c>
      <c r="H264">
        <f>'Server Complexity raw'!G94</f>
        <v>221</v>
      </c>
      <c r="I264">
        <f>'Server Complexity raw'!D94</f>
        <v>1803</v>
      </c>
      <c r="J264">
        <f t="shared" si="15"/>
        <v>4.9379030987106713E-2</v>
      </c>
    </row>
    <row r="265" spans="1:10">
      <c r="A265" t="str">
        <f>'Server Complexity raw'!A95</f>
        <v>controllers.user.PPTAccountController.delete(long)</v>
      </c>
      <c r="C265">
        <f>'Server Complexity raw'!F95</f>
        <v>19</v>
      </c>
      <c r="D265">
        <f>'Server Complexity raw'!E95</f>
        <v>1</v>
      </c>
      <c r="E265">
        <f>'Server Complexity raw'!H95</f>
        <v>2</v>
      </c>
      <c r="F265" s="8">
        <f t="shared" si="14"/>
        <v>0.10526315789473684</v>
      </c>
      <c r="G265">
        <f>'Server Complexity raw'!C95</f>
        <v>6</v>
      </c>
      <c r="H265">
        <f>'Server Complexity raw'!G95</f>
        <v>128</v>
      </c>
      <c r="I265">
        <f>'Server Complexity raw'!D95</f>
        <v>869</v>
      </c>
      <c r="J265">
        <f t="shared" si="15"/>
        <v>3.0354652323705943E-2</v>
      </c>
    </row>
    <row r="266" spans="1:10">
      <c r="A266" t="str">
        <f>'Server Complexity raw'!A96</f>
        <v>controllers.user.PPTAccountController.getEntityName()</v>
      </c>
      <c r="C266">
        <f>'Server Complexity raw'!F96</f>
        <v>5</v>
      </c>
      <c r="D266">
        <f>'Server Complexity raw'!E96</f>
        <v>0</v>
      </c>
      <c r="E266">
        <f>'Server Complexity raw'!H96</f>
        <v>1</v>
      </c>
      <c r="F266" s="8">
        <f t="shared" si="14"/>
        <v>0.2</v>
      </c>
      <c r="G266">
        <f>'Server Complexity raw'!C96</f>
        <v>1</v>
      </c>
      <c r="H266">
        <f>'Server Complexity raw'!G96</f>
        <v>4</v>
      </c>
      <c r="I266">
        <f>'Server Complexity raw'!D96</f>
        <v>4</v>
      </c>
      <c r="J266">
        <f t="shared" si="15"/>
        <v>8.3994736659658193E-4</v>
      </c>
    </row>
    <row r="267" spans="1:10">
      <c r="A267" t="str">
        <f>'Server Complexity raw'!A97</f>
        <v>controllers.user.PPTAccountController.read(long)</v>
      </c>
      <c r="C267">
        <f>'Server Complexity raw'!F97</f>
        <v>14</v>
      </c>
      <c r="D267">
        <f>'Server Complexity raw'!E97</f>
        <v>1</v>
      </c>
      <c r="E267">
        <f>'Server Complexity raw'!H97</f>
        <v>2</v>
      </c>
      <c r="F267" s="8">
        <f t="shared" si="14"/>
        <v>0.14285714285714285</v>
      </c>
      <c r="G267">
        <f>'Server Complexity raw'!C97</f>
        <v>6</v>
      </c>
      <c r="H267">
        <f>'Server Complexity raw'!G97</f>
        <v>99</v>
      </c>
      <c r="I267">
        <f>'Server Complexity raw'!D97</f>
        <v>668</v>
      </c>
      <c r="J267">
        <f t="shared" si="15"/>
        <v>2.5472000442219755E-2</v>
      </c>
    </row>
    <row r="268" spans="1:10">
      <c r="A268" t="str">
        <f>'Server Complexity raw'!A98</f>
        <v>controllers.user.PPTAccountController.readAll()</v>
      </c>
      <c r="C268">
        <f>'Server Complexity raw'!F98</f>
        <v>6</v>
      </c>
      <c r="D268">
        <f>'Server Complexity raw'!E98</f>
        <v>0</v>
      </c>
      <c r="E268">
        <f>'Server Complexity raw'!H98</f>
        <v>1</v>
      </c>
      <c r="F268" s="8">
        <f t="shared" si="14"/>
        <v>0.16666666666666666</v>
      </c>
      <c r="G268">
        <f>'Server Complexity raw'!C98</f>
        <v>3</v>
      </c>
      <c r="H268">
        <f>'Server Complexity raw'!G98</f>
        <v>38</v>
      </c>
      <c r="I268">
        <f>'Server Complexity raw'!D98</f>
        <v>133</v>
      </c>
      <c r="J268">
        <f t="shared" si="15"/>
        <v>8.6852003112970824E-3</v>
      </c>
    </row>
    <row r="269" spans="1:10">
      <c r="A269" t="str">
        <f>'Server Complexity raw'!A99</f>
        <v>controllers.user.PPTAccountController.update(long)</v>
      </c>
      <c r="C269">
        <f>'Server Complexity raw'!F99</f>
        <v>27</v>
      </c>
      <c r="D269">
        <f>'Server Complexity raw'!E99</f>
        <v>1</v>
      </c>
      <c r="E269">
        <f>'Server Complexity raw'!H99</f>
        <v>3</v>
      </c>
      <c r="F269" s="8">
        <f t="shared" si="14"/>
        <v>0.1111111111111111</v>
      </c>
      <c r="G269">
        <f>'Server Complexity raw'!C99</f>
        <v>12</v>
      </c>
      <c r="H269">
        <f>'Server Complexity raw'!G99</f>
        <v>346</v>
      </c>
      <c r="I269">
        <f>'Server Complexity raw'!D99</f>
        <v>4423</v>
      </c>
      <c r="J269">
        <f t="shared" si="15"/>
        <v>8.9816619441019929E-2</v>
      </c>
    </row>
    <row r="270" spans="1:10">
      <c r="A270" t="str">
        <f>'Server Complexity raw'!A100</f>
        <v>controllers.user.ProjectController.ProjectController(ProjectDAO,DocumentationLogic)</v>
      </c>
      <c r="C270">
        <f>'Server Complexity raw'!F100</f>
        <v>4</v>
      </c>
      <c r="D270">
        <f>'Server Complexity raw'!E100</f>
        <v>2</v>
      </c>
      <c r="E270">
        <f>'Server Complexity raw'!H100</f>
        <v>1</v>
      </c>
      <c r="F270" s="8">
        <f t="shared" si="14"/>
        <v>0.25</v>
      </c>
      <c r="G270">
        <f>'Server Complexity raw'!C100</f>
        <v>1</v>
      </c>
      <c r="H270">
        <f>'Server Complexity raw'!G100</f>
        <v>15</v>
      </c>
      <c r="I270">
        <f>'Server Complexity raw'!D100</f>
        <v>23</v>
      </c>
      <c r="J270">
        <f t="shared" si="15"/>
        <v>2.6958597996966874E-3</v>
      </c>
    </row>
    <row r="271" spans="1:10">
      <c r="A271" t="str">
        <f>'Server Complexity raw'!A101</f>
        <v>controllers.user.ProjectController.getEntityName()</v>
      </c>
      <c r="C271">
        <f>'Server Complexity raw'!F101</f>
        <v>5</v>
      </c>
      <c r="D271">
        <f>'Server Complexity raw'!E101</f>
        <v>0</v>
      </c>
      <c r="E271">
        <f>'Server Complexity raw'!H101</f>
        <v>1</v>
      </c>
      <c r="F271" s="8">
        <f t="shared" si="14"/>
        <v>0.2</v>
      </c>
      <c r="G271">
        <f>'Server Complexity raw'!C101</f>
        <v>1</v>
      </c>
      <c r="H271">
        <f>'Server Complexity raw'!G101</f>
        <v>4</v>
      </c>
      <c r="I271">
        <f>'Server Complexity raw'!D101</f>
        <v>4</v>
      </c>
      <c r="J271">
        <f t="shared" si="15"/>
        <v>8.3994736659658193E-4</v>
      </c>
    </row>
    <row r="272" spans="1:10">
      <c r="A272" t="str">
        <f>'Server Complexity raw'!A102</f>
        <v>controllers.user.ProjectController.read(long)</v>
      </c>
      <c r="C272">
        <f>'Server Complexity raw'!F102</f>
        <v>11</v>
      </c>
      <c r="D272">
        <f>'Server Complexity raw'!E102</f>
        <v>1</v>
      </c>
      <c r="E272">
        <f>'Server Complexity raw'!H102</f>
        <v>1</v>
      </c>
      <c r="F272" s="8">
        <f t="shared" si="14"/>
        <v>9.0909090909090912E-2</v>
      </c>
      <c r="G272">
        <f>'Server Complexity raw'!C102</f>
        <v>2</v>
      </c>
      <c r="H272">
        <f>'Server Complexity raw'!G102</f>
        <v>33</v>
      </c>
      <c r="I272">
        <f>'Server Complexity raw'!D102</f>
        <v>66</v>
      </c>
      <c r="J272">
        <f t="shared" si="15"/>
        <v>5.4438736347594769E-3</v>
      </c>
    </row>
    <row r="273" spans="1:10">
      <c r="A273" t="str">
        <f>'Server Complexity raw'!A103</f>
        <v>controllers.user.ProjectController.readAll()</v>
      </c>
      <c r="C273">
        <f>'Server Complexity raw'!F103</f>
        <v>7</v>
      </c>
      <c r="D273">
        <f>'Server Complexity raw'!E103</f>
        <v>0</v>
      </c>
      <c r="E273">
        <f>'Server Complexity raw'!H103</f>
        <v>1</v>
      </c>
      <c r="F273" s="8">
        <f t="shared" si="14"/>
        <v>0.14285714285714285</v>
      </c>
      <c r="G273">
        <f>'Server Complexity raw'!C103</f>
        <v>1</v>
      </c>
      <c r="H273">
        <f>'Server Complexity raw'!G103</f>
        <v>15</v>
      </c>
      <c r="I273">
        <f>'Server Complexity raw'!D103</f>
        <v>23</v>
      </c>
      <c r="J273">
        <f t="shared" si="15"/>
        <v>2.6958597996966874E-3</v>
      </c>
    </row>
    <row r="274" spans="1:10">
      <c r="A274" t="str">
        <f>'Server Complexity raw'!A104</f>
        <v>controllers.user.UserController.UserController(UserLogic,AuthenticationChecker,DocumentationLogic)</v>
      </c>
      <c r="C274">
        <f>'Server Complexity raw'!F104</f>
        <v>5</v>
      </c>
      <c r="D274">
        <f>'Server Complexity raw'!E104</f>
        <v>3</v>
      </c>
      <c r="E274">
        <f>'Server Complexity raw'!H104</f>
        <v>1</v>
      </c>
      <c r="F274" s="8">
        <f t="shared" si="14"/>
        <v>0.2</v>
      </c>
      <c r="G274">
        <f>'Server Complexity raw'!C104</f>
        <v>1</v>
      </c>
      <c r="H274">
        <f>'Server Complexity raw'!G104</f>
        <v>24</v>
      </c>
      <c r="I274">
        <f>'Server Complexity raw'!D104</f>
        <v>36</v>
      </c>
      <c r="J274">
        <f t="shared" si="15"/>
        <v>3.6342411856642785E-3</v>
      </c>
    </row>
    <row r="275" spans="1:10">
      <c r="A275" t="str">
        <f>'Server Complexity raw'!A105</f>
        <v>controllers.user.UserController.changePassword()</v>
      </c>
      <c r="C275">
        <f>'Server Complexity raw'!F105</f>
        <v>27</v>
      </c>
      <c r="D275">
        <f>'Server Complexity raw'!E105</f>
        <v>0</v>
      </c>
      <c r="E275">
        <f>'Server Complexity raw'!H105</f>
        <v>3</v>
      </c>
      <c r="F275" s="8">
        <f t="shared" si="14"/>
        <v>0.1111111111111111</v>
      </c>
      <c r="G275">
        <f>'Server Complexity raw'!C105</f>
        <v>10</v>
      </c>
      <c r="H275">
        <f>'Server Complexity raw'!G105</f>
        <v>232</v>
      </c>
      <c r="I275">
        <f>'Server Complexity raw'!D105</f>
        <v>2419</v>
      </c>
      <c r="J275">
        <f t="shared" si="15"/>
        <v>6.0067006759036208E-2</v>
      </c>
    </row>
    <row r="276" spans="1:10">
      <c r="A276" t="str">
        <f>'Server Complexity raw'!A106</f>
        <v>controllers.user.UserController.login()</v>
      </c>
      <c r="C276">
        <f>'Server Complexity raw'!F106</f>
        <v>26</v>
      </c>
      <c r="D276">
        <f>'Server Complexity raw'!E106</f>
        <v>0</v>
      </c>
      <c r="E276">
        <f>'Server Complexity raw'!H106</f>
        <v>3</v>
      </c>
      <c r="F276" s="8">
        <f t="shared" si="14"/>
        <v>0.11538461538461539</v>
      </c>
      <c r="G276">
        <f>'Server Complexity raw'!C106</f>
        <v>11</v>
      </c>
      <c r="H276">
        <f>'Server Complexity raw'!G106</f>
        <v>237</v>
      </c>
      <c r="I276">
        <f>'Server Complexity raw'!D106</f>
        <v>2766</v>
      </c>
      <c r="J276">
        <f t="shared" si="15"/>
        <v>6.5682074710989094E-2</v>
      </c>
    </row>
    <row r="277" spans="1:10">
      <c r="A277" t="str">
        <f>'Server Complexity raw'!A107</f>
        <v>controllers.user.UserController.loginStatus()</v>
      </c>
      <c r="C277">
        <f>'Server Complexity raw'!F107</f>
        <v>20</v>
      </c>
      <c r="D277">
        <f>'Server Complexity raw'!E107</f>
        <v>0</v>
      </c>
      <c r="E277">
        <f>'Server Complexity raw'!H107</f>
        <v>2</v>
      </c>
      <c r="F277" s="8">
        <f t="shared" si="14"/>
        <v>0.1</v>
      </c>
      <c r="G277">
        <f>'Server Complexity raw'!C107</f>
        <v>7</v>
      </c>
      <c r="H277">
        <f>'Server Complexity raw'!G107</f>
        <v>131</v>
      </c>
      <c r="I277">
        <f>'Server Complexity raw'!D107</f>
        <v>962</v>
      </c>
      <c r="J277">
        <f t="shared" si="15"/>
        <v>3.2483448362116987E-2</v>
      </c>
    </row>
    <row r="278" spans="1:10">
      <c r="A278" t="str">
        <f>'Server Complexity raw'!A108</f>
        <v>controllers.user.UserController.logout()</v>
      </c>
      <c r="C278">
        <f>'Server Complexity raw'!F108</f>
        <v>7</v>
      </c>
      <c r="D278">
        <f>'Server Complexity raw'!E108</f>
        <v>0</v>
      </c>
      <c r="E278">
        <f>'Server Complexity raw'!H108</f>
        <v>1</v>
      </c>
      <c r="F278" s="8">
        <f t="shared" si="14"/>
        <v>0.14285714285714285</v>
      </c>
      <c r="G278">
        <f>'Server Complexity raw'!C108</f>
        <v>2</v>
      </c>
      <c r="H278">
        <f>'Server Complexity raw'!G108</f>
        <v>28</v>
      </c>
      <c r="I278">
        <f>'Server Complexity raw'!D108</f>
        <v>71</v>
      </c>
      <c r="J278">
        <f t="shared" si="15"/>
        <v>5.7154572113117816E-3</v>
      </c>
    </row>
    <row r="279" spans="1:10">
      <c r="A279" t="str">
        <f>'Server Complexity raw'!A109</f>
        <v>controllers.user.UserController.register()</v>
      </c>
      <c r="C279">
        <f>'Server Complexity raw'!F109</f>
        <v>21</v>
      </c>
      <c r="D279">
        <f>'Server Complexity raw'!E109</f>
        <v>0</v>
      </c>
      <c r="E279">
        <f>'Server Complexity raw'!H109</f>
        <v>2</v>
      </c>
      <c r="F279" s="8">
        <f t="shared" si="14"/>
        <v>9.5238095238095233E-2</v>
      </c>
      <c r="G279">
        <f>'Server Complexity raw'!C109</f>
        <v>8</v>
      </c>
      <c r="H279">
        <f>'Server Complexity raw'!G109</f>
        <v>171</v>
      </c>
      <c r="I279">
        <f>'Server Complexity raw'!D109</f>
        <v>1378</v>
      </c>
      <c r="J279">
        <f t="shared" si="15"/>
        <v>4.1277326155652577E-2</v>
      </c>
    </row>
    <row r="280" spans="1:10">
      <c r="A280" t="str">
        <f>'Server Complexity raw'!A110</f>
        <v>daos.AbstractDAO.AbstractDAO()</v>
      </c>
      <c r="C280">
        <f>'Server Complexity raw'!F110</f>
        <v>11</v>
      </c>
      <c r="D280">
        <f>'Server Complexity raw'!E110</f>
        <v>0</v>
      </c>
      <c r="E280">
        <f>'Server Complexity raw'!H110</f>
        <v>2</v>
      </c>
      <c r="F280" s="8">
        <f t="shared" si="14"/>
        <v>0.18181818181818182</v>
      </c>
      <c r="G280">
        <f>'Server Complexity raw'!C110</f>
        <v>8</v>
      </c>
      <c r="H280">
        <f>'Server Complexity raw'!G110</f>
        <v>133</v>
      </c>
      <c r="I280">
        <f>'Server Complexity raw'!D110</f>
        <v>1070</v>
      </c>
      <c r="J280">
        <f t="shared" si="15"/>
        <v>3.4871283319174891E-2</v>
      </c>
    </row>
    <row r="281" spans="1:10">
      <c r="A281" t="str">
        <f>'Server Complexity raw'!A111</f>
        <v>daos.AbstractDAO.find(String,Object...)</v>
      </c>
      <c r="C281">
        <f>'Server Complexity raw'!F111</f>
        <v>5</v>
      </c>
      <c r="D281">
        <f>'Server Complexity raw'!E111</f>
        <v>2</v>
      </c>
      <c r="E281">
        <f>'Server Complexity raw'!H111</f>
        <v>1</v>
      </c>
      <c r="F281" s="8">
        <f t="shared" si="14"/>
        <v>0.2</v>
      </c>
      <c r="G281">
        <f>'Server Complexity raw'!C111</f>
        <v>3</v>
      </c>
      <c r="H281">
        <f>'Server Complexity raw'!G111</f>
        <v>41</v>
      </c>
      <c r="I281">
        <f>'Server Complexity raw'!D111</f>
        <v>149</v>
      </c>
      <c r="J281">
        <f t="shared" si="15"/>
        <v>9.368489856159996E-3</v>
      </c>
    </row>
    <row r="282" spans="1:10">
      <c r="A282" t="str">
        <f>'Server Complexity raw'!A112</f>
        <v>daos.AbstractDAO.findAll(String)</v>
      </c>
      <c r="C282">
        <f>'Server Complexity raw'!F112</f>
        <v>4</v>
      </c>
      <c r="D282">
        <f>'Server Complexity raw'!E112</f>
        <v>1</v>
      </c>
      <c r="E282">
        <f>'Server Complexity raw'!H112</f>
        <v>1</v>
      </c>
      <c r="F282" s="8">
        <f t="shared" si="14"/>
        <v>0.25</v>
      </c>
      <c r="G282">
        <f>'Server Complexity raw'!C112</f>
        <v>4</v>
      </c>
      <c r="H282">
        <f>'Server Complexity raw'!G112</f>
        <v>36</v>
      </c>
      <c r="I282">
        <f>'Server Complexity raw'!D112</f>
        <v>170</v>
      </c>
      <c r="J282">
        <f t="shared" si="15"/>
        <v>1.0229271200542634E-2</v>
      </c>
    </row>
    <row r="283" spans="1:10">
      <c r="A283" t="str">
        <f>'Server Complexity raw'!A113</f>
        <v>daos.AbstractDAO.findAll(String,Object...)</v>
      </c>
      <c r="C283">
        <f>'Server Complexity raw'!F113</f>
        <v>8</v>
      </c>
      <c r="D283">
        <f>'Server Complexity raw'!E113</f>
        <v>2</v>
      </c>
      <c r="E283">
        <f>'Server Complexity raw'!H113</f>
        <v>2</v>
      </c>
      <c r="F283" s="8">
        <f t="shared" si="14"/>
        <v>0.25</v>
      </c>
      <c r="G283">
        <f>'Server Complexity raw'!C113</f>
        <v>13</v>
      </c>
      <c r="H283">
        <f>'Server Complexity raw'!G113</f>
        <v>127</v>
      </c>
      <c r="I283">
        <f>'Server Complexity raw'!D113</f>
        <v>1655</v>
      </c>
      <c r="J283">
        <f t="shared" si="15"/>
        <v>4.6638446657212083E-2</v>
      </c>
    </row>
    <row r="284" spans="1:10">
      <c r="A284" t="str">
        <f>'Server Complexity raw'!A114</f>
        <v>daos.AbstractDAO.flush()</v>
      </c>
      <c r="C284">
        <f>'Server Complexity raw'!F114</f>
        <v>3</v>
      </c>
      <c r="D284">
        <f>'Server Complexity raw'!E114</f>
        <v>0</v>
      </c>
      <c r="E284">
        <f>'Server Complexity raw'!H114</f>
        <v>1</v>
      </c>
      <c r="F284" s="8">
        <f t="shared" si="14"/>
        <v>0.33333333333333331</v>
      </c>
      <c r="G284">
        <f>'Server Complexity raw'!C114</f>
        <v>0</v>
      </c>
      <c r="H284">
        <f>'Server Complexity raw'!G114</f>
        <v>8</v>
      </c>
      <c r="I284">
        <f>'Server Complexity raw'!D114</f>
        <v>0</v>
      </c>
      <c r="J284">
        <f t="shared" si="15"/>
        <v>0</v>
      </c>
    </row>
    <row r="285" spans="1:10">
      <c r="A285" t="str">
        <f>'Server Complexity raw'!A115</f>
        <v>daos.AbstractDAO.getResultList(Query)</v>
      </c>
      <c r="C285">
        <f>'Server Complexity raw'!F115</f>
        <v>4</v>
      </c>
      <c r="D285">
        <f>'Server Complexity raw'!E115</f>
        <v>1</v>
      </c>
      <c r="E285">
        <f>'Server Complexity raw'!H115</f>
        <v>1</v>
      </c>
      <c r="F285" s="8">
        <f t="shared" si="14"/>
        <v>0.25</v>
      </c>
      <c r="G285">
        <f>'Server Complexity raw'!C115</f>
        <v>1</v>
      </c>
      <c r="H285">
        <f>'Server Complexity raw'!G115</f>
        <v>11</v>
      </c>
      <c r="I285">
        <f>'Server Complexity raw'!D115</f>
        <v>17</v>
      </c>
      <c r="J285">
        <f t="shared" si="15"/>
        <v>2.203829672819315E-3</v>
      </c>
    </row>
    <row r="286" spans="1:10">
      <c r="A286" t="str">
        <f>'Server Complexity raw'!A116</f>
        <v>daos.AbstractDAO.persist(T)</v>
      </c>
      <c r="C286">
        <f>'Server Complexity raw'!F116</f>
        <v>5</v>
      </c>
      <c r="D286">
        <f>'Server Complexity raw'!E116</f>
        <v>1</v>
      </c>
      <c r="E286">
        <f>'Server Complexity raw'!H116</f>
        <v>1</v>
      </c>
      <c r="F286" s="8">
        <f t="shared" si="14"/>
        <v>0.2</v>
      </c>
      <c r="G286">
        <f>'Server Complexity raw'!C116</f>
        <v>5</v>
      </c>
      <c r="H286">
        <f>'Server Complexity raw'!G116</f>
        <v>34</v>
      </c>
      <c r="I286">
        <f>'Server Complexity raw'!D116</f>
        <v>174</v>
      </c>
      <c r="J286">
        <f t="shared" si="15"/>
        <v>1.0389107596519677E-2</v>
      </c>
    </row>
    <row r="287" spans="1:10">
      <c r="A287" t="str">
        <f>'Server Complexity raw'!A117</f>
        <v>daos.AbstractDAO.readAll()</v>
      </c>
      <c r="C287">
        <f>'Server Complexity raw'!F117</f>
        <v>3</v>
      </c>
      <c r="D287">
        <f>'Server Complexity raw'!E117</f>
        <v>0</v>
      </c>
      <c r="E287">
        <f>'Server Complexity raw'!H117</f>
        <v>1</v>
      </c>
      <c r="F287" s="8">
        <f t="shared" si="14"/>
        <v>0.33333333333333331</v>
      </c>
      <c r="G287">
        <f>'Server Complexity raw'!C117</f>
        <v>1</v>
      </c>
      <c r="H287">
        <f>'Server Complexity raw'!G117</f>
        <v>8</v>
      </c>
      <c r="I287">
        <f>'Server Complexity raw'!D117</f>
        <v>12</v>
      </c>
      <c r="J287">
        <f t="shared" si="15"/>
        <v>1.7471609294725978E-3</v>
      </c>
    </row>
    <row r="288" spans="1:10">
      <c r="A288" t="str">
        <f>'Server Complexity raw'!A118</f>
        <v>daos.AbstractDAO.readById(Long)</v>
      </c>
      <c r="C288">
        <f>'Server Complexity raw'!F118</f>
        <v>4</v>
      </c>
      <c r="D288">
        <f>'Server Complexity raw'!E118</f>
        <v>1</v>
      </c>
      <c r="E288">
        <f>'Server Complexity raw'!H118</f>
        <v>1</v>
      </c>
      <c r="F288" s="8">
        <f t="shared" si="14"/>
        <v>0.25</v>
      </c>
      <c r="G288">
        <f>'Server Complexity raw'!C118</f>
        <v>4</v>
      </c>
      <c r="H288">
        <f>'Server Complexity raw'!G118</f>
        <v>44</v>
      </c>
      <c r="I288">
        <f>'Server Complexity raw'!D118</f>
        <v>188</v>
      </c>
      <c r="J288">
        <f t="shared" si="15"/>
        <v>1.0939160090674735E-2</v>
      </c>
    </row>
    <row r="289" spans="1:10">
      <c r="A289" t="str">
        <f>'Server Complexity raw'!A119</f>
        <v>daos.AbstractDAO.remove(T)</v>
      </c>
      <c r="C289">
        <f>'Server Complexity raw'!F119</f>
        <v>4</v>
      </c>
      <c r="D289">
        <f>'Server Complexity raw'!E119</f>
        <v>1</v>
      </c>
      <c r="E289">
        <f>'Server Complexity raw'!H119</f>
        <v>1</v>
      </c>
      <c r="F289" s="8">
        <f t="shared" si="14"/>
        <v>0.25</v>
      </c>
      <c r="G289">
        <f>'Server Complexity raw'!C119</f>
        <v>4</v>
      </c>
      <c r="H289">
        <f>'Server Complexity raw'!G119</f>
        <v>31</v>
      </c>
      <c r="I289">
        <f>'Server Complexity raw'!D119</f>
        <v>126</v>
      </c>
      <c r="J289">
        <f t="shared" si="15"/>
        <v>8.3777187282400543E-3</v>
      </c>
    </row>
    <row r="290" spans="1:10">
      <c r="A290" t="str">
        <f>'Server Complexity raw'!A120</f>
        <v>daos.AbstractDAO.removeAll()</v>
      </c>
      <c r="C290">
        <f>'Server Complexity raw'!F120</f>
        <v>4</v>
      </c>
      <c r="D290">
        <f>'Server Complexity raw'!E120</f>
        <v>0</v>
      </c>
      <c r="E290">
        <f>'Server Complexity raw'!H120</f>
        <v>1</v>
      </c>
      <c r="F290" s="8">
        <f t="shared" si="14"/>
        <v>0.25</v>
      </c>
      <c r="G290">
        <f>'Server Complexity raw'!C120</f>
        <v>4</v>
      </c>
      <c r="H290">
        <f>'Server Complexity raw'!G120</f>
        <v>48</v>
      </c>
      <c r="I290">
        <f>'Server Complexity raw'!D120</f>
        <v>216</v>
      </c>
      <c r="J290">
        <f t="shared" si="15"/>
        <v>1.2E-2</v>
      </c>
    </row>
    <row r="291" spans="1:10">
      <c r="A291" t="str">
        <f>'Server Complexity raw'!A121</f>
        <v>daos.dks.DKSMappingDAO.readByDKSNode(String)</v>
      </c>
      <c r="C291">
        <f>'Server Complexity raw'!F121</f>
        <v>3</v>
      </c>
      <c r="D291">
        <f>'Server Complexity raw'!E121</f>
        <v>1</v>
      </c>
      <c r="E291">
        <f>'Server Complexity raw'!H121</f>
        <v>1</v>
      </c>
      <c r="F291" s="8">
        <f t="shared" si="14"/>
        <v>0.33333333333333331</v>
      </c>
      <c r="G291">
        <f>'Server Complexity raw'!C121</f>
        <v>1</v>
      </c>
      <c r="H291">
        <f>'Server Complexity raw'!G121</f>
        <v>11</v>
      </c>
      <c r="I291">
        <f>'Server Complexity raw'!D121</f>
        <v>17</v>
      </c>
      <c r="J291">
        <f t="shared" si="15"/>
        <v>2.203829672819315E-3</v>
      </c>
    </row>
    <row r="292" spans="1:10">
      <c r="A292" t="str">
        <f>'Server Complexity raw'!A122</f>
        <v>daos.task.TaskPropertyValueDAO.readByProperty(TaskProperty)</v>
      </c>
      <c r="C292">
        <f>'Server Complexity raw'!F122</f>
        <v>3</v>
      </c>
      <c r="D292">
        <f>'Server Complexity raw'!E122</f>
        <v>1</v>
      </c>
      <c r="E292">
        <f>'Server Complexity raw'!H122</f>
        <v>1</v>
      </c>
      <c r="F292" s="8">
        <f t="shared" si="14"/>
        <v>0.33333333333333331</v>
      </c>
      <c r="G292">
        <f>'Server Complexity raw'!C122</f>
        <v>1</v>
      </c>
      <c r="H292">
        <f>'Server Complexity raw'!G122</f>
        <v>11</v>
      </c>
      <c r="I292">
        <f>'Server Complexity raw'!D122</f>
        <v>17</v>
      </c>
      <c r="J292">
        <f t="shared" si="15"/>
        <v>2.203829672819315E-3</v>
      </c>
    </row>
    <row r="293" spans="1:10">
      <c r="A293" t="str">
        <f>'Server Complexity raw'!A123</f>
        <v>daos.task.TaskTemplateDAO.readAll()</v>
      </c>
      <c r="C293">
        <f>'Server Complexity raw'!F123</f>
        <v>4</v>
      </c>
      <c r="D293">
        <f>'Server Complexity raw'!E123</f>
        <v>0</v>
      </c>
      <c r="E293">
        <f>'Server Complexity raw'!H123</f>
        <v>1</v>
      </c>
      <c r="F293" s="8">
        <f t="shared" si="14"/>
        <v>0.25</v>
      </c>
      <c r="G293">
        <f>'Server Complexity raw'!C123</f>
        <v>1</v>
      </c>
      <c r="H293">
        <f>'Server Complexity raw'!G123</f>
        <v>8</v>
      </c>
      <c r="I293">
        <f>'Server Complexity raw'!D123</f>
        <v>12</v>
      </c>
      <c r="J293">
        <f t="shared" si="15"/>
        <v>1.7471609294725978E-3</v>
      </c>
    </row>
    <row r="294" spans="1:10">
      <c r="A294" t="str">
        <f>'Server Complexity raw'!A124</f>
        <v>daos.task.TaskTemplateDAO.readChildren(TaskTemplate)</v>
      </c>
      <c r="C294">
        <f>'Server Complexity raw'!F124</f>
        <v>3</v>
      </c>
      <c r="D294">
        <f>'Server Complexity raw'!E124</f>
        <v>1</v>
      </c>
      <c r="E294">
        <f>'Server Complexity raw'!H124</f>
        <v>1</v>
      </c>
      <c r="F294" s="8">
        <f t="shared" si="14"/>
        <v>0.33333333333333331</v>
      </c>
      <c r="G294">
        <f>'Server Complexity raw'!C124</f>
        <v>1</v>
      </c>
      <c r="H294">
        <f>'Server Complexity raw'!G124</f>
        <v>11</v>
      </c>
      <c r="I294">
        <f>'Server Complexity raw'!D124</f>
        <v>17</v>
      </c>
      <c r="J294">
        <f t="shared" si="15"/>
        <v>2.203829672819315E-3</v>
      </c>
    </row>
    <row r="295" spans="1:10">
      <c r="A295" t="str">
        <f>'Server Complexity raw'!A125</f>
        <v>daos.user.PPTAccountDAO.readByUser(User)</v>
      </c>
      <c r="C295">
        <f>'Server Complexity raw'!F125</f>
        <v>3</v>
      </c>
      <c r="D295">
        <f>'Server Complexity raw'!E125</f>
        <v>1</v>
      </c>
      <c r="E295">
        <f>'Server Complexity raw'!H125</f>
        <v>1</v>
      </c>
      <c r="F295" s="8">
        <f t="shared" si="14"/>
        <v>0.33333333333333331</v>
      </c>
      <c r="G295">
        <f>'Server Complexity raw'!C125</f>
        <v>1</v>
      </c>
      <c r="H295">
        <f>'Server Complexity raw'!G125</f>
        <v>11</v>
      </c>
      <c r="I295">
        <f>'Server Complexity raw'!D125</f>
        <v>17</v>
      </c>
      <c r="J295">
        <f t="shared" si="15"/>
        <v>2.203829672819315E-3</v>
      </c>
    </row>
    <row r="296" spans="1:10">
      <c r="A296" t="str">
        <f>'Server Complexity raw'!A126</f>
        <v>daos.user.PPTAccountDAO.readByUser(User,Long)</v>
      </c>
      <c r="C296">
        <f>'Server Complexity raw'!F126</f>
        <v>11</v>
      </c>
      <c r="D296">
        <f>'Server Complexity raw'!E126</f>
        <v>2</v>
      </c>
      <c r="E296">
        <f>'Server Complexity raw'!H126</f>
        <v>3</v>
      </c>
      <c r="F296" s="8">
        <f t="shared" si="14"/>
        <v>0.27272727272727271</v>
      </c>
      <c r="G296">
        <f>'Server Complexity raw'!C126</f>
        <v>13</v>
      </c>
      <c r="H296">
        <f>'Server Complexity raw'!G126</f>
        <v>103</v>
      </c>
      <c r="I296">
        <f>'Server Complexity raw'!D126</f>
        <v>1398</v>
      </c>
      <c r="J296">
        <f t="shared" si="15"/>
        <v>4.1675759793194593E-2</v>
      </c>
    </row>
    <row r="297" spans="1:10">
      <c r="A297" t="str">
        <f>'Server Complexity raw'!A127</f>
        <v>daos.user.UserDAO.readByName(String)</v>
      </c>
      <c r="C297">
        <f>'Server Complexity raw'!F127</f>
        <v>4</v>
      </c>
      <c r="D297">
        <f>'Server Complexity raw'!E127</f>
        <v>1</v>
      </c>
      <c r="E297">
        <f>'Server Complexity raw'!H127</f>
        <v>1</v>
      </c>
      <c r="F297" s="8">
        <f t="shared" si="14"/>
        <v>0.25</v>
      </c>
      <c r="G297">
        <f>'Server Complexity raw'!C127</f>
        <v>1</v>
      </c>
      <c r="H297">
        <f>'Server Complexity raw'!G127</f>
        <v>11</v>
      </c>
      <c r="I297">
        <f>'Server Complexity raw'!D127</f>
        <v>17</v>
      </c>
      <c r="J297">
        <f t="shared" si="15"/>
        <v>2.203829672819315E-3</v>
      </c>
    </row>
    <row r="298" spans="1:10">
      <c r="A298" t="str">
        <f>'Server Complexity raw'!A128</f>
        <v>logics.CRUDLogicInterface.create(E)</v>
      </c>
      <c r="C298">
        <f>'Server Complexity raw'!F128</f>
        <v>1</v>
      </c>
      <c r="D298">
        <f>'Server Complexity raw'!E128</f>
        <v>1</v>
      </c>
      <c r="F298" s="8"/>
    </row>
    <row r="299" spans="1:10">
      <c r="A299" t="str">
        <f>'Server Complexity raw'!A129</f>
        <v>logics.CRUDLogicInterface.delete(E)</v>
      </c>
      <c r="C299">
        <f>'Server Complexity raw'!F129</f>
        <v>2</v>
      </c>
      <c r="D299">
        <f>'Server Complexity raw'!E129</f>
        <v>1</v>
      </c>
      <c r="F299" s="8"/>
    </row>
    <row r="300" spans="1:10">
      <c r="A300" t="str">
        <f>'Server Complexity raw'!A130</f>
        <v>logics.CRUDLogicInterface.update(E,E)</v>
      </c>
      <c r="C300">
        <f>'Server Complexity raw'!F130</f>
        <v>1</v>
      </c>
      <c r="D300">
        <f>'Server Complexity raw'!E130</f>
        <v>2</v>
      </c>
      <c r="F300" s="8"/>
    </row>
    <row r="301" spans="1:10">
      <c r="A301" t="str">
        <f>'Server Complexity raw'!A131</f>
        <v>logics.Logger.LogFunction.log(String,Object...)</v>
      </c>
      <c r="C301">
        <f>'Server Complexity raw'!F131</f>
        <v>1</v>
      </c>
      <c r="D301">
        <f>'Server Complexity raw'!E131</f>
        <v>2</v>
      </c>
      <c r="F301" s="8"/>
    </row>
    <row r="302" spans="1:10">
      <c r="A302" t="str">
        <f>'Server Complexity raw'!A132</f>
        <v>logics.Logger.Logger(String)</v>
      </c>
      <c r="C302">
        <f>'Server Complexity raw'!F132</f>
        <v>5</v>
      </c>
      <c r="D302">
        <f>'Server Complexity raw'!E132</f>
        <v>1</v>
      </c>
      <c r="E302">
        <f>'Server Complexity raw'!H132</f>
        <v>1</v>
      </c>
      <c r="F302" s="8">
        <f t="shared" ref="F301:F364" si="16">E302/C302</f>
        <v>0.2</v>
      </c>
      <c r="G302">
        <f>'Server Complexity raw'!C132</f>
        <v>1</v>
      </c>
      <c r="H302">
        <f>'Server Complexity raw'!G132</f>
        <v>33</v>
      </c>
      <c r="I302">
        <f>'Server Complexity raw'!D132</f>
        <v>59</v>
      </c>
      <c r="J302">
        <f t="shared" ref="J301:J364" si="17">POWER(I302,2/3)/3000</f>
        <v>5.0518070313340172E-3</v>
      </c>
    </row>
    <row r="303" spans="1:10">
      <c r="A303" t="str">
        <f>'Server Complexity raw'!A133</f>
        <v>logics.Logger.debug(String,Object...)</v>
      </c>
      <c r="C303">
        <f>'Server Complexity raw'!F133</f>
        <v>3</v>
      </c>
      <c r="D303">
        <f>'Server Complexity raw'!E133</f>
        <v>2</v>
      </c>
      <c r="E303">
        <f>'Server Complexity raw'!H133</f>
        <v>1</v>
      </c>
      <c r="F303" s="8">
        <f t="shared" si="16"/>
        <v>0.33333333333333331</v>
      </c>
      <c r="G303">
        <f>'Server Complexity raw'!C133</f>
        <v>1</v>
      </c>
      <c r="H303">
        <f>'Server Complexity raw'!G133</f>
        <v>15</v>
      </c>
      <c r="I303">
        <f>'Server Complexity raw'!D133</f>
        <v>23</v>
      </c>
      <c r="J303">
        <f t="shared" si="17"/>
        <v>2.6958597996966874E-3</v>
      </c>
    </row>
    <row r="304" spans="1:10">
      <c r="A304" t="str">
        <f>'Server Complexity raw'!A134</f>
        <v>logics.Logger.getContextIfPossible()</v>
      </c>
      <c r="C304">
        <f>'Server Complexity raw'!F134</f>
        <v>8</v>
      </c>
      <c r="D304">
        <f>'Server Complexity raw'!E134</f>
        <v>0</v>
      </c>
      <c r="E304">
        <f>'Server Complexity raw'!H134</f>
        <v>1</v>
      </c>
      <c r="F304" s="8">
        <f t="shared" si="16"/>
        <v>0.125</v>
      </c>
      <c r="G304">
        <f>'Server Complexity raw'!C134</f>
        <v>2</v>
      </c>
      <c r="H304">
        <f>'Server Complexity raw'!G134</f>
        <v>18</v>
      </c>
      <c r="I304">
        <f>'Server Complexity raw'!D134</f>
        <v>45</v>
      </c>
      <c r="J304">
        <f t="shared" si="17"/>
        <v>4.2171633265087457E-3</v>
      </c>
    </row>
    <row r="305" spans="1:10">
      <c r="A305" t="str">
        <f>'Server Complexity raw'!A135</f>
        <v>logics.Logger.getLoggedInUserWithOrWithoutTransaction(Context)</v>
      </c>
      <c r="C305">
        <f>'Server Complexity raw'!F135</f>
        <v>11</v>
      </c>
      <c r="D305">
        <f>'Server Complexity raw'!E135</f>
        <v>1</v>
      </c>
      <c r="E305">
        <f>'Server Complexity raw'!H135</f>
        <v>2</v>
      </c>
      <c r="F305" s="8">
        <f t="shared" si="16"/>
        <v>0.18181818181818182</v>
      </c>
      <c r="G305">
        <f>'Server Complexity raw'!C135</f>
        <v>8</v>
      </c>
      <c r="H305">
        <f>'Server Complexity raw'!G135</f>
        <v>62</v>
      </c>
      <c r="I305">
        <f>'Server Complexity raw'!D135</f>
        <v>524</v>
      </c>
      <c r="J305">
        <f t="shared" si="17"/>
        <v>2.1665377964113962E-2</v>
      </c>
    </row>
    <row r="306" spans="1:10">
      <c r="A306" t="str">
        <f>'Server Complexity raw'!A136</f>
        <v>logics.Logger.isThereATransaction()</v>
      </c>
      <c r="C306">
        <f>'Server Complexity raw'!F136</f>
        <v>8</v>
      </c>
      <c r="D306">
        <f>'Server Complexity raw'!E136</f>
        <v>0</v>
      </c>
      <c r="E306">
        <f>'Server Complexity raw'!H136</f>
        <v>1</v>
      </c>
      <c r="F306" s="8">
        <f t="shared" si="16"/>
        <v>0.125</v>
      </c>
      <c r="G306">
        <f>'Server Complexity raw'!C136</f>
        <v>3</v>
      </c>
      <c r="H306">
        <f>'Server Complexity raw'!G136</f>
        <v>26</v>
      </c>
      <c r="I306">
        <f>'Server Complexity raw'!D136</f>
        <v>80</v>
      </c>
      <c r="J306">
        <f t="shared" si="17"/>
        <v>6.1887851114837021E-3</v>
      </c>
    </row>
    <row r="307" spans="1:10">
      <c r="A307" t="str">
        <f>'Server Complexity raw'!A137</f>
        <v>logics.Logger.log(LogFunction,String,Object...)</v>
      </c>
      <c r="C307">
        <f>'Server Complexity raw'!F137</f>
        <v>11</v>
      </c>
      <c r="D307">
        <f>'Server Complexity raw'!E137</f>
        <v>3</v>
      </c>
      <c r="E307">
        <f>'Server Complexity raw'!H137</f>
        <v>3</v>
      </c>
      <c r="F307" s="8">
        <f t="shared" si="16"/>
        <v>0.27272727272727271</v>
      </c>
      <c r="G307">
        <f>'Server Complexity raw'!C137</f>
        <v>13</v>
      </c>
      <c r="H307">
        <f>'Server Complexity raw'!G137</f>
        <v>178</v>
      </c>
      <c r="I307">
        <f>'Server Complexity raw'!D137</f>
        <v>2435</v>
      </c>
      <c r="J307">
        <f t="shared" si="17"/>
        <v>6.0331583234238567E-2</v>
      </c>
    </row>
    <row r="308" spans="1:10">
      <c r="A308" t="str">
        <f>'Server Complexity raw'!A138</f>
        <v>logics.dks.DKSMappingLogic.DKSMappingLogic(DKSMappingDAO)</v>
      </c>
      <c r="C308">
        <f>'Server Complexity raw'!F138</f>
        <v>3</v>
      </c>
      <c r="D308">
        <f>'Server Complexity raw'!E138</f>
        <v>1</v>
      </c>
      <c r="E308">
        <f>'Server Complexity raw'!H138</f>
        <v>1</v>
      </c>
      <c r="F308" s="8">
        <f t="shared" si="16"/>
        <v>0.33333333333333331</v>
      </c>
      <c r="G308">
        <f>'Server Complexity raw'!C138</f>
        <v>0</v>
      </c>
      <c r="H308">
        <f>'Server Complexity raw'!G138</f>
        <v>4</v>
      </c>
      <c r="I308">
        <f>'Server Complexity raw'!D138</f>
        <v>2</v>
      </c>
      <c r="J308">
        <f t="shared" si="17"/>
        <v>5.2913368398939983E-4</v>
      </c>
    </row>
    <row r="309" spans="1:10">
      <c r="A309" t="str">
        <f>'Server Complexity raw'!A139</f>
        <v>logics.dks.DKSMappingLogic.create(DKSMapping)</v>
      </c>
      <c r="C309">
        <f>'Server Complexity raw'!F139</f>
        <v>5</v>
      </c>
      <c r="D309">
        <f>'Server Complexity raw'!E139</f>
        <v>1</v>
      </c>
      <c r="E309">
        <f>'Server Complexity raw'!H139</f>
        <v>1</v>
      </c>
      <c r="F309" s="8">
        <f t="shared" si="16"/>
        <v>0.2</v>
      </c>
      <c r="G309">
        <f>'Server Complexity raw'!C139</f>
        <v>2</v>
      </c>
      <c r="H309">
        <f>'Server Complexity raw'!G139</f>
        <v>11</v>
      </c>
      <c r="I309">
        <f>'Server Complexity raw'!D139</f>
        <v>23</v>
      </c>
      <c r="J309">
        <f t="shared" si="17"/>
        <v>2.6958597996966874E-3</v>
      </c>
    </row>
    <row r="310" spans="1:10">
      <c r="A310" t="str">
        <f>'Server Complexity raw'!A140</f>
        <v>logics.dks.DKSMappingLogic.delete(DKSMapping)</v>
      </c>
      <c r="C310">
        <f>'Server Complexity raw'!F140</f>
        <v>6</v>
      </c>
      <c r="D310">
        <f>'Server Complexity raw'!E140</f>
        <v>1</v>
      </c>
      <c r="E310">
        <f>'Server Complexity raw'!H140</f>
        <v>1</v>
      </c>
      <c r="F310" s="8">
        <f t="shared" si="16"/>
        <v>0.16666666666666666</v>
      </c>
      <c r="G310">
        <f>'Server Complexity raw'!C140</f>
        <v>1</v>
      </c>
      <c r="H310">
        <f>'Server Complexity raw'!G140</f>
        <v>15</v>
      </c>
      <c r="I310">
        <f>'Server Complexity raw'!D140</f>
        <v>23</v>
      </c>
      <c r="J310">
        <f t="shared" si="17"/>
        <v>2.6958597996966874E-3</v>
      </c>
    </row>
    <row r="311" spans="1:10">
      <c r="A311" t="str">
        <f>'Server Complexity raw'!A141</f>
        <v>logics.dks.DKSMappingLogic.update(DKSMapping,DKSMapping)</v>
      </c>
      <c r="C311">
        <f>'Server Complexity raw'!F141</f>
        <v>8</v>
      </c>
      <c r="D311">
        <f>'Server Complexity raw'!E141</f>
        <v>2</v>
      </c>
      <c r="E311">
        <f>'Server Complexity raw'!H141</f>
        <v>1</v>
      </c>
      <c r="F311" s="8">
        <f t="shared" si="16"/>
        <v>0.125</v>
      </c>
      <c r="G311">
        <f>'Server Complexity raw'!C141</f>
        <v>8</v>
      </c>
      <c r="H311">
        <f>'Server Complexity raw'!G141</f>
        <v>46</v>
      </c>
      <c r="I311">
        <f>'Server Complexity raw'!D141</f>
        <v>379</v>
      </c>
      <c r="J311">
        <f t="shared" si="17"/>
        <v>1.7457077981364748E-2</v>
      </c>
    </row>
    <row r="312" spans="1:10">
      <c r="A312" t="str">
        <f>'Server Complexity raw'!A142</f>
        <v>logics.dks.DecisionKnowledgeSystemLogic.DecisionKnowledgeSystemLogic(DecisionKnowledgeSystemDAO)</v>
      </c>
      <c r="C312">
        <f>'Server Complexity raw'!F142</f>
        <v>3</v>
      </c>
      <c r="D312">
        <f>'Server Complexity raw'!E142</f>
        <v>1</v>
      </c>
      <c r="E312">
        <f>'Server Complexity raw'!H142</f>
        <v>1</v>
      </c>
      <c r="F312" s="8">
        <f t="shared" si="16"/>
        <v>0.33333333333333331</v>
      </c>
      <c r="G312">
        <f>'Server Complexity raw'!C142</f>
        <v>0</v>
      </c>
      <c r="H312">
        <f>'Server Complexity raw'!G142</f>
        <v>4</v>
      </c>
      <c r="I312">
        <f>'Server Complexity raw'!D142</f>
        <v>2</v>
      </c>
      <c r="J312">
        <f t="shared" si="17"/>
        <v>5.2913368398939983E-4</v>
      </c>
    </row>
    <row r="313" spans="1:10">
      <c r="A313" t="str">
        <f>'Server Complexity raw'!A143</f>
        <v>logics.dks.DecisionKnowledgeSystemLogic.create(DecisionKnowledgeSystem)</v>
      </c>
      <c r="C313">
        <f>'Server Complexity raw'!F143</f>
        <v>5</v>
      </c>
      <c r="D313">
        <f>'Server Complexity raw'!E143</f>
        <v>1</v>
      </c>
      <c r="E313">
        <f>'Server Complexity raw'!H143</f>
        <v>1</v>
      </c>
      <c r="F313" s="8">
        <f t="shared" si="16"/>
        <v>0.2</v>
      </c>
      <c r="G313">
        <f>'Server Complexity raw'!C143</f>
        <v>2</v>
      </c>
      <c r="H313">
        <f>'Server Complexity raw'!G143</f>
        <v>11</v>
      </c>
      <c r="I313">
        <f>'Server Complexity raw'!D143</f>
        <v>23</v>
      </c>
      <c r="J313">
        <f t="shared" si="17"/>
        <v>2.6958597996966874E-3</v>
      </c>
    </row>
    <row r="314" spans="1:10">
      <c r="A314" t="str">
        <f>'Server Complexity raw'!A144</f>
        <v>logics.dks.DecisionKnowledgeSystemLogic.delete(DecisionKnowledgeSystem)</v>
      </c>
      <c r="C314">
        <f>'Server Complexity raw'!F144</f>
        <v>6</v>
      </c>
      <c r="D314">
        <f>'Server Complexity raw'!E144</f>
        <v>1</v>
      </c>
      <c r="E314">
        <f>'Server Complexity raw'!H144</f>
        <v>1</v>
      </c>
      <c r="F314" s="8">
        <f t="shared" si="16"/>
        <v>0.16666666666666666</v>
      </c>
      <c r="G314">
        <f>'Server Complexity raw'!C144</f>
        <v>1</v>
      </c>
      <c r="H314">
        <f>'Server Complexity raw'!G144</f>
        <v>15</v>
      </c>
      <c r="I314">
        <f>'Server Complexity raw'!D144</f>
        <v>23</v>
      </c>
      <c r="J314">
        <f t="shared" si="17"/>
        <v>2.6958597996966874E-3</v>
      </c>
    </row>
    <row r="315" spans="1:10">
      <c r="A315" t="str">
        <f>'Server Complexity raw'!A145</f>
        <v>logics.dks.DecisionKnowledgeSystemLogic.getFromDKS(String)</v>
      </c>
      <c r="C315">
        <f>'Server Complexity raw'!F145</f>
        <v>3</v>
      </c>
      <c r="D315">
        <f>'Server Complexity raw'!E145</f>
        <v>1</v>
      </c>
      <c r="E315">
        <f>'Server Complexity raw'!H145</f>
        <v>1</v>
      </c>
      <c r="F315" s="8">
        <f t="shared" si="16"/>
        <v>0.33333333333333331</v>
      </c>
      <c r="G315">
        <f>'Server Complexity raw'!C145</f>
        <v>2</v>
      </c>
      <c r="H315">
        <f>'Server Complexity raw'!G145</f>
        <v>24</v>
      </c>
      <c r="I315">
        <f>'Server Complexity raw'!D145</f>
        <v>60</v>
      </c>
      <c r="J315">
        <f t="shared" si="17"/>
        <v>5.108729549290353E-3</v>
      </c>
    </row>
    <row r="316" spans="1:10">
      <c r="A316" t="str">
        <f>'Server Complexity raw'!A146</f>
        <v>logics.dks.DecisionKnowledgeSystemLogic.update(DecisionKnowledgeSystem,DecisionKnowledgeSystem)</v>
      </c>
      <c r="C316">
        <f>'Server Complexity raw'!F146</f>
        <v>8</v>
      </c>
      <c r="D316">
        <f>'Server Complexity raw'!E146</f>
        <v>2</v>
      </c>
      <c r="E316">
        <f>'Server Complexity raw'!H146</f>
        <v>1</v>
      </c>
      <c r="F316" s="8">
        <f t="shared" si="16"/>
        <v>0.125</v>
      </c>
      <c r="G316">
        <f>'Server Complexity raw'!C146</f>
        <v>8</v>
      </c>
      <c r="H316">
        <f>'Server Complexity raw'!G146</f>
        <v>46</v>
      </c>
      <c r="I316">
        <f>'Server Complexity raw'!D146</f>
        <v>379</v>
      </c>
      <c r="J316">
        <f t="shared" si="17"/>
        <v>1.7457077981364748E-2</v>
      </c>
    </row>
    <row r="317" spans="1:10">
      <c r="A317" t="str">
        <f>'Server Complexity raw'!A147</f>
        <v>logics.docs.DocumentationLogic.DocumentationLogic(UserLogic,UserDAO,PPTAccountDAO,ProjectPlanningToolDAO,TaskTemplateDAO,TaskPropertyDAO,TaskPropertyValueDAO,DKSMappingDAO,RequestTemplateDAO,ProjectDAO,ProcessorDAO,DecisionKnowledgeSystemDAO)</v>
      </c>
      <c r="C317">
        <f>'Server Complexity raw'!F147</f>
        <v>14</v>
      </c>
      <c r="D317">
        <f>'Server Complexity raw'!E147</f>
        <v>12</v>
      </c>
      <c r="E317">
        <f>'Server Complexity raw'!H147</f>
        <v>1</v>
      </c>
      <c r="F317" s="8">
        <f t="shared" si="16"/>
        <v>7.1428571428571425E-2</v>
      </c>
      <c r="G317">
        <f>'Server Complexity raw'!C147</f>
        <v>0</v>
      </c>
      <c r="H317">
        <f>'Server Complexity raw'!G147</f>
        <v>116</v>
      </c>
      <c r="I317">
        <f>'Server Complexity raw'!D147</f>
        <v>58</v>
      </c>
      <c r="J317">
        <f t="shared" si="17"/>
        <v>4.9945619889859771E-3</v>
      </c>
    </row>
    <row r="318" spans="1:10">
      <c r="A318" t="str">
        <f>'Server Complexity raw'!A148</f>
        <v>logics.docs.DocumentationLogic.MethodDocumentation.MethodDocumentation(Method,Call)</v>
      </c>
      <c r="C318">
        <f>'Server Complexity raw'!F148</f>
        <v>8</v>
      </c>
      <c r="D318">
        <f>'Server Complexity raw'!E148</f>
        <v>2</v>
      </c>
      <c r="E318">
        <f>'Server Complexity raw'!H148</f>
        <v>1</v>
      </c>
      <c r="F318" s="8">
        <f t="shared" si="16"/>
        <v>0.125</v>
      </c>
      <c r="G318">
        <f>'Server Complexity raw'!C148</f>
        <v>4</v>
      </c>
      <c r="H318">
        <f>'Server Complexity raw'!G148</f>
        <v>128</v>
      </c>
      <c r="I318">
        <f>'Server Complexity raw'!D148</f>
        <v>537</v>
      </c>
      <c r="J318">
        <f t="shared" si="17"/>
        <v>2.2022245634311603E-2</v>
      </c>
    </row>
    <row r="319" spans="1:10">
      <c r="A319" t="str">
        <f>'Server Complexity raw'!A149</f>
        <v>logics.docs.DocumentationLogic.MethodDocumentation.getAnnotationContent(Method,Class&lt;A&gt;,Function&lt;A, Return&gt;)</v>
      </c>
      <c r="C319">
        <f>'Server Complexity raw'!F149</f>
        <v>22</v>
      </c>
      <c r="D319">
        <f>'Server Complexity raw'!E149</f>
        <v>3</v>
      </c>
      <c r="E319">
        <f>'Server Complexity raw'!H149</f>
        <v>4</v>
      </c>
      <c r="F319" s="8">
        <f t="shared" si="16"/>
        <v>0.18181818181818182</v>
      </c>
      <c r="G319">
        <f>'Server Complexity raw'!C149</f>
        <v>24</v>
      </c>
      <c r="H319">
        <f>'Server Complexity raw'!G149</f>
        <v>218</v>
      </c>
      <c r="I319">
        <f>'Server Complexity raw'!D149</f>
        <v>5343</v>
      </c>
      <c r="J319">
        <f t="shared" si="17"/>
        <v>0.10187529079337035</v>
      </c>
    </row>
    <row r="320" spans="1:10">
      <c r="A320" t="str">
        <f>'Server Complexity raw'!A150</f>
        <v>logics.docs.DocumentationLogic.SimpleResponse.SimpleResponse(int,String,String,boolean)</v>
      </c>
      <c r="C320">
        <f>'Server Complexity raw'!F150</f>
        <v>6</v>
      </c>
      <c r="D320">
        <f>'Server Complexity raw'!E150</f>
        <v>4</v>
      </c>
      <c r="E320">
        <f>'Server Complexity raw'!H150</f>
        <v>1</v>
      </c>
      <c r="F320" s="8">
        <f t="shared" si="16"/>
        <v>0.16666666666666666</v>
      </c>
      <c r="G320">
        <f>'Server Complexity raw'!C150</f>
        <v>2</v>
      </c>
      <c r="H320">
        <f>'Server Complexity raw'!G150</f>
        <v>53</v>
      </c>
      <c r="I320">
        <f>'Server Complexity raw'!D150</f>
        <v>107</v>
      </c>
      <c r="J320">
        <f t="shared" si="17"/>
        <v>7.5127902468760535E-3</v>
      </c>
    </row>
    <row r="321" spans="1:10">
      <c r="A321" t="str">
        <f>'Server Complexity raw'!A151</f>
        <v>logics.docs.DocumentationLogic.SimpleResponse.getBody()</v>
      </c>
      <c r="C321">
        <f>'Server Complexity raw'!F151</f>
        <v>3</v>
      </c>
      <c r="D321">
        <f>'Server Complexity raw'!E151</f>
        <v>0</v>
      </c>
      <c r="E321">
        <f>'Server Complexity raw'!H151</f>
        <v>1</v>
      </c>
      <c r="F321" s="8">
        <f t="shared" si="16"/>
        <v>0.33333333333333331</v>
      </c>
      <c r="G321">
        <f>'Server Complexity raw'!C151</f>
        <v>1</v>
      </c>
      <c r="H321">
        <f>'Server Complexity raw'!G151</f>
        <v>4</v>
      </c>
      <c r="I321">
        <f>'Server Complexity raw'!D151</f>
        <v>4</v>
      </c>
      <c r="J321">
        <f t="shared" si="17"/>
        <v>8.3994736659658193E-4</v>
      </c>
    </row>
    <row r="322" spans="1:10">
      <c r="A322" t="str">
        <f>'Server Complexity raw'!A152</f>
        <v>logics.docs.DocumentationLogic.SimpleResponse.getStatus()</v>
      </c>
      <c r="C322">
        <f>'Server Complexity raw'!F152</f>
        <v>3</v>
      </c>
      <c r="D322">
        <f>'Server Complexity raw'!E152</f>
        <v>0</v>
      </c>
      <c r="E322">
        <f>'Server Complexity raw'!H152</f>
        <v>1</v>
      </c>
      <c r="F322" s="8">
        <f t="shared" si="16"/>
        <v>0.33333333333333331</v>
      </c>
      <c r="G322">
        <f>'Server Complexity raw'!C152</f>
        <v>1</v>
      </c>
      <c r="H322">
        <f>'Server Complexity raw'!G152</f>
        <v>8</v>
      </c>
      <c r="I322">
        <f>'Server Complexity raw'!D152</f>
        <v>12</v>
      </c>
      <c r="J322">
        <f t="shared" si="17"/>
        <v>1.7471609294725978E-3</v>
      </c>
    </row>
    <row r="323" spans="1:10">
      <c r="A323" t="str">
        <f>'Server Complexity raw'!A153</f>
        <v>logics.docs.DocumentationLogic.SimpleResponse.getStatusText()</v>
      </c>
      <c r="C323">
        <f>'Server Complexity raw'!F153</f>
        <v>4</v>
      </c>
      <c r="D323">
        <f>'Server Complexity raw'!E153</f>
        <v>0</v>
      </c>
      <c r="E323">
        <f>'Server Complexity raw'!H153</f>
        <v>1</v>
      </c>
      <c r="F323" s="8">
        <f t="shared" si="16"/>
        <v>0.25</v>
      </c>
      <c r="G323">
        <f>'Server Complexity raw'!C153</f>
        <v>1</v>
      </c>
      <c r="H323">
        <f>'Server Complexity raw'!G153</f>
        <v>4</v>
      </c>
      <c r="I323">
        <f>'Server Complexity raw'!D153</f>
        <v>4</v>
      </c>
      <c r="J323">
        <f t="shared" si="17"/>
        <v>8.3994736659658193E-4</v>
      </c>
    </row>
    <row r="324" spans="1:10">
      <c r="A324" t="str">
        <f>'Server Complexity raw'!A154</f>
        <v>logics.docs.DocumentationLogic.SimpleResponse.isRealSimulation()</v>
      </c>
      <c r="C324">
        <f>'Server Complexity raw'!F154</f>
        <v>3</v>
      </c>
      <c r="D324">
        <f>'Server Complexity raw'!E154</f>
        <v>0</v>
      </c>
      <c r="E324">
        <f>'Server Complexity raw'!H154</f>
        <v>1</v>
      </c>
      <c r="F324" s="8">
        <f t="shared" si="16"/>
        <v>0.33333333333333331</v>
      </c>
      <c r="G324">
        <f>'Server Complexity raw'!C154</f>
        <v>1</v>
      </c>
      <c r="H324">
        <f>'Server Complexity raw'!G154</f>
        <v>8</v>
      </c>
      <c r="I324">
        <f>'Server Complexity raw'!D154</f>
        <v>12</v>
      </c>
      <c r="J324">
        <f t="shared" si="17"/>
        <v>1.7471609294725978E-3</v>
      </c>
    </row>
    <row r="325" spans="1:10">
      <c r="A325" t="str">
        <f>'Server Complexity raw'!A155</f>
        <v>logics.docs.DocumentationLogic.calculateNumberOfRegularParameters(MethodDocumentation,String[])</v>
      </c>
      <c r="C325">
        <f>'Server Complexity raw'!F155</f>
        <v>12</v>
      </c>
      <c r="D325">
        <f>'Server Complexity raw'!E155</f>
        <v>2</v>
      </c>
      <c r="E325">
        <f>'Server Complexity raw'!H155</f>
        <v>4</v>
      </c>
      <c r="F325" s="8">
        <f t="shared" si="16"/>
        <v>0.33333333333333331</v>
      </c>
      <c r="G325">
        <f>'Server Complexity raw'!C155</f>
        <v>11</v>
      </c>
      <c r="H325">
        <f>'Server Complexity raw'!G155</f>
        <v>160</v>
      </c>
      <c r="I325">
        <f>'Server Complexity raw'!D155</f>
        <v>1896</v>
      </c>
      <c r="J325">
        <f t="shared" si="17"/>
        <v>5.1062761811128593E-2</v>
      </c>
    </row>
    <row r="326" spans="1:10">
      <c r="A326" t="str">
        <f>'Server Complexity raw'!A156</f>
        <v>logics.docs.DocumentationLogic.calculateQueryString(MethodDocumentation,String[])</v>
      </c>
      <c r="C326">
        <f>'Server Complexity raw'!F156</f>
        <v>24</v>
      </c>
      <c r="D326">
        <f>'Server Complexity raw'!E156</f>
        <v>2</v>
      </c>
      <c r="E326">
        <f>'Server Complexity raw'!H156</f>
        <v>5</v>
      </c>
      <c r="F326" s="8">
        <f t="shared" si="16"/>
        <v>0.20833333333333334</v>
      </c>
      <c r="G326">
        <f>'Server Complexity raw'!C156</f>
        <v>22</v>
      </c>
      <c r="H326">
        <f>'Server Complexity raw'!G156</f>
        <v>299</v>
      </c>
      <c r="I326">
        <f>'Server Complexity raw'!D156</f>
        <v>6849</v>
      </c>
      <c r="J326">
        <f t="shared" si="17"/>
        <v>0.12021634583072159</v>
      </c>
    </row>
    <row r="327" spans="1:10">
      <c r="A327" t="str">
        <f>'Server Complexity raw'!A157</f>
        <v>logics.docs.DocumentationLogic.createCallExampleData(Collection&lt;List&lt;MethodDocumentation&gt;&gt;)</v>
      </c>
      <c r="C327">
        <f>'Server Complexity raw'!F157</f>
        <v>21</v>
      </c>
      <c r="D327">
        <f>'Server Complexity raw'!E157</f>
        <v>1</v>
      </c>
      <c r="E327">
        <f>'Server Complexity raw'!H157</f>
        <v>8</v>
      </c>
      <c r="F327" s="8">
        <f t="shared" si="16"/>
        <v>0.38095238095238093</v>
      </c>
      <c r="G327">
        <f>'Server Complexity raw'!C157</f>
        <v>8</v>
      </c>
      <c r="H327">
        <f>'Server Complexity raw'!G157</f>
        <v>265</v>
      </c>
      <c r="I327">
        <f>'Server Complexity raw'!D157</f>
        <v>2359</v>
      </c>
      <c r="J327">
        <f t="shared" si="17"/>
        <v>5.9069601256272981E-2</v>
      </c>
    </row>
    <row r="328" spans="1:10">
      <c r="A328" t="str">
        <f>'Server Complexity raw'!A158</f>
        <v>logics.docs.DocumentationLogic.getAllAPICalls()</v>
      </c>
      <c r="C328">
        <f>'Server Complexity raw'!F158</f>
        <v>16</v>
      </c>
      <c r="D328">
        <f>'Server Complexity raw'!E158</f>
        <v>0</v>
      </c>
      <c r="E328">
        <f>'Server Complexity raw'!H158</f>
        <v>4</v>
      </c>
      <c r="F328" s="8">
        <f t="shared" si="16"/>
        <v>0.25</v>
      </c>
      <c r="G328">
        <f>'Server Complexity raw'!C158</f>
        <v>25</v>
      </c>
      <c r="H328">
        <f>'Server Complexity raw'!G158</f>
        <v>270</v>
      </c>
      <c r="I328">
        <f>'Server Complexity raw'!D158</f>
        <v>6900</v>
      </c>
      <c r="J328">
        <f t="shared" si="17"/>
        <v>0.12081238902413384</v>
      </c>
    </row>
    <row r="329" spans="1:10">
      <c r="A329" t="str">
        <f>'Server Complexity raw'!A159</f>
        <v>logics.docs.DocumentationLogic.getAllControllerClasses()</v>
      </c>
      <c r="C329">
        <f>'Server Complexity raw'!F159</f>
        <v>20</v>
      </c>
      <c r="D329">
        <f>'Server Complexity raw'!E159</f>
        <v>0</v>
      </c>
      <c r="E329">
        <f>'Server Complexity raw'!H159</f>
        <v>3</v>
      </c>
      <c r="F329" s="8">
        <f t="shared" si="16"/>
        <v>0.15</v>
      </c>
      <c r="G329">
        <f>'Server Complexity raw'!C159</f>
        <v>27</v>
      </c>
      <c r="H329">
        <f>'Server Complexity raw'!G159</f>
        <v>269</v>
      </c>
      <c r="I329">
        <f>'Server Complexity raw'!D159</f>
        <v>7280</v>
      </c>
      <c r="J329">
        <f t="shared" si="17"/>
        <v>0.12520826515795888</v>
      </c>
    </row>
    <row r="330" spans="1:10">
      <c r="A330" t="str">
        <f>'Server Complexity raw'!A160</f>
        <v>logics.docs.DocumentationLogic.getCallObject(Object,Method)</v>
      </c>
      <c r="C330">
        <f>'Server Complexity raw'!F160</f>
        <v>10</v>
      </c>
      <c r="D330">
        <f>'Server Complexity raw'!E160</f>
        <v>2</v>
      </c>
      <c r="E330">
        <f>'Server Complexity raw'!H160</f>
        <v>1</v>
      </c>
      <c r="F330" s="8">
        <f t="shared" si="16"/>
        <v>0.1</v>
      </c>
      <c r="G330">
        <f>'Server Complexity raw'!C160</f>
        <v>12</v>
      </c>
      <c r="H330">
        <f>'Server Complexity raw'!G160</f>
        <v>116</v>
      </c>
      <c r="I330">
        <f>'Server Complexity raw'!D160</f>
        <v>1408</v>
      </c>
      <c r="J330">
        <f t="shared" si="17"/>
        <v>4.1874263522878326E-2</v>
      </c>
    </row>
    <row r="331" spans="1:10">
      <c r="A331" t="str">
        <f>'Server Complexity raw'!A161</f>
        <v>logics.docs.DocumentationLogic.getCurlRequestString(MethodDocumentation,Example)</v>
      </c>
      <c r="C331">
        <f>'Server Complexity raw'!F161</f>
        <v>13</v>
      </c>
      <c r="D331">
        <f>'Server Complexity raw'!E161</f>
        <v>2</v>
      </c>
      <c r="E331">
        <f>'Server Complexity raw'!H161</f>
        <v>3</v>
      </c>
      <c r="F331" s="8">
        <f t="shared" si="16"/>
        <v>0.23076923076923078</v>
      </c>
      <c r="G331">
        <f>'Server Complexity raw'!C161</f>
        <v>11</v>
      </c>
      <c r="H331">
        <f>'Server Complexity raw'!G161</f>
        <v>209</v>
      </c>
      <c r="I331">
        <f>'Server Complexity raw'!D161</f>
        <v>2478</v>
      </c>
      <c r="J331">
        <f t="shared" si="17"/>
        <v>6.1039778169755567E-2</v>
      </c>
    </row>
    <row r="332" spans="1:10">
      <c r="A332" t="str">
        <f>'Server Complexity raw'!A162</f>
        <v>logics.docs.DocumentationLogic.getExampleParams(Class&lt;?&gt;[])</v>
      </c>
      <c r="C332">
        <f>'Server Complexity raw'!F162</f>
        <v>18</v>
      </c>
      <c r="D332">
        <f>'Server Complexity raw'!E162</f>
        <v>1</v>
      </c>
      <c r="E332">
        <f>'Server Complexity raw'!H162</f>
        <v>6</v>
      </c>
      <c r="F332" s="8">
        <f t="shared" si="16"/>
        <v>0.33333333333333331</v>
      </c>
      <c r="G332">
        <f>'Server Complexity raw'!C162</f>
        <v>24</v>
      </c>
      <c r="H332">
        <f>'Server Complexity raw'!G162</f>
        <v>284</v>
      </c>
      <c r="I332">
        <f>'Server Complexity raw'!D162</f>
        <v>6839</v>
      </c>
      <c r="J332">
        <f t="shared" si="17"/>
        <v>0.12009930137769179</v>
      </c>
    </row>
    <row r="333" spans="1:10">
      <c r="A333" t="str">
        <f>'Server Complexity raw'!A163</f>
        <v>logics.docs.DocumentationLogic.getHumanFriendlyClassName(Class&lt;? extends Controller&gt;)</v>
      </c>
      <c r="C333">
        <f>'Server Complexity raw'!F163</f>
        <v>6</v>
      </c>
      <c r="D333">
        <f>'Server Complexity raw'!E163</f>
        <v>1</v>
      </c>
      <c r="E333">
        <f>'Server Complexity raw'!H163</f>
        <v>1</v>
      </c>
      <c r="F333" s="8">
        <f t="shared" si="16"/>
        <v>0.16666666666666666</v>
      </c>
      <c r="G333">
        <f>'Server Complexity raw'!C163</f>
        <v>5</v>
      </c>
      <c r="H333">
        <f>'Server Complexity raw'!G163</f>
        <v>57</v>
      </c>
      <c r="I333">
        <f>'Server Complexity raw'!D163</f>
        <v>286</v>
      </c>
      <c r="J333">
        <f t="shared" si="17"/>
        <v>1.4469585844165101E-2</v>
      </c>
    </row>
    <row r="334" spans="1:10">
      <c r="A334" t="str">
        <f>'Server Complexity raw'!A164</f>
        <v>logics.docs.DocumentationLogic.getIds(Parameter[])</v>
      </c>
      <c r="C334">
        <f>'Server Complexity raw'!F164</f>
        <v>12</v>
      </c>
      <c r="D334">
        <f>'Server Complexity raw'!E164</f>
        <v>1</v>
      </c>
      <c r="E334">
        <f>'Server Complexity raw'!H164</f>
        <v>4</v>
      </c>
      <c r="F334" s="8">
        <f t="shared" si="16"/>
        <v>0.33333333333333331</v>
      </c>
      <c r="G334">
        <f>'Server Complexity raw'!C164</f>
        <v>11</v>
      </c>
      <c r="H334">
        <f>'Server Complexity raw'!G164</f>
        <v>82</v>
      </c>
      <c r="I334">
        <f>'Server Complexity raw'!D164</f>
        <v>902</v>
      </c>
      <c r="J334">
        <f t="shared" si="17"/>
        <v>3.1118341101231149E-2</v>
      </c>
    </row>
    <row r="335" spans="1:10">
      <c r="A335" t="str">
        <f>'Server Complexity raw'!A165</f>
        <v>logics.docs.DocumentationLogic.getIdsWrapped(Parameter[],String)</v>
      </c>
      <c r="C335">
        <f>'Server Complexity raw'!F165</f>
        <v>12</v>
      </c>
      <c r="D335">
        <f>'Server Complexity raw'!E165</f>
        <v>2</v>
      </c>
      <c r="E335">
        <f>'Server Complexity raw'!H165</f>
        <v>4</v>
      </c>
      <c r="F335" s="8">
        <f t="shared" si="16"/>
        <v>0.33333333333333331</v>
      </c>
      <c r="G335">
        <f>'Server Complexity raw'!C165</f>
        <v>10</v>
      </c>
      <c r="H335">
        <f>'Server Complexity raw'!G165</f>
        <v>100</v>
      </c>
      <c r="I335">
        <f>'Server Complexity raw'!D165</f>
        <v>1000</v>
      </c>
      <c r="J335">
        <f t="shared" si="17"/>
        <v>3.3333333333333319E-2</v>
      </c>
    </row>
    <row r="336" spans="1:10">
      <c r="A336" t="str">
        <f>'Server Complexity raw'!A166</f>
        <v>logics.docs.DocumentationLogic.getRealQueryParameter(String)</v>
      </c>
      <c r="C336">
        <f>'Server Complexity raw'!F166</f>
        <v>3</v>
      </c>
      <c r="D336">
        <f>'Server Complexity raw'!E166</f>
        <v>1</v>
      </c>
      <c r="E336">
        <f>'Server Complexity raw'!H166</f>
        <v>1</v>
      </c>
      <c r="F336" s="8">
        <f t="shared" si="16"/>
        <v>0.33333333333333331</v>
      </c>
      <c r="G336">
        <f>'Server Complexity raw'!C166</f>
        <v>1</v>
      </c>
      <c r="H336">
        <f>'Server Complexity raw'!G166</f>
        <v>15</v>
      </c>
      <c r="I336">
        <f>'Server Complexity raw'!D166</f>
        <v>23</v>
      </c>
      <c r="J336">
        <f t="shared" si="17"/>
        <v>2.6958597996966874E-3</v>
      </c>
    </row>
    <row r="337" spans="1:10">
      <c r="A337" t="str">
        <f>'Server Complexity raw'!A167</f>
        <v>logics.docs.DocumentationLogic.getRequestUrl(MethodDocumentation,boolean,String[])</v>
      </c>
      <c r="C337">
        <f>'Server Complexity raw'!F167</f>
        <v>12</v>
      </c>
      <c r="D337">
        <f>'Server Complexity raw'!E167</f>
        <v>3</v>
      </c>
      <c r="E337">
        <f>'Server Complexity raw'!H167</f>
        <v>3</v>
      </c>
      <c r="F337" s="8">
        <f t="shared" si="16"/>
        <v>0.25</v>
      </c>
      <c r="G337">
        <f>'Server Complexity raw'!C167</f>
        <v>11</v>
      </c>
      <c r="H337">
        <f>'Server Complexity raw'!G167</f>
        <v>118</v>
      </c>
      <c r="I337">
        <f>'Server Complexity raw'!D167</f>
        <v>1348</v>
      </c>
      <c r="J337">
        <f t="shared" si="17"/>
        <v>4.0676040718777645E-2</v>
      </c>
    </row>
    <row r="338" spans="1:10">
      <c r="A338" t="str">
        <f>'Server Complexity raw'!A168</f>
        <v>logics.docs.DocumentationLogic.getResponseString(MethodDocumentation,Example,ExampleDataCreator)</v>
      </c>
      <c r="C338">
        <f>'Server Complexity raw'!F168</f>
        <v>9</v>
      </c>
      <c r="D338">
        <f>'Server Complexity raw'!E168</f>
        <v>3</v>
      </c>
      <c r="E338">
        <f>'Server Complexity raw'!H168</f>
        <v>2</v>
      </c>
      <c r="F338" s="8">
        <f t="shared" si="16"/>
        <v>0.22222222222222221</v>
      </c>
      <c r="G338">
        <f>'Server Complexity raw'!C168</f>
        <v>7</v>
      </c>
      <c r="H338">
        <f>'Server Complexity raw'!G168</f>
        <v>89</v>
      </c>
      <c r="I338">
        <f>'Server Complexity raw'!D168</f>
        <v>642</v>
      </c>
      <c r="J338">
        <f t="shared" si="17"/>
        <v>2.480668683138982E-2</v>
      </c>
    </row>
    <row r="339" spans="1:10">
      <c r="A339" t="str">
        <f>'Server Complexity raw'!A169</f>
        <v>logics.docs.DocumentationLogic.getRouteObject(Class&lt;? extends Controller&gt;)</v>
      </c>
      <c r="C339">
        <f>'Server Complexity raw'!F169</f>
        <v>9</v>
      </c>
      <c r="D339">
        <f>'Server Complexity raw'!E169</f>
        <v>1</v>
      </c>
      <c r="E339">
        <f>'Server Complexity raw'!H169</f>
        <v>1</v>
      </c>
      <c r="F339" s="8">
        <f t="shared" si="16"/>
        <v>0.1111111111111111</v>
      </c>
      <c r="G339">
        <f>'Server Complexity raw'!C169</f>
        <v>13</v>
      </c>
      <c r="H339">
        <f>'Server Complexity raw'!G169</f>
        <v>120</v>
      </c>
      <c r="I339">
        <f>'Server Complexity raw'!D169</f>
        <v>1605</v>
      </c>
      <c r="J339">
        <f t="shared" si="17"/>
        <v>4.5694307831873913E-2</v>
      </c>
    </row>
    <row r="340" spans="1:10">
      <c r="A340" t="str">
        <f>'Server Complexity raw'!A170</f>
        <v>logics.docs.DocumentationLogic.isDocumentationRequest(Request)</v>
      </c>
      <c r="C340">
        <f>'Server Complexity raw'!F170</f>
        <v>3</v>
      </c>
      <c r="D340">
        <f>'Server Complexity raw'!E170</f>
        <v>1</v>
      </c>
      <c r="E340">
        <f>'Server Complexity raw'!H170</f>
        <v>1</v>
      </c>
      <c r="F340" s="8">
        <f t="shared" si="16"/>
        <v>0.33333333333333331</v>
      </c>
      <c r="G340">
        <f>'Server Complexity raw'!C170</f>
        <v>2</v>
      </c>
      <c r="H340">
        <f>'Server Complexity raw'!G170</f>
        <v>15</v>
      </c>
      <c r="I340">
        <f>'Server Complexity raw'!D170</f>
        <v>31</v>
      </c>
      <c r="J340">
        <f t="shared" si="17"/>
        <v>3.2894241344063233E-3</v>
      </c>
    </row>
    <row r="341" spans="1:10">
      <c r="A341" t="str">
        <f>'Server Complexity raw'!A171</f>
        <v>logics.docs.DocumentationLogic.removeAllExistingData(ProcessorDAO,TaskPropertyValueDAO,PPTAccountDAO,RequestTemplateDAO,DKSMappingDAO)</v>
      </c>
      <c r="C341">
        <f>'Server Complexity raw'!F171</f>
        <v>18</v>
      </c>
      <c r="D341">
        <f>'Server Complexity raw'!E171</f>
        <v>5</v>
      </c>
      <c r="E341">
        <f>'Server Complexity raw'!H171</f>
        <v>3</v>
      </c>
      <c r="F341" s="8">
        <f t="shared" si="16"/>
        <v>0.16666666666666666</v>
      </c>
      <c r="G341">
        <f>'Server Complexity raw'!C171</f>
        <v>11</v>
      </c>
      <c r="H341">
        <f>'Server Complexity raw'!G171</f>
        <v>173</v>
      </c>
      <c r="I341">
        <f>'Server Complexity raw'!D171</f>
        <v>2009</v>
      </c>
      <c r="J341">
        <f t="shared" si="17"/>
        <v>5.3071989686544904E-2</v>
      </c>
    </row>
    <row r="342" spans="1:10">
      <c r="A342" t="str">
        <f>'Server Complexity raw'!A172</f>
        <v>logics.docs.DocumentationLogic.simulateRequest(MethodDocumentation,Example,ExampleDataCreator)</v>
      </c>
      <c r="C342">
        <f>'Server Complexity raw'!F172</f>
        <v>16</v>
      </c>
      <c r="D342">
        <f>'Server Complexity raw'!E172</f>
        <v>3</v>
      </c>
      <c r="E342">
        <f>'Server Complexity raw'!H172</f>
        <v>3</v>
      </c>
      <c r="F342" s="8">
        <f t="shared" si="16"/>
        <v>0.1875</v>
      </c>
      <c r="G342">
        <f>'Server Complexity raw'!C172</f>
        <v>19</v>
      </c>
      <c r="H342">
        <f>'Server Complexity raw'!G172</f>
        <v>278</v>
      </c>
      <c r="I342">
        <f>'Server Complexity raw'!D172</f>
        <v>5325</v>
      </c>
      <c r="J342">
        <f t="shared" si="17"/>
        <v>0.10164635743507157</v>
      </c>
    </row>
    <row r="343" spans="1:10">
      <c r="A343" t="str">
        <f>'Server Complexity raw'!A173</f>
        <v>logics.docs.ExampleDataCreator.CheckIsExistingAndExpectedFunctionInterface.check(A)</v>
      </c>
      <c r="C343">
        <f>'Server Complexity raw'!F173</f>
        <v>2</v>
      </c>
      <c r="D343">
        <f>'Server Complexity raw'!E173</f>
        <v>1</v>
      </c>
      <c r="F343" s="8"/>
    </row>
    <row r="344" spans="1:10">
      <c r="A344" t="str">
        <f>'Server Complexity raw'!A174</f>
        <v>logics.docs.ExampleDataCreator.CreateNewObjectFunctionInterface.createNew()</v>
      </c>
      <c r="C344">
        <f>'Server Complexity raw'!F174</f>
        <v>2</v>
      </c>
      <c r="D344">
        <f>'Server Complexity raw'!E174</f>
        <v>0</v>
      </c>
      <c r="F344" s="8"/>
    </row>
    <row r="345" spans="1:10">
      <c r="A345" t="str">
        <f>'Server Complexity raw'!A175</f>
        <v>logics.docs.ExampleDataCreator.ExampleDataCreator(UserLogic,UserDAO,PPTAccountDAO,ProjectPlanningToolDAO,TaskTemplateDAO,TaskPropertyDAO,TaskPropertyValueDAO,DKSMappingDAO,RequestTemplateDAO,ProjectDAO,ProcessorDAO,DecisionKnowledgeSystemDAO)</v>
      </c>
      <c r="C345">
        <f>'Server Complexity raw'!F175</f>
        <v>28</v>
      </c>
      <c r="D345">
        <f>'Server Complexity raw'!E175</f>
        <v>12</v>
      </c>
      <c r="E345">
        <f>'Server Complexity raw'!H175</f>
        <v>3</v>
      </c>
      <c r="F345" s="8">
        <f t="shared" si="16"/>
        <v>0.10714285714285714</v>
      </c>
      <c r="G345">
        <f>'Server Complexity raw'!C175</f>
        <v>9</v>
      </c>
      <c r="H345">
        <f>'Server Complexity raw'!G175</f>
        <v>316</v>
      </c>
      <c r="I345">
        <f>'Server Complexity raw'!D175</f>
        <v>3116</v>
      </c>
      <c r="J345">
        <f t="shared" si="17"/>
        <v>7.1112133955194931E-2</v>
      </c>
    </row>
    <row r="346" spans="1:10">
      <c r="A346" t="str">
        <f>'Server Complexity raw'!A176</f>
        <v>logics.docs.ExampleDataCreator.ExampleObjectCreator.ExampleObjectCreator(Class,AbstractDAO&lt;T&gt;,CreateNewObjectFunctionInterface&lt;Long&gt;,CheckIsExistingAndExpectedFunctionInterface&lt;T, Boolean&gt;)</v>
      </c>
      <c r="C346">
        <f>'Server Complexity raw'!F176</f>
        <v>6</v>
      </c>
      <c r="D346">
        <f>'Server Complexity raw'!E176</f>
        <v>4</v>
      </c>
      <c r="E346">
        <f>'Server Complexity raw'!H176</f>
        <v>1</v>
      </c>
      <c r="F346" s="8">
        <f t="shared" si="16"/>
        <v>0.16666666666666666</v>
      </c>
      <c r="G346">
        <f>'Server Complexity raw'!C176</f>
        <v>1</v>
      </c>
      <c r="H346">
        <f>'Server Complexity raw'!G176</f>
        <v>48</v>
      </c>
      <c r="I346">
        <f>'Server Complexity raw'!D176</f>
        <v>72</v>
      </c>
      <c r="J346">
        <f t="shared" si="17"/>
        <v>5.7689982812296316E-3</v>
      </c>
    </row>
    <row r="347" spans="1:10">
      <c r="A347" t="str">
        <f>'Server Complexity raw'!A177</f>
        <v>logics.docs.ExampleDataCreator.ExampleObjectCreator.create(long)</v>
      </c>
      <c r="C347">
        <f>'Server Complexity raw'!F177</f>
        <v>11</v>
      </c>
      <c r="D347">
        <f>'Server Complexity raw'!E177</f>
        <v>1</v>
      </c>
      <c r="E347">
        <f>'Server Complexity raw'!H177</f>
        <v>3</v>
      </c>
      <c r="F347" s="8">
        <f t="shared" si="16"/>
        <v>0.27272727272727271</v>
      </c>
      <c r="G347">
        <f>'Server Complexity raw'!C177</f>
        <v>10</v>
      </c>
      <c r="H347">
        <f>'Server Complexity raw'!G177</f>
        <v>181</v>
      </c>
      <c r="I347">
        <f>'Server Complexity raw'!D177</f>
        <v>1815</v>
      </c>
      <c r="J347">
        <f t="shared" si="17"/>
        <v>4.9597885864912719E-2</v>
      </c>
    </row>
    <row r="348" spans="1:10">
      <c r="A348" t="str">
        <f>'Server Complexity raw'!A178</f>
        <v>logics.docs.ExampleDataCreator.createExampleObject(String,boolean)</v>
      </c>
      <c r="C348">
        <f>'Server Complexity raw'!F178</f>
        <v>191</v>
      </c>
      <c r="D348">
        <f>'Server Complexity raw'!E178</f>
        <v>2</v>
      </c>
      <c r="E348">
        <f>'Server Complexity raw'!H178</f>
        <v>17</v>
      </c>
      <c r="F348" s="8">
        <f t="shared" si="16"/>
        <v>8.9005235602094238E-2</v>
      </c>
      <c r="G348">
        <f>'Server Complexity raw'!C178</f>
        <v>73</v>
      </c>
      <c r="H348">
        <f>'Server Complexity raw'!G178</f>
        <v>2916</v>
      </c>
      <c r="I348">
        <f>'Server Complexity raw'!D178</f>
        <v>214683</v>
      </c>
      <c r="J348">
        <f t="shared" si="17"/>
        <v>1.1951172519260485</v>
      </c>
    </row>
    <row r="349" spans="1:10">
      <c r="A349" t="str">
        <f>'Server Complexity raw'!A179</f>
        <v>logics.docs.ExampleDataCreator.doCreateObject(String,boolean,ExampleObjectCreator,long)</v>
      </c>
      <c r="C349">
        <f>'Server Complexity raw'!F179</f>
        <v>13</v>
      </c>
      <c r="D349">
        <f>'Server Complexity raw'!E179</f>
        <v>4</v>
      </c>
      <c r="E349">
        <f>'Server Complexity raw'!H179</f>
        <v>3</v>
      </c>
      <c r="F349" s="8">
        <f t="shared" si="16"/>
        <v>0.23076923076923078</v>
      </c>
      <c r="G349">
        <f>'Server Complexity raw'!C179</f>
        <v>11</v>
      </c>
      <c r="H349">
        <f>'Server Complexity raw'!G179</f>
        <v>114</v>
      </c>
      <c r="I349">
        <f>'Server Complexity raw'!D179</f>
        <v>1256</v>
      </c>
      <c r="J349">
        <f t="shared" si="17"/>
        <v>3.8803583839095317E-2</v>
      </c>
    </row>
    <row r="350" spans="1:10">
      <c r="A350" t="str">
        <f>'Server Complexity raw'!A180</f>
        <v>logics.docs.ExampleDataCreator.persist(Object...)</v>
      </c>
      <c r="C350">
        <f>'Server Complexity raw'!F180</f>
        <v>7</v>
      </c>
      <c r="D350">
        <f>'Server Complexity raw'!E180</f>
        <v>1</v>
      </c>
      <c r="E350">
        <f>'Server Complexity raw'!H180</f>
        <v>2</v>
      </c>
      <c r="F350" s="8">
        <f t="shared" si="16"/>
        <v>0.2857142857142857</v>
      </c>
      <c r="G350">
        <f>'Server Complexity raw'!C180</f>
        <v>4</v>
      </c>
      <c r="H350">
        <f>'Server Complexity raw'!G180</f>
        <v>31</v>
      </c>
      <c r="I350">
        <f>'Server Complexity raw'!D180</f>
        <v>126</v>
      </c>
      <c r="J350">
        <f t="shared" si="17"/>
        <v>8.3777187282400543E-3</v>
      </c>
    </row>
    <row r="351" spans="1:10">
      <c r="A351" t="str">
        <f>'Server Complexity raw'!A181</f>
        <v>logics.docs.QueryDescription.value()</v>
      </c>
      <c r="C351">
        <f>'Server Complexity raw'!F181</f>
        <v>1</v>
      </c>
      <c r="D351">
        <f>'Server Complexity raw'!E181</f>
        <v>0</v>
      </c>
      <c r="F351" s="8"/>
    </row>
    <row r="352" spans="1:10">
      <c r="A352" t="str">
        <f>'Server Complexity raw'!A182</f>
        <v>logics.docs.QueryExamples.Example.Response.content()</v>
      </c>
      <c r="C352">
        <f>'Server Complexity raw'!F182</f>
        <v>1</v>
      </c>
      <c r="D352">
        <f>'Server Complexity raw'!E182</f>
        <v>0</v>
      </c>
      <c r="F352" s="8"/>
    </row>
    <row r="353" spans="1:6">
      <c r="A353" t="str">
        <f>'Server Complexity raw'!A183</f>
        <v>logics.docs.QueryExamples.Example.Response.status()</v>
      </c>
      <c r="C353">
        <f>'Server Complexity raw'!F183</f>
        <v>1</v>
      </c>
      <c r="D353">
        <f>'Server Complexity raw'!E183</f>
        <v>0</v>
      </c>
      <c r="F353" s="8"/>
    </row>
    <row r="354" spans="1:6">
      <c r="A354" t="str">
        <f>'Server Complexity raw'!A184</f>
        <v>logics.docs.QueryExamples.Example.description()</v>
      </c>
      <c r="C354">
        <f>'Server Complexity raw'!F184</f>
        <v>1</v>
      </c>
      <c r="D354">
        <f>'Server Complexity raw'!E184</f>
        <v>0</v>
      </c>
      <c r="F354" s="8"/>
    </row>
    <row r="355" spans="1:6">
      <c r="A355" t="str">
        <f>'Server Complexity raw'!A185</f>
        <v>logics.docs.QueryExamples.Example.id()</v>
      </c>
      <c r="C355">
        <f>'Server Complexity raw'!F185</f>
        <v>1</v>
      </c>
      <c r="D355">
        <f>'Server Complexity raw'!E185</f>
        <v>0</v>
      </c>
      <c r="F355" s="8"/>
    </row>
    <row r="356" spans="1:6">
      <c r="A356" t="str">
        <f>'Server Complexity raw'!A186</f>
        <v>logics.docs.QueryExamples.Example.isDataCacheable()</v>
      </c>
      <c r="C356">
        <f>'Server Complexity raw'!F186</f>
        <v>1</v>
      </c>
      <c r="D356">
        <f>'Server Complexity raw'!E186</f>
        <v>0</v>
      </c>
      <c r="F356" s="8"/>
    </row>
    <row r="357" spans="1:6">
      <c r="A357" t="str">
        <f>'Server Complexity raw'!A187</f>
        <v>logics.docs.QueryExamples.Example.parameters()</v>
      </c>
      <c r="C357">
        <f>'Server Complexity raw'!F187</f>
        <v>1</v>
      </c>
      <c r="D357">
        <f>'Server Complexity raw'!E187</f>
        <v>0</v>
      </c>
      <c r="F357" s="8"/>
    </row>
    <row r="358" spans="1:6">
      <c r="A358" t="str">
        <f>'Server Complexity raw'!A188</f>
        <v>logics.docs.QueryExamples.Example.provideAuthentication()</v>
      </c>
      <c r="C358">
        <f>'Server Complexity raw'!F188</f>
        <v>1</v>
      </c>
      <c r="D358">
        <f>'Server Complexity raw'!E188</f>
        <v>0</v>
      </c>
      <c r="F358" s="8"/>
    </row>
    <row r="359" spans="1:6">
      <c r="A359" t="str">
        <f>'Server Complexity raw'!A189</f>
        <v>logics.docs.QueryExamples.Example.response()</v>
      </c>
      <c r="C359">
        <f>'Server Complexity raw'!F189</f>
        <v>1</v>
      </c>
      <c r="D359">
        <f>'Server Complexity raw'!E189</f>
        <v>0</v>
      </c>
      <c r="F359" s="8"/>
    </row>
    <row r="360" spans="1:6">
      <c r="A360" t="str">
        <f>'Server Complexity raw'!A190</f>
        <v>logics.docs.QueryExamples.value()</v>
      </c>
      <c r="C360">
        <f>'Server Complexity raw'!F190</f>
        <v>1</v>
      </c>
      <c r="D360">
        <f>'Server Complexity raw'!E190</f>
        <v>0</v>
      </c>
      <c r="F360" s="8"/>
    </row>
    <row r="361" spans="1:6">
      <c r="A361" t="str">
        <f>'Server Complexity raw'!A191</f>
        <v>logics.docs.QueryParameters.Parameter.description()</v>
      </c>
      <c r="C361">
        <f>'Server Complexity raw'!F191</f>
        <v>1</v>
      </c>
      <c r="D361">
        <f>'Server Complexity raw'!E191</f>
        <v>0</v>
      </c>
      <c r="F361" s="8"/>
    </row>
    <row r="362" spans="1:6">
      <c r="A362" t="str">
        <f>'Server Complexity raw'!A192</f>
        <v>logics.docs.QueryParameters.Parameter.format()</v>
      </c>
      <c r="C362">
        <f>'Server Complexity raw'!F192</f>
        <v>1</v>
      </c>
      <c r="D362">
        <f>'Server Complexity raw'!E192</f>
        <v>0</v>
      </c>
      <c r="F362" s="8"/>
    </row>
    <row r="363" spans="1:6">
      <c r="A363" t="str">
        <f>'Server Complexity raw'!A193</f>
        <v>logics.docs.QueryParameters.Parameter.isId()</v>
      </c>
      <c r="C363">
        <f>'Server Complexity raw'!F193</f>
        <v>1</v>
      </c>
      <c r="D363">
        <f>'Server Complexity raw'!E193</f>
        <v>0</v>
      </c>
      <c r="F363" s="8"/>
    </row>
    <row r="364" spans="1:6">
      <c r="A364" t="str">
        <f>'Server Complexity raw'!A194</f>
        <v>logics.docs.QueryParameters.Parameter.name()</v>
      </c>
      <c r="C364">
        <f>'Server Complexity raw'!F194</f>
        <v>1</v>
      </c>
      <c r="D364">
        <f>'Server Complexity raw'!E194</f>
        <v>0</v>
      </c>
      <c r="F364" s="8"/>
    </row>
    <row r="365" spans="1:6">
      <c r="A365" t="str">
        <f>'Server Complexity raw'!A195</f>
        <v>logics.docs.QueryParameters.value()</v>
      </c>
      <c r="C365">
        <f>'Server Complexity raw'!F195</f>
        <v>1</v>
      </c>
      <c r="D365">
        <f>'Server Complexity raw'!E195</f>
        <v>0</v>
      </c>
      <c r="F365" s="8"/>
    </row>
    <row r="366" spans="1:6">
      <c r="A366" t="str">
        <f>'Server Complexity raw'!A196</f>
        <v>logics.docs.QueryResponses.Response.description()</v>
      </c>
      <c r="C366">
        <f>'Server Complexity raw'!F196</f>
        <v>1</v>
      </c>
      <c r="D366">
        <f>'Server Complexity raw'!E196</f>
        <v>0</v>
      </c>
      <c r="F366" s="8"/>
    </row>
    <row r="367" spans="1:6">
      <c r="A367" t="str">
        <f>'Server Complexity raw'!A197</f>
        <v>logics.docs.QueryResponses.Response.status()</v>
      </c>
      <c r="C367">
        <f>'Server Complexity raw'!F197</f>
        <v>1</v>
      </c>
      <c r="D367">
        <f>'Server Complexity raw'!E197</f>
        <v>0</v>
      </c>
      <c r="F367" s="8"/>
    </row>
    <row r="368" spans="1:6">
      <c r="A368" t="str">
        <f>'Server Complexity raw'!A198</f>
        <v>logics.docs.QueryResponses.value()</v>
      </c>
      <c r="C368">
        <f>'Server Complexity raw'!F198</f>
        <v>1</v>
      </c>
      <c r="D368">
        <f>'Server Complexity raw'!E198</f>
        <v>0</v>
      </c>
      <c r="F368" s="8"/>
    </row>
    <row r="369" spans="1:10">
      <c r="A369" t="str">
        <f>'Server Complexity raw'!A199</f>
        <v>logics.ppt.PPTTaskLogic.CreatePPTTaskForm.setAccount(PPTAccount)</v>
      </c>
      <c r="C369">
        <f>'Server Complexity raw'!F199</f>
        <v>3</v>
      </c>
      <c r="D369">
        <f>'Server Complexity raw'!E199</f>
        <v>1</v>
      </c>
      <c r="E369">
        <f>'Server Complexity raw'!H199</f>
        <v>1</v>
      </c>
      <c r="F369" s="8">
        <f t="shared" ref="F365:F428" si="18">E369/C369</f>
        <v>0.33333333333333331</v>
      </c>
      <c r="G369">
        <f>'Server Complexity raw'!C199</f>
        <v>1</v>
      </c>
      <c r="H369">
        <f>'Server Complexity raw'!G199</f>
        <v>11</v>
      </c>
      <c r="I369">
        <f>'Server Complexity raw'!D199</f>
        <v>17</v>
      </c>
      <c r="J369">
        <f t="shared" ref="J365:J428" si="19">POWER(I369,2/3)/3000</f>
        <v>2.203829672819315E-3</v>
      </c>
    </row>
    <row r="370" spans="1:10">
      <c r="A370" t="str">
        <f>'Server Complexity raw'!A200</f>
        <v>logics.ppt.PPTTaskLogic.CreatePPTTaskForm.setContent(JsonNode)</v>
      </c>
      <c r="C370">
        <f>'Server Complexity raw'!F200</f>
        <v>3</v>
      </c>
      <c r="D370">
        <f>'Server Complexity raw'!E200</f>
        <v>1</v>
      </c>
      <c r="E370">
        <f>'Server Complexity raw'!H200</f>
        <v>1</v>
      </c>
      <c r="F370" s="8">
        <f t="shared" si="18"/>
        <v>0.33333333333333331</v>
      </c>
      <c r="G370">
        <f>'Server Complexity raw'!C200</f>
        <v>1</v>
      </c>
      <c r="H370">
        <f>'Server Complexity raw'!G200</f>
        <v>11</v>
      </c>
      <c r="I370">
        <f>'Server Complexity raw'!D200</f>
        <v>17</v>
      </c>
      <c r="J370">
        <f t="shared" si="19"/>
        <v>2.203829672819315E-3</v>
      </c>
    </row>
    <row r="371" spans="1:10">
      <c r="A371" t="str">
        <f>'Server Complexity raw'!A201</f>
        <v>logics.ppt.PPTTaskLogic.CreatePPTTaskForm.setPath(String)</v>
      </c>
      <c r="C371">
        <f>'Server Complexity raw'!F201</f>
        <v>3</v>
      </c>
      <c r="D371">
        <f>'Server Complexity raw'!E201</f>
        <v>1</v>
      </c>
      <c r="E371">
        <f>'Server Complexity raw'!H201</f>
        <v>1</v>
      </c>
      <c r="F371" s="8">
        <f t="shared" si="18"/>
        <v>0.33333333333333331</v>
      </c>
      <c r="G371">
        <f>'Server Complexity raw'!C201</f>
        <v>1</v>
      </c>
      <c r="H371">
        <f>'Server Complexity raw'!G201</f>
        <v>11</v>
      </c>
      <c r="I371">
        <f>'Server Complexity raw'!D201</f>
        <v>17</v>
      </c>
      <c r="J371">
        <f t="shared" si="19"/>
        <v>2.203829672819315E-3</v>
      </c>
    </row>
    <row r="372" spans="1:10">
      <c r="A372" t="str">
        <f>'Server Complexity raw'!A202</f>
        <v>logics.ppt.PPTTaskLogic.CreatePPTTaskForm.setProject(Project)</v>
      </c>
      <c r="C372">
        <f>'Server Complexity raw'!F202</f>
        <v>3</v>
      </c>
      <c r="D372">
        <f>'Server Complexity raw'!E202</f>
        <v>1</v>
      </c>
      <c r="E372">
        <f>'Server Complexity raw'!H202</f>
        <v>1</v>
      </c>
      <c r="F372" s="8">
        <f t="shared" si="18"/>
        <v>0.33333333333333331</v>
      </c>
      <c r="G372">
        <f>'Server Complexity raw'!C202</f>
        <v>1</v>
      </c>
      <c r="H372">
        <f>'Server Complexity raw'!G202</f>
        <v>11</v>
      </c>
      <c r="I372">
        <f>'Server Complexity raw'!D202</f>
        <v>17</v>
      </c>
      <c r="J372">
        <f t="shared" si="19"/>
        <v>2.203829672819315E-3</v>
      </c>
    </row>
    <row r="373" spans="1:10">
      <c r="A373" t="str">
        <f>'Server Complexity raw'!A203</f>
        <v>logics.ppt.PPTTaskLogic.CreatePPTTaskForm.setTaskProperties(List&lt;TaskPropertyValue&gt;)</v>
      </c>
      <c r="C373">
        <f>'Server Complexity raw'!F203</f>
        <v>3</v>
      </c>
      <c r="D373">
        <f>'Server Complexity raw'!E203</f>
        <v>1</v>
      </c>
      <c r="E373">
        <f>'Server Complexity raw'!H203</f>
        <v>1</v>
      </c>
      <c r="F373" s="8">
        <f t="shared" si="18"/>
        <v>0.33333333333333331</v>
      </c>
      <c r="G373">
        <f>'Server Complexity raw'!C203</f>
        <v>1</v>
      </c>
      <c r="H373">
        <f>'Server Complexity raw'!G203</f>
        <v>11</v>
      </c>
      <c r="I373">
        <f>'Server Complexity raw'!D203</f>
        <v>17</v>
      </c>
      <c r="J373">
        <f t="shared" si="19"/>
        <v>2.203829672819315E-3</v>
      </c>
    </row>
    <row r="374" spans="1:10">
      <c r="A374" t="str">
        <f>'Server Complexity raw'!A204</f>
        <v>logics.ppt.PPTTaskLogic.CreatePPTTaskForm.setTaskTemplate(TaskTemplate)</v>
      </c>
      <c r="C374">
        <f>'Server Complexity raw'!F204</f>
        <v>3</v>
      </c>
      <c r="D374">
        <f>'Server Complexity raw'!E204</f>
        <v>1</v>
      </c>
      <c r="E374">
        <f>'Server Complexity raw'!H204</f>
        <v>1</v>
      </c>
      <c r="F374" s="8">
        <f t="shared" si="18"/>
        <v>0.33333333333333331</v>
      </c>
      <c r="G374">
        <f>'Server Complexity raw'!C204</f>
        <v>1</v>
      </c>
      <c r="H374">
        <f>'Server Complexity raw'!G204</f>
        <v>11</v>
      </c>
      <c r="I374">
        <f>'Server Complexity raw'!D204</f>
        <v>17</v>
      </c>
      <c r="J374">
        <f t="shared" si="19"/>
        <v>2.203829672819315E-3</v>
      </c>
    </row>
    <row r="375" spans="1:10">
      <c r="A375" t="str">
        <f>'Server Complexity raw'!A205</f>
        <v>logics.ppt.PPTTaskLogic.PPTTaskLogic(TaskDAO,TaskPropertyValueDAO)</v>
      </c>
      <c r="C375">
        <f>'Server Complexity raw'!F205</f>
        <v>4</v>
      </c>
      <c r="D375">
        <f>'Server Complexity raw'!E205</f>
        <v>2</v>
      </c>
      <c r="E375">
        <f>'Server Complexity raw'!H205</f>
        <v>1</v>
      </c>
      <c r="F375" s="8">
        <f t="shared" si="18"/>
        <v>0.25</v>
      </c>
      <c r="G375">
        <f>'Server Complexity raw'!C205</f>
        <v>0</v>
      </c>
      <c r="H375">
        <f>'Server Complexity raw'!G205</f>
        <v>11</v>
      </c>
      <c r="I375">
        <f>'Server Complexity raw'!D205</f>
        <v>5</v>
      </c>
      <c r="J375">
        <f t="shared" si="19"/>
        <v>9.7467257940428854E-4</v>
      </c>
    </row>
    <row r="376" spans="1:10">
      <c r="A376" t="str">
        <f>'Server Complexity raw'!A206</f>
        <v>logics.ppt.PPTTaskLogic.createPPTTaskOnRemoteServer(CreatePPTTaskForm,PPTAccount)</v>
      </c>
      <c r="C376">
        <f>'Server Complexity raw'!F206</f>
        <v>10</v>
      </c>
      <c r="D376">
        <f>'Server Complexity raw'!E206</f>
        <v>2</v>
      </c>
      <c r="E376">
        <f>'Server Complexity raw'!H206</f>
        <v>1</v>
      </c>
      <c r="F376" s="8">
        <f t="shared" si="18"/>
        <v>0.1</v>
      </c>
      <c r="G376">
        <f>'Server Complexity raw'!C206</f>
        <v>9</v>
      </c>
      <c r="H376">
        <f>'Server Complexity raw'!G206</f>
        <v>146</v>
      </c>
      <c r="I376">
        <f>'Server Complexity raw'!D206</f>
        <v>1393</v>
      </c>
      <c r="J376">
        <f t="shared" si="19"/>
        <v>4.157633050885063E-2</v>
      </c>
    </row>
    <row r="377" spans="1:10">
      <c r="A377" t="str">
        <f>'Server Complexity raw'!A207</f>
        <v>logics.ppt.PPTTaskLogic.getUrl(CreatePPTTaskForm,PPTAccount)</v>
      </c>
      <c r="C377">
        <f>'Server Complexity raw'!F207</f>
        <v>3</v>
      </c>
      <c r="D377">
        <f>'Server Complexity raw'!E207</f>
        <v>2</v>
      </c>
      <c r="E377">
        <f>'Server Complexity raw'!H207</f>
        <v>1</v>
      </c>
      <c r="F377" s="8">
        <f t="shared" si="18"/>
        <v>0.33333333333333331</v>
      </c>
      <c r="G377">
        <f>'Server Complexity raw'!C207</f>
        <v>2</v>
      </c>
      <c r="H377">
        <f>'Server Complexity raw'!G207</f>
        <v>19</v>
      </c>
      <c r="I377">
        <f>'Server Complexity raw'!D207</f>
        <v>39</v>
      </c>
      <c r="J377">
        <f t="shared" si="19"/>
        <v>3.833438350410074E-3</v>
      </c>
    </row>
    <row r="378" spans="1:10">
      <c r="A378" t="str">
        <f>'Server Complexity raw'!A208</f>
        <v>logics.ppt.PPTTaskLogic.storeCreatedTask(CreatePPTTaskForm,PPTAccount,WSResponse)</v>
      </c>
      <c r="C378">
        <f>'Server Complexity raw'!F208</f>
        <v>29</v>
      </c>
      <c r="D378">
        <f>'Server Complexity raw'!E208</f>
        <v>3</v>
      </c>
      <c r="E378">
        <f>'Server Complexity raw'!H208</f>
        <v>3</v>
      </c>
      <c r="F378" s="8">
        <f t="shared" si="18"/>
        <v>0.10344827586206896</v>
      </c>
      <c r="G378">
        <f>'Server Complexity raw'!C208</f>
        <v>36</v>
      </c>
      <c r="H378">
        <f>'Server Complexity raw'!G208</f>
        <v>454</v>
      </c>
      <c r="I378">
        <f>'Server Complexity raw'!D208</f>
        <v>16516</v>
      </c>
      <c r="J378">
        <f t="shared" si="19"/>
        <v>0.21617990819871133</v>
      </c>
    </row>
    <row r="379" spans="1:10">
      <c r="A379" t="str">
        <f>'Server Complexity raw'!A209</f>
        <v>logics.ppt.ProcessorLogic.ProcessorLogic(ProcessorDAO)</v>
      </c>
      <c r="C379">
        <f>'Server Complexity raw'!F209</f>
        <v>3</v>
      </c>
      <c r="D379">
        <f>'Server Complexity raw'!E209</f>
        <v>1</v>
      </c>
      <c r="E379">
        <f>'Server Complexity raw'!H209</f>
        <v>1</v>
      </c>
      <c r="F379" s="8">
        <f t="shared" si="18"/>
        <v>0.33333333333333331</v>
      </c>
      <c r="G379">
        <f>'Server Complexity raw'!C209</f>
        <v>0</v>
      </c>
      <c r="H379">
        <f>'Server Complexity raw'!G209</f>
        <v>4</v>
      </c>
      <c r="I379">
        <f>'Server Complexity raw'!D209</f>
        <v>2</v>
      </c>
      <c r="J379">
        <f t="shared" si="19"/>
        <v>5.2913368398939983E-4</v>
      </c>
    </row>
    <row r="380" spans="1:10">
      <c r="A380" t="str">
        <f>'Server Complexity raw'!A210</f>
        <v>logics.ppt.ProcessorLogic.create(Processor)</v>
      </c>
      <c r="C380">
        <f>'Server Complexity raw'!F210</f>
        <v>5</v>
      </c>
      <c r="D380">
        <f>'Server Complexity raw'!E210</f>
        <v>1</v>
      </c>
      <c r="E380">
        <f>'Server Complexity raw'!H210</f>
        <v>1</v>
      </c>
      <c r="F380" s="8">
        <f t="shared" si="18"/>
        <v>0.2</v>
      </c>
      <c r="G380">
        <f>'Server Complexity raw'!C210</f>
        <v>2</v>
      </c>
      <c r="H380">
        <f>'Server Complexity raw'!G210</f>
        <v>11</v>
      </c>
      <c r="I380">
        <f>'Server Complexity raw'!D210</f>
        <v>23</v>
      </c>
      <c r="J380">
        <f t="shared" si="19"/>
        <v>2.6958597996966874E-3</v>
      </c>
    </row>
    <row r="381" spans="1:10">
      <c r="A381" t="str">
        <f>'Server Complexity raw'!A211</f>
        <v>logics.ppt.ProcessorLogic.delete(Processor)</v>
      </c>
      <c r="C381">
        <f>'Server Complexity raw'!F211</f>
        <v>6</v>
      </c>
      <c r="D381">
        <f>'Server Complexity raw'!E211</f>
        <v>1</v>
      </c>
      <c r="E381">
        <f>'Server Complexity raw'!H211</f>
        <v>1</v>
      </c>
      <c r="F381" s="8">
        <f t="shared" si="18"/>
        <v>0.16666666666666666</v>
      </c>
      <c r="G381">
        <f>'Server Complexity raw'!C211</f>
        <v>1</v>
      </c>
      <c r="H381">
        <f>'Server Complexity raw'!G211</f>
        <v>15</v>
      </c>
      <c r="I381">
        <f>'Server Complexity raw'!D211</f>
        <v>23</v>
      </c>
      <c r="J381">
        <f t="shared" si="19"/>
        <v>2.6958597996966874E-3</v>
      </c>
    </row>
    <row r="382" spans="1:10">
      <c r="A382" t="str">
        <f>'Server Complexity raw'!A212</f>
        <v>logics.ppt.ProcessorLogic.update(Processor,Processor)</v>
      </c>
      <c r="C382">
        <f>'Server Complexity raw'!F212</f>
        <v>9</v>
      </c>
      <c r="D382">
        <f>'Server Complexity raw'!E212</f>
        <v>2</v>
      </c>
      <c r="E382">
        <f>'Server Complexity raw'!H212</f>
        <v>1</v>
      </c>
      <c r="F382" s="8">
        <f t="shared" si="18"/>
        <v>0.1111111111111111</v>
      </c>
      <c r="G382">
        <f>'Server Complexity raw'!C212</f>
        <v>13</v>
      </c>
      <c r="H382">
        <f>'Server Complexity raw'!G212</f>
        <v>64</v>
      </c>
      <c r="I382">
        <f>'Server Complexity raw'!D212</f>
        <v>871</v>
      </c>
      <c r="J382">
        <f t="shared" si="19"/>
        <v>3.0401208550325652E-2</v>
      </c>
    </row>
    <row r="383" spans="1:10">
      <c r="A383" t="str">
        <f>'Server Complexity raw'!A213</f>
        <v>logics.ppt.RequestTemplateLogic.RequestTemplateLogic(RequestTemplateDAO)</v>
      </c>
      <c r="C383">
        <f>'Server Complexity raw'!F213</f>
        <v>3</v>
      </c>
      <c r="D383">
        <f>'Server Complexity raw'!E213</f>
        <v>1</v>
      </c>
      <c r="E383">
        <f>'Server Complexity raw'!H213</f>
        <v>1</v>
      </c>
      <c r="F383" s="8">
        <f t="shared" si="18"/>
        <v>0.33333333333333331</v>
      </c>
      <c r="G383">
        <f>'Server Complexity raw'!C213</f>
        <v>0</v>
      </c>
      <c r="H383">
        <f>'Server Complexity raw'!G213</f>
        <v>4</v>
      </c>
      <c r="I383">
        <f>'Server Complexity raw'!D213</f>
        <v>2</v>
      </c>
      <c r="J383">
        <f t="shared" si="19"/>
        <v>5.2913368398939983E-4</v>
      </c>
    </row>
    <row r="384" spans="1:10">
      <c r="A384" t="str">
        <f>'Server Complexity raw'!A214</f>
        <v>logics.ppt.RequestTemplateLogic.create(RequestTemplate)</v>
      </c>
      <c r="C384">
        <f>'Server Complexity raw'!F214</f>
        <v>5</v>
      </c>
      <c r="D384">
        <f>'Server Complexity raw'!E214</f>
        <v>1</v>
      </c>
      <c r="E384">
        <f>'Server Complexity raw'!H214</f>
        <v>1</v>
      </c>
      <c r="F384" s="8">
        <f t="shared" si="18"/>
        <v>0.2</v>
      </c>
      <c r="G384">
        <f>'Server Complexity raw'!C214</f>
        <v>2</v>
      </c>
      <c r="H384">
        <f>'Server Complexity raw'!G214</f>
        <v>11</v>
      </c>
      <c r="I384">
        <f>'Server Complexity raw'!D214</f>
        <v>23</v>
      </c>
      <c r="J384">
        <f t="shared" si="19"/>
        <v>2.6958597996966874E-3</v>
      </c>
    </row>
    <row r="385" spans="1:10">
      <c r="A385" t="str">
        <f>'Server Complexity raw'!A215</f>
        <v>logics.ppt.RequestTemplateLogic.delete(RequestTemplate)</v>
      </c>
      <c r="C385">
        <f>'Server Complexity raw'!F215</f>
        <v>6</v>
      </c>
      <c r="D385">
        <f>'Server Complexity raw'!E215</f>
        <v>1</v>
      </c>
      <c r="E385">
        <f>'Server Complexity raw'!H215</f>
        <v>1</v>
      </c>
      <c r="F385" s="8">
        <f t="shared" si="18"/>
        <v>0.16666666666666666</v>
      </c>
      <c r="G385">
        <f>'Server Complexity raw'!C215</f>
        <v>1</v>
      </c>
      <c r="H385">
        <f>'Server Complexity raw'!G215</f>
        <v>15</v>
      </c>
      <c r="I385">
        <f>'Server Complexity raw'!D215</f>
        <v>23</v>
      </c>
      <c r="J385">
        <f t="shared" si="19"/>
        <v>2.6958597996966874E-3</v>
      </c>
    </row>
    <row r="386" spans="1:10">
      <c r="A386" t="str">
        <f>'Server Complexity raw'!A216</f>
        <v>logics.ppt.RequestTemplateLogic.update(RequestTemplate,RequestTemplate)</v>
      </c>
      <c r="C386">
        <f>'Server Complexity raw'!F216</f>
        <v>11</v>
      </c>
      <c r="D386">
        <f>'Server Complexity raw'!E216</f>
        <v>2</v>
      </c>
      <c r="E386">
        <f>'Server Complexity raw'!H216</f>
        <v>1</v>
      </c>
      <c r="F386" s="8">
        <f t="shared" si="18"/>
        <v>9.0909090909090912E-2</v>
      </c>
      <c r="G386">
        <f>'Server Complexity raw'!C216</f>
        <v>28</v>
      </c>
      <c r="H386">
        <f>'Server Complexity raw'!G216</f>
        <v>104</v>
      </c>
      <c r="I386">
        <f>'Server Complexity raw'!D216</f>
        <v>2929</v>
      </c>
      <c r="J386">
        <f t="shared" si="19"/>
        <v>6.8237796295317732E-2</v>
      </c>
    </row>
    <row r="387" spans="1:10">
      <c r="A387" t="str">
        <f>'Server Complexity raw'!A217</f>
        <v>logics.task.TaskPropertyLogic.TaskPropertyLogic(TaskPropertyDAO,TaskPropertyValueDAO)</v>
      </c>
      <c r="C387">
        <f>'Server Complexity raw'!F217</f>
        <v>4</v>
      </c>
      <c r="D387">
        <f>'Server Complexity raw'!E217</f>
        <v>2</v>
      </c>
      <c r="E387">
        <f>'Server Complexity raw'!H217</f>
        <v>1</v>
      </c>
      <c r="F387" s="8">
        <f t="shared" si="18"/>
        <v>0.25</v>
      </c>
      <c r="G387">
        <f>'Server Complexity raw'!C217</f>
        <v>0</v>
      </c>
      <c r="H387">
        <f>'Server Complexity raw'!G217</f>
        <v>11</v>
      </c>
      <c r="I387">
        <f>'Server Complexity raw'!D217</f>
        <v>5</v>
      </c>
      <c r="J387">
        <f t="shared" si="19"/>
        <v>9.7467257940428854E-4</v>
      </c>
    </row>
    <row r="388" spans="1:10">
      <c r="A388" t="str">
        <f>'Server Complexity raw'!A218</f>
        <v>logics.task.TaskPropertyLogic.canBeDeleted(TaskProperty)</v>
      </c>
      <c r="C388">
        <f>'Server Complexity raw'!F218</f>
        <v>3</v>
      </c>
      <c r="D388">
        <f>'Server Complexity raw'!E218</f>
        <v>1</v>
      </c>
      <c r="E388">
        <f>'Server Complexity raw'!H218</f>
        <v>1</v>
      </c>
      <c r="F388" s="8">
        <f t="shared" si="18"/>
        <v>0.33333333333333331</v>
      </c>
      <c r="G388">
        <f>'Server Complexity raw'!C218</f>
        <v>2</v>
      </c>
      <c r="H388">
        <f>'Server Complexity raw'!G218</f>
        <v>19</v>
      </c>
      <c r="I388">
        <f>'Server Complexity raw'!D218</f>
        <v>49</v>
      </c>
      <c r="J388">
        <f t="shared" si="19"/>
        <v>4.4635060931355729E-3</v>
      </c>
    </row>
    <row r="389" spans="1:10">
      <c r="A389" t="str">
        <f>'Server Complexity raw'!A219</f>
        <v>logics.task.TaskPropertyLogic.create(TaskProperty)</v>
      </c>
      <c r="C389">
        <f>'Server Complexity raw'!F219</f>
        <v>5</v>
      </c>
      <c r="D389">
        <f>'Server Complexity raw'!E219</f>
        <v>1</v>
      </c>
      <c r="E389">
        <f>'Server Complexity raw'!H219</f>
        <v>1</v>
      </c>
      <c r="F389" s="8">
        <f t="shared" si="18"/>
        <v>0.2</v>
      </c>
      <c r="G389">
        <f>'Server Complexity raw'!C219</f>
        <v>2</v>
      </c>
      <c r="H389">
        <f>'Server Complexity raw'!G219</f>
        <v>15</v>
      </c>
      <c r="I389">
        <f>'Server Complexity raw'!D219</f>
        <v>31</v>
      </c>
      <c r="J389">
        <f t="shared" si="19"/>
        <v>3.2894241344063233E-3</v>
      </c>
    </row>
    <row r="390" spans="1:10">
      <c r="A390" t="str">
        <f>'Server Complexity raw'!A220</f>
        <v>logics.task.TaskPropertyLogic.delete(TaskProperty)</v>
      </c>
      <c r="C390">
        <f>'Server Complexity raw'!F220</f>
        <v>9</v>
      </c>
      <c r="D390">
        <f>'Server Complexity raw'!E220</f>
        <v>1</v>
      </c>
      <c r="E390">
        <f>'Server Complexity raw'!H220</f>
        <v>2</v>
      </c>
      <c r="F390" s="8">
        <f t="shared" si="18"/>
        <v>0.22222222222222221</v>
      </c>
      <c r="G390">
        <f>'Server Complexity raw'!C220</f>
        <v>3</v>
      </c>
      <c r="H390">
        <f>'Server Complexity raw'!G220</f>
        <v>34</v>
      </c>
      <c r="I390">
        <f>'Server Complexity raw'!D220</f>
        <v>108</v>
      </c>
      <c r="J390">
        <f t="shared" si="19"/>
        <v>7.559526299369239E-3</v>
      </c>
    </row>
    <row r="391" spans="1:10">
      <c r="A391" t="str">
        <f>'Server Complexity raw'!A221</f>
        <v>logics.task.TaskPropertyLogic.update(TaskProperty,TaskProperty)</v>
      </c>
      <c r="C391">
        <f>'Server Complexity raw'!F221</f>
        <v>5</v>
      </c>
      <c r="D391">
        <f>'Server Complexity raw'!E221</f>
        <v>2</v>
      </c>
      <c r="E391">
        <f>'Server Complexity raw'!H221</f>
        <v>1</v>
      </c>
      <c r="F391" s="8">
        <f t="shared" si="18"/>
        <v>0.2</v>
      </c>
      <c r="G391">
        <f>'Server Complexity raw'!C221</f>
        <v>3</v>
      </c>
      <c r="H391">
        <f>'Server Complexity raw'!G221</f>
        <v>26</v>
      </c>
      <c r="I391">
        <f>'Server Complexity raw'!D221</f>
        <v>89</v>
      </c>
      <c r="J391">
        <f t="shared" si="19"/>
        <v>6.6446495895153912E-3</v>
      </c>
    </row>
    <row r="392" spans="1:10">
      <c r="A392" t="str">
        <f>'Server Complexity raw'!A222</f>
        <v>logics.task.TaskTemplateLogic.TaskTemplateLogic(TaskTemplateDAO,TaskPropertyValueDAO)</v>
      </c>
      <c r="C392">
        <f>'Server Complexity raw'!F222</f>
        <v>4</v>
      </c>
      <c r="D392">
        <f>'Server Complexity raw'!E222</f>
        <v>2</v>
      </c>
      <c r="E392">
        <f>'Server Complexity raw'!H222</f>
        <v>1</v>
      </c>
      <c r="F392" s="8">
        <f t="shared" si="18"/>
        <v>0.25</v>
      </c>
      <c r="G392">
        <f>'Server Complexity raw'!C222</f>
        <v>1</v>
      </c>
      <c r="H392">
        <f>'Server Complexity raw'!G222</f>
        <v>15</v>
      </c>
      <c r="I392">
        <f>'Server Complexity raw'!D222</f>
        <v>23</v>
      </c>
      <c r="J392">
        <f t="shared" si="19"/>
        <v>2.6958597996966874E-3</v>
      </c>
    </row>
    <row r="393" spans="1:10">
      <c r="A393" t="str">
        <f>'Server Complexity raw'!A223</f>
        <v>logics.task.TaskTemplateLogic.canBeDeleted(TaskTemplate)</v>
      </c>
      <c r="C393">
        <f>'Server Complexity raw'!F223</f>
        <v>3</v>
      </c>
      <c r="D393">
        <f>'Server Complexity raw'!E223</f>
        <v>1</v>
      </c>
      <c r="E393">
        <f>'Server Complexity raw'!H223</f>
        <v>1</v>
      </c>
      <c r="F393" s="8">
        <f t="shared" si="18"/>
        <v>0.33333333333333331</v>
      </c>
      <c r="G393">
        <f>'Server Complexity raw'!C223</f>
        <v>2</v>
      </c>
      <c r="H393">
        <f>'Server Complexity raw'!G223</f>
        <v>19</v>
      </c>
      <c r="I393">
        <f>'Server Complexity raw'!D223</f>
        <v>49</v>
      </c>
      <c r="J393">
        <f t="shared" si="19"/>
        <v>4.4635060931355729E-3</v>
      </c>
    </row>
    <row r="394" spans="1:10">
      <c r="A394" t="str">
        <f>'Server Complexity raw'!A224</f>
        <v>logics.task.TaskTemplateLogic.create(TaskTemplate)</v>
      </c>
      <c r="C394">
        <f>'Server Complexity raw'!F224</f>
        <v>4</v>
      </c>
      <c r="D394">
        <f>'Server Complexity raw'!E224</f>
        <v>1</v>
      </c>
      <c r="E394">
        <f>'Server Complexity raw'!H224</f>
        <v>1</v>
      </c>
      <c r="F394" s="8">
        <f t="shared" si="18"/>
        <v>0.25</v>
      </c>
      <c r="G394">
        <f>'Server Complexity raw'!C224</f>
        <v>2</v>
      </c>
      <c r="H394">
        <f>'Server Complexity raw'!G224</f>
        <v>15</v>
      </c>
      <c r="I394">
        <f>'Server Complexity raw'!D224</f>
        <v>31</v>
      </c>
      <c r="J394">
        <f t="shared" si="19"/>
        <v>3.2894241344063233E-3</v>
      </c>
    </row>
    <row r="395" spans="1:10">
      <c r="A395" t="str">
        <f>'Server Complexity raw'!A225</f>
        <v>logics.task.TaskTemplateLogic.delete(TaskTemplate)</v>
      </c>
      <c r="C395">
        <f>'Server Complexity raw'!F225</f>
        <v>9</v>
      </c>
      <c r="D395">
        <f>'Server Complexity raw'!E225</f>
        <v>1</v>
      </c>
      <c r="E395">
        <f>'Server Complexity raw'!H225</f>
        <v>2</v>
      </c>
      <c r="F395" s="8">
        <f t="shared" si="18"/>
        <v>0.22222222222222221</v>
      </c>
      <c r="G395">
        <f>'Server Complexity raw'!C225</f>
        <v>3</v>
      </c>
      <c r="H395">
        <f>'Server Complexity raw'!G225</f>
        <v>34</v>
      </c>
      <c r="I395">
        <f>'Server Complexity raw'!D225</f>
        <v>108</v>
      </c>
      <c r="J395">
        <f t="shared" si="19"/>
        <v>7.559526299369239E-3</v>
      </c>
    </row>
    <row r="396" spans="1:10">
      <c r="A396" t="str">
        <f>'Server Complexity raw'!A226</f>
        <v>logics.task.TaskTemplateLogic.update(TaskTemplate,TaskTemplate)</v>
      </c>
      <c r="C396">
        <f>'Server Complexity raw'!F226</f>
        <v>5</v>
      </c>
      <c r="D396">
        <f>'Server Complexity raw'!E226</f>
        <v>2</v>
      </c>
      <c r="E396">
        <f>'Server Complexity raw'!H226</f>
        <v>1</v>
      </c>
      <c r="F396" s="8">
        <f t="shared" si="18"/>
        <v>0.2</v>
      </c>
      <c r="G396">
        <f>'Server Complexity raw'!C226</f>
        <v>7</v>
      </c>
      <c r="H396">
        <f>'Server Complexity raw'!G226</f>
        <v>43</v>
      </c>
      <c r="I396">
        <f>'Server Complexity raw'!D226</f>
        <v>302</v>
      </c>
      <c r="J396">
        <f t="shared" si="19"/>
        <v>1.5004333453033871E-2</v>
      </c>
    </row>
    <row r="397" spans="1:10">
      <c r="A397" t="str">
        <f>'Server Complexity raw'!A227</f>
        <v>logics.task.WorkLogic.TaskPropertyForm.getProperty()</v>
      </c>
      <c r="C397">
        <f>'Server Complexity raw'!F227</f>
        <v>3</v>
      </c>
      <c r="D397">
        <f>'Server Complexity raw'!E227</f>
        <v>0</v>
      </c>
      <c r="E397">
        <f>'Server Complexity raw'!H227</f>
        <v>1</v>
      </c>
      <c r="F397" s="8">
        <f t="shared" si="18"/>
        <v>0.33333333333333331</v>
      </c>
      <c r="G397">
        <f>'Server Complexity raw'!C227</f>
        <v>1</v>
      </c>
      <c r="H397">
        <f>'Server Complexity raw'!G227</f>
        <v>4</v>
      </c>
      <c r="I397">
        <f>'Server Complexity raw'!D227</f>
        <v>4</v>
      </c>
      <c r="J397">
        <f t="shared" si="19"/>
        <v>8.3994736659658193E-4</v>
      </c>
    </row>
    <row r="398" spans="1:10">
      <c r="A398" t="str">
        <f>'Server Complexity raw'!A228</f>
        <v>logics.task.WorkLogic.TaskPropertyForm.getValue()</v>
      </c>
      <c r="C398">
        <f>'Server Complexity raw'!F228</f>
        <v>3</v>
      </c>
      <c r="D398">
        <f>'Server Complexity raw'!E228</f>
        <v>0</v>
      </c>
      <c r="E398">
        <f>'Server Complexity raw'!H228</f>
        <v>1</v>
      </c>
      <c r="F398" s="8">
        <f t="shared" si="18"/>
        <v>0.33333333333333331</v>
      </c>
      <c r="G398">
        <f>'Server Complexity raw'!C228</f>
        <v>1</v>
      </c>
      <c r="H398">
        <f>'Server Complexity raw'!G228</f>
        <v>4</v>
      </c>
      <c r="I398">
        <f>'Server Complexity raw'!D228</f>
        <v>4</v>
      </c>
      <c r="J398">
        <f t="shared" si="19"/>
        <v>8.3994736659658193E-4</v>
      </c>
    </row>
    <row r="399" spans="1:10">
      <c r="A399" t="str">
        <f>'Server Complexity raw'!A229</f>
        <v>logics.task.WorkLogic.TaskPropertyForm.setProperty(TaskProperty)</v>
      </c>
      <c r="C399">
        <f>'Server Complexity raw'!F229</f>
        <v>3</v>
      </c>
      <c r="D399">
        <f>'Server Complexity raw'!E229</f>
        <v>1</v>
      </c>
      <c r="E399">
        <f>'Server Complexity raw'!H229</f>
        <v>1</v>
      </c>
      <c r="F399" s="8">
        <f t="shared" si="18"/>
        <v>0.33333333333333331</v>
      </c>
      <c r="G399">
        <f>'Server Complexity raw'!C229</f>
        <v>1</v>
      </c>
      <c r="H399">
        <f>'Server Complexity raw'!G229</f>
        <v>11</v>
      </c>
      <c r="I399">
        <f>'Server Complexity raw'!D229</f>
        <v>17</v>
      </c>
      <c r="J399">
        <f t="shared" si="19"/>
        <v>2.203829672819315E-3</v>
      </c>
    </row>
    <row r="400" spans="1:10">
      <c r="A400" t="str">
        <f>'Server Complexity raw'!A230</f>
        <v>logics.task.WorkLogic.TaskPropertyForm.setValue(String)</v>
      </c>
      <c r="C400">
        <f>'Server Complexity raw'!F230</f>
        <v>3</v>
      </c>
      <c r="D400">
        <f>'Server Complexity raw'!E230</f>
        <v>1</v>
      </c>
      <c r="E400">
        <f>'Server Complexity raw'!H230</f>
        <v>1</v>
      </c>
      <c r="F400" s="8">
        <f t="shared" si="18"/>
        <v>0.33333333333333331</v>
      </c>
      <c r="G400">
        <f>'Server Complexity raw'!C230</f>
        <v>1</v>
      </c>
      <c r="H400">
        <f>'Server Complexity raw'!G230</f>
        <v>11</v>
      </c>
      <c r="I400">
        <f>'Server Complexity raw'!D230</f>
        <v>17</v>
      </c>
      <c r="J400">
        <f t="shared" si="19"/>
        <v>2.203829672819315E-3</v>
      </c>
    </row>
    <row r="401" spans="1:10">
      <c r="A401" t="str">
        <f>'Server Complexity raw'!A231</f>
        <v>logics.task.WorkLogic.WorkLogic(TaskPropertyValueDAO)</v>
      </c>
      <c r="C401">
        <f>'Server Complexity raw'!F231</f>
        <v>3</v>
      </c>
      <c r="D401">
        <f>'Server Complexity raw'!E231</f>
        <v>1</v>
      </c>
      <c r="E401">
        <f>'Server Complexity raw'!H231</f>
        <v>1</v>
      </c>
      <c r="F401" s="8">
        <f t="shared" si="18"/>
        <v>0.33333333333333331</v>
      </c>
      <c r="G401">
        <f>'Server Complexity raw'!C231</f>
        <v>0</v>
      </c>
      <c r="H401">
        <f>'Server Complexity raw'!G231</f>
        <v>4</v>
      </c>
      <c r="I401">
        <f>'Server Complexity raw'!D231</f>
        <v>2</v>
      </c>
      <c r="J401">
        <f t="shared" si="19"/>
        <v>5.2913368398939983E-4</v>
      </c>
    </row>
    <row r="402" spans="1:10">
      <c r="A402" t="str">
        <f>'Server Complexity raw'!A232</f>
        <v>logics.task.WorkLogic.addProperty(AbstractWork,TaskPropertyForm)</v>
      </c>
      <c r="C402">
        <f>'Server Complexity raw'!F232</f>
        <v>10</v>
      </c>
      <c r="D402">
        <f>'Server Complexity raw'!E232</f>
        <v>2</v>
      </c>
      <c r="E402">
        <f>'Server Complexity raw'!H232</f>
        <v>1</v>
      </c>
      <c r="F402" s="8">
        <f t="shared" si="18"/>
        <v>0.1</v>
      </c>
      <c r="G402">
        <f>'Server Complexity raw'!C232</f>
        <v>10</v>
      </c>
      <c r="H402">
        <f>'Server Complexity raw'!G232</f>
        <v>92</v>
      </c>
      <c r="I402">
        <f>'Server Complexity raw'!D232</f>
        <v>996</v>
      </c>
      <c r="J402">
        <f t="shared" si="19"/>
        <v>3.3244385079588892E-2</v>
      </c>
    </row>
    <row r="403" spans="1:10">
      <c r="A403" t="str">
        <f>'Server Complexity raw'!A233</f>
        <v>logics.task.WorkLogic.removeProperty(TaskPropertyValue)</v>
      </c>
      <c r="C403">
        <f>'Server Complexity raw'!F233</f>
        <v>8</v>
      </c>
      <c r="D403">
        <f>'Server Complexity raw'!E233</f>
        <v>1</v>
      </c>
      <c r="E403">
        <f>'Server Complexity raw'!H233</f>
        <v>1</v>
      </c>
      <c r="F403" s="8">
        <f t="shared" si="18"/>
        <v>0.125</v>
      </c>
      <c r="G403">
        <f>'Server Complexity raw'!C233</f>
        <v>10</v>
      </c>
      <c r="H403">
        <f>'Server Complexity raw'!G233</f>
        <v>55</v>
      </c>
      <c r="I403">
        <f>'Server Complexity raw'!D233</f>
        <v>590</v>
      </c>
      <c r="J403">
        <f t="shared" si="19"/>
        <v>2.344841110620648E-2</v>
      </c>
    </row>
    <row r="404" spans="1:10">
      <c r="A404" t="str">
        <f>'Server Complexity raw'!A234</f>
        <v>logics.task.WorkLogic.updateProperty(TaskPropertyValue,TaskPropertyForm)</v>
      </c>
      <c r="C404">
        <f>'Server Complexity raw'!F234</f>
        <v>5</v>
      </c>
      <c r="D404">
        <f>'Server Complexity raw'!E234</f>
        <v>2</v>
      </c>
      <c r="E404">
        <f>'Server Complexity raw'!H234</f>
        <v>1</v>
      </c>
      <c r="F404" s="8">
        <f t="shared" si="18"/>
        <v>0.2</v>
      </c>
      <c r="G404">
        <f>'Server Complexity raw'!C234</f>
        <v>4</v>
      </c>
      <c r="H404">
        <f>'Server Complexity raw'!G234</f>
        <v>38</v>
      </c>
      <c r="I404">
        <f>'Server Complexity raw'!D234</f>
        <v>166</v>
      </c>
      <c r="J404">
        <f t="shared" si="19"/>
        <v>1.006817612069376E-2</v>
      </c>
    </row>
    <row r="405" spans="1:10">
      <c r="A405" t="str">
        <f>'Server Complexity raw'!A235</f>
        <v>logics.user.PPTAccountLogic.CreatePPTAccountForm.validate()</v>
      </c>
      <c r="C405">
        <f>'Server Complexity raw'!F235</f>
        <v>8</v>
      </c>
      <c r="D405">
        <f>'Server Complexity raw'!E235</f>
        <v>0</v>
      </c>
      <c r="E405">
        <f>'Server Complexity raw'!H235</f>
        <v>2</v>
      </c>
      <c r="F405" s="8">
        <f t="shared" si="18"/>
        <v>0.25</v>
      </c>
      <c r="G405">
        <f>'Server Complexity raw'!C235</f>
        <v>4</v>
      </c>
      <c r="H405">
        <f>'Server Complexity raw'!G235</f>
        <v>48</v>
      </c>
      <c r="I405">
        <f>'Server Complexity raw'!D235</f>
        <v>203</v>
      </c>
      <c r="J405">
        <f t="shared" si="19"/>
        <v>1.1513554928478283E-2</v>
      </c>
    </row>
    <row r="406" spans="1:10">
      <c r="A406" t="str">
        <f>'Server Complexity raw'!A236</f>
        <v>logics.user.PPTAccountLogic.PPTAccountLogic(PPTAccountDAO)</v>
      </c>
      <c r="C406">
        <f>'Server Complexity raw'!F236</f>
        <v>3</v>
      </c>
      <c r="D406">
        <f>'Server Complexity raw'!E236</f>
        <v>1</v>
      </c>
      <c r="E406">
        <f>'Server Complexity raw'!H236</f>
        <v>1</v>
      </c>
      <c r="F406" s="8">
        <f t="shared" si="18"/>
        <v>0.33333333333333331</v>
      </c>
      <c r="G406">
        <f>'Server Complexity raw'!C236</f>
        <v>0</v>
      </c>
      <c r="H406">
        <f>'Server Complexity raw'!G236</f>
        <v>4</v>
      </c>
      <c r="I406">
        <f>'Server Complexity raw'!D236</f>
        <v>2</v>
      </c>
      <c r="J406">
        <f t="shared" si="19"/>
        <v>5.2913368398939983E-4</v>
      </c>
    </row>
    <row r="407" spans="1:10">
      <c r="A407" t="str">
        <f>'Server Complexity raw'!A237</f>
        <v>logics.user.PPTAccountLogic.create(CreatePPTAccountForm,User)</v>
      </c>
      <c r="C407">
        <f>'Server Complexity raw'!F237</f>
        <v>6</v>
      </c>
      <c r="D407">
        <f>'Server Complexity raw'!E237</f>
        <v>2</v>
      </c>
      <c r="E407">
        <f>'Server Complexity raw'!H237</f>
        <v>1</v>
      </c>
      <c r="F407" s="8">
        <f t="shared" si="18"/>
        <v>0.16666666666666666</v>
      </c>
      <c r="G407">
        <f>'Server Complexity raw'!C237</f>
        <v>3</v>
      </c>
      <c r="H407">
        <f>'Server Complexity raw'!G237</f>
        <v>26</v>
      </c>
      <c r="I407">
        <f>'Server Complexity raw'!D237</f>
        <v>89</v>
      </c>
      <c r="J407">
        <f t="shared" si="19"/>
        <v>6.6446495895153912E-3</v>
      </c>
    </row>
    <row r="408" spans="1:10">
      <c r="A408" t="str">
        <f>'Server Complexity raw'!A238</f>
        <v>logics.user.PPTAccountLogic.delete(PPTAccount)</v>
      </c>
      <c r="C408">
        <f>'Server Complexity raw'!F238</f>
        <v>3</v>
      </c>
      <c r="D408">
        <f>'Server Complexity raw'!E238</f>
        <v>1</v>
      </c>
      <c r="E408">
        <f>'Server Complexity raw'!H238</f>
        <v>1</v>
      </c>
      <c r="F408" s="8">
        <f t="shared" si="18"/>
        <v>0.33333333333333331</v>
      </c>
      <c r="G408">
        <f>'Server Complexity raw'!C238</f>
        <v>1</v>
      </c>
      <c r="H408">
        <f>'Server Complexity raw'!G238</f>
        <v>11</v>
      </c>
      <c r="I408">
        <f>'Server Complexity raw'!D238</f>
        <v>17</v>
      </c>
      <c r="J408">
        <f t="shared" si="19"/>
        <v>2.203829672819315E-3</v>
      </c>
    </row>
    <row r="409" spans="1:10">
      <c r="A409" t="str">
        <f>'Server Complexity raw'!A239</f>
        <v>logics.user.PPTAccountLogic.read(User,long)</v>
      </c>
      <c r="C409">
        <f>'Server Complexity raw'!F239</f>
        <v>10</v>
      </c>
      <c r="D409">
        <f>'Server Complexity raw'!E239</f>
        <v>2</v>
      </c>
      <c r="E409">
        <f>'Server Complexity raw'!H239</f>
        <v>3</v>
      </c>
      <c r="F409" s="8">
        <f t="shared" si="18"/>
        <v>0.3</v>
      </c>
      <c r="G409">
        <f>'Server Complexity raw'!C239</f>
        <v>10</v>
      </c>
      <c r="H409">
        <f>'Server Complexity raw'!G239</f>
        <v>93</v>
      </c>
      <c r="I409">
        <f>'Server Complexity raw'!D239</f>
        <v>937</v>
      </c>
      <c r="J409">
        <f t="shared" si="19"/>
        <v>3.1918205941361917E-2</v>
      </c>
    </row>
    <row r="410" spans="1:10">
      <c r="A410" t="str">
        <f>'Server Complexity raw'!A240</f>
        <v>logics.user.PPTAccountLogic.update(PPTAccount,UpdatePPTAccountForm)</v>
      </c>
      <c r="C410">
        <f>'Server Complexity raw'!F240</f>
        <v>11</v>
      </c>
      <c r="D410">
        <f>'Server Complexity raw'!E240</f>
        <v>2</v>
      </c>
      <c r="E410">
        <f>'Server Complexity raw'!H240</f>
        <v>2</v>
      </c>
      <c r="F410" s="8">
        <f t="shared" si="18"/>
        <v>0.18181818181818182</v>
      </c>
      <c r="G410">
        <f>'Server Complexity raw'!C240</f>
        <v>14</v>
      </c>
      <c r="H410">
        <f>'Server Complexity raw'!G240</f>
        <v>144</v>
      </c>
      <c r="I410">
        <f>'Server Complexity raw'!D240</f>
        <v>2029</v>
      </c>
      <c r="J410">
        <f t="shared" si="19"/>
        <v>5.3423636077724428E-2</v>
      </c>
    </row>
    <row r="411" spans="1:10">
      <c r="A411" t="str">
        <f>'Server Complexity raw'!A241</f>
        <v>logics.user.UserLogic.ChangePasswordForm.validate()</v>
      </c>
      <c r="C411">
        <f>'Server Complexity raw'!F241</f>
        <v>5</v>
      </c>
      <c r="D411">
        <f>'Server Complexity raw'!E241</f>
        <v>0</v>
      </c>
      <c r="E411">
        <f>'Server Complexity raw'!H241</f>
        <v>1</v>
      </c>
      <c r="F411" s="8">
        <f t="shared" si="18"/>
        <v>0.2</v>
      </c>
      <c r="G411">
        <f>'Server Complexity raw'!C241</f>
        <v>1</v>
      </c>
      <c r="H411">
        <f>'Server Complexity raw'!G241</f>
        <v>15</v>
      </c>
      <c r="I411">
        <f>'Server Complexity raw'!D241</f>
        <v>23</v>
      </c>
      <c r="J411">
        <f t="shared" si="19"/>
        <v>2.6958597996966874E-3</v>
      </c>
    </row>
    <row r="412" spans="1:10">
      <c r="A412" t="str">
        <f>'Server Complexity raw'!A242</f>
        <v>logics.user.UserLogic.RegisterForm.RegisterForm()</v>
      </c>
      <c r="C412">
        <f>'Server Complexity raw'!F242</f>
        <v>3</v>
      </c>
      <c r="D412">
        <f>'Server Complexity raw'!E242</f>
        <v>0</v>
      </c>
      <c r="E412">
        <f>'Server Complexity raw'!H242</f>
        <v>1</v>
      </c>
      <c r="F412" s="8">
        <f t="shared" si="18"/>
        <v>0.33333333333333331</v>
      </c>
      <c r="G412">
        <f>'Server Complexity raw'!C242</f>
        <v>0</v>
      </c>
      <c r="H412">
        <f>'Server Complexity raw'!G242</f>
        <v>2</v>
      </c>
      <c r="I412">
        <f>'Server Complexity raw'!D242</f>
        <v>1</v>
      </c>
      <c r="J412">
        <f t="shared" si="19"/>
        <v>3.3333333333333332E-4</v>
      </c>
    </row>
    <row r="413" spans="1:10">
      <c r="A413" t="str">
        <f>'Server Complexity raw'!A243</f>
        <v>logics.user.UserLogic.RegisterForm.RegisterForm(String,String)</v>
      </c>
      <c r="C413">
        <f>'Server Complexity raw'!F243</f>
        <v>4</v>
      </c>
      <c r="D413">
        <f>'Server Complexity raw'!E243</f>
        <v>2</v>
      </c>
      <c r="E413">
        <f>'Server Complexity raw'!H243</f>
        <v>1</v>
      </c>
      <c r="F413" s="8">
        <f t="shared" si="18"/>
        <v>0.25</v>
      </c>
      <c r="G413">
        <f>'Server Complexity raw'!C243</f>
        <v>1</v>
      </c>
      <c r="H413">
        <f>'Server Complexity raw'!G243</f>
        <v>18</v>
      </c>
      <c r="I413">
        <f>'Server Complexity raw'!D243</f>
        <v>18</v>
      </c>
      <c r="J413">
        <f t="shared" si="19"/>
        <v>2.2894284851066636E-3</v>
      </c>
    </row>
    <row r="414" spans="1:10">
      <c r="A414" t="str">
        <f>'Server Complexity raw'!A244</f>
        <v>logics.user.UserLogic.RegisterForm.validate()</v>
      </c>
      <c r="C414">
        <f>'Server Complexity raw'!F244</f>
        <v>5</v>
      </c>
      <c r="D414">
        <f>'Server Complexity raw'!E244</f>
        <v>0</v>
      </c>
      <c r="E414">
        <f>'Server Complexity raw'!H244</f>
        <v>1</v>
      </c>
      <c r="F414" s="8">
        <f t="shared" si="18"/>
        <v>0.2</v>
      </c>
      <c r="G414">
        <f>'Server Complexity raw'!C244</f>
        <v>1</v>
      </c>
      <c r="H414">
        <f>'Server Complexity raw'!G244</f>
        <v>15</v>
      </c>
      <c r="I414">
        <f>'Server Complexity raw'!D244</f>
        <v>23</v>
      </c>
      <c r="J414">
        <f t="shared" si="19"/>
        <v>2.6958597996966874E-3</v>
      </c>
    </row>
    <row r="415" spans="1:10">
      <c r="A415" t="str">
        <f>'Server Complexity raw'!A245</f>
        <v>logics.user.UserLogic.UserLogic(UserDAO,SecureRandom)</v>
      </c>
      <c r="C415">
        <f>'Server Complexity raw'!F245</f>
        <v>4</v>
      </c>
      <c r="D415">
        <f>'Server Complexity raw'!E245</f>
        <v>2</v>
      </c>
      <c r="E415">
        <f>'Server Complexity raw'!H245</f>
        <v>1</v>
      </c>
      <c r="F415" s="8">
        <f t="shared" si="18"/>
        <v>0.25</v>
      </c>
      <c r="G415">
        <f>'Server Complexity raw'!C245</f>
        <v>0</v>
      </c>
      <c r="H415">
        <f>'Server Complexity raw'!G245</f>
        <v>11</v>
      </c>
      <c r="I415">
        <f>'Server Complexity raw'!D245</f>
        <v>5</v>
      </c>
      <c r="J415">
        <f t="shared" si="19"/>
        <v>9.7467257940428854E-4</v>
      </c>
    </row>
    <row r="416" spans="1:10">
      <c r="A416" t="str">
        <f>'Server Complexity raw'!A246</f>
        <v>logics.user.UserLogic.calculatePasswordHash(User,String)</v>
      </c>
      <c r="C416">
        <f>'Server Complexity raw'!F246</f>
        <v>15</v>
      </c>
      <c r="D416">
        <f>'Server Complexity raw'!E246</f>
        <v>2</v>
      </c>
      <c r="E416">
        <f>'Server Complexity raw'!H246</f>
        <v>2</v>
      </c>
      <c r="F416" s="8">
        <f t="shared" si="18"/>
        <v>0.13333333333333333</v>
      </c>
      <c r="G416">
        <f>'Server Complexity raw'!C246</f>
        <v>18</v>
      </c>
      <c r="H416">
        <f>'Server Complexity raw'!G246</f>
        <v>216</v>
      </c>
      <c r="I416">
        <f>'Server Complexity raw'!D246</f>
        <v>4011</v>
      </c>
      <c r="J416">
        <f t="shared" si="19"/>
        <v>8.4148656517415224E-2</v>
      </c>
    </row>
    <row r="417" spans="1:10">
      <c r="A417" t="str">
        <f>'Server Complexity raw'!A247</f>
        <v>logics.user.UserLogic.changePassword(User,ChangePasswordForm)</v>
      </c>
      <c r="C417">
        <f>'Server Complexity raw'!F247</f>
        <v>8</v>
      </c>
      <c r="D417">
        <f>'Server Complexity raw'!E247</f>
        <v>2</v>
      </c>
      <c r="E417">
        <f>'Server Complexity raw'!H247</f>
        <v>2</v>
      </c>
      <c r="F417" s="8">
        <f t="shared" si="18"/>
        <v>0.25</v>
      </c>
      <c r="G417">
        <f>'Server Complexity raw'!C247</f>
        <v>6</v>
      </c>
      <c r="H417">
        <f>'Server Complexity raw'!G247</f>
        <v>74</v>
      </c>
      <c r="I417">
        <f>'Server Complexity raw'!D247</f>
        <v>501</v>
      </c>
      <c r="J417">
        <f t="shared" si="19"/>
        <v>2.1026673086005355E-2</v>
      </c>
    </row>
    <row r="418" spans="1:10">
      <c r="A418" t="str">
        <f>'Server Complexity raw'!A248</f>
        <v>logics.user.UserLogic.createUser(RegisterForm)</v>
      </c>
      <c r="C418">
        <f>'Server Complexity raw'!F248</f>
        <v>9</v>
      </c>
      <c r="D418">
        <f>'Server Complexity raw'!E248</f>
        <v>1</v>
      </c>
      <c r="E418">
        <f>'Server Complexity raw'!H248</f>
        <v>1</v>
      </c>
      <c r="F418" s="8">
        <f t="shared" si="18"/>
        <v>0.1111111111111111</v>
      </c>
      <c r="G418">
        <f>'Server Complexity raw'!C248</f>
        <v>9</v>
      </c>
      <c r="H418">
        <f>'Server Complexity raw'!G248</f>
        <v>96</v>
      </c>
      <c r="I418">
        <f>'Server Complexity raw'!D248</f>
        <v>864</v>
      </c>
      <c r="J418">
        <f t="shared" si="19"/>
        <v>3.0238105197476949E-2</v>
      </c>
    </row>
    <row r="419" spans="1:10">
      <c r="A419" t="str">
        <f>'Server Complexity raw'!A249</f>
        <v>logics.user.UserLogic.isPasswordCorrect(User,String)</v>
      </c>
      <c r="C419">
        <f>'Server Complexity raw'!F249</f>
        <v>3</v>
      </c>
      <c r="D419">
        <f>'Server Complexity raw'!E249</f>
        <v>2</v>
      </c>
      <c r="E419">
        <f>'Server Complexity raw'!H249</f>
        <v>1</v>
      </c>
      <c r="F419" s="8">
        <f t="shared" si="18"/>
        <v>0.33333333333333331</v>
      </c>
      <c r="G419">
        <f>'Server Complexity raw'!C249</f>
        <v>6</v>
      </c>
      <c r="H419">
        <f>'Server Complexity raw'!G249</f>
        <v>44</v>
      </c>
      <c r="I419">
        <f>'Server Complexity raw'!D249</f>
        <v>299</v>
      </c>
      <c r="J419">
        <f t="shared" si="19"/>
        <v>1.490480176177242E-2</v>
      </c>
    </row>
    <row r="420" spans="1:10">
      <c r="A420" t="str">
        <f>'Server Complexity raw'!A250</f>
        <v>logics.user.UserLogic.readUser(String,String)</v>
      </c>
      <c r="C420">
        <f>'Server Complexity raw'!F250</f>
        <v>8</v>
      </c>
      <c r="D420">
        <f>'Server Complexity raw'!E250</f>
        <v>2</v>
      </c>
      <c r="E420">
        <f>'Server Complexity raw'!H250</f>
        <v>2</v>
      </c>
      <c r="F420" s="8">
        <f t="shared" si="18"/>
        <v>0.25</v>
      </c>
      <c r="G420">
        <f>'Server Complexity raw'!C250</f>
        <v>4</v>
      </c>
      <c r="H420">
        <f>'Server Complexity raw'!G250</f>
        <v>44</v>
      </c>
      <c r="I420">
        <f>'Server Complexity raw'!D250</f>
        <v>188</v>
      </c>
      <c r="J420">
        <f t="shared" si="19"/>
        <v>1.0939160090674735E-2</v>
      </c>
    </row>
    <row r="421" spans="1:10">
      <c r="A421" t="str">
        <f>'Server Complexity raw'!A251</f>
        <v>logics.user.UserLogic.validatePassword(String,String)</v>
      </c>
      <c r="C421">
        <f>'Server Complexity raw'!F251</f>
        <v>9</v>
      </c>
      <c r="D421">
        <f>'Server Complexity raw'!E251</f>
        <v>2</v>
      </c>
      <c r="E421">
        <f>'Server Complexity raw'!H251</f>
        <v>3</v>
      </c>
      <c r="F421" s="8">
        <f t="shared" si="18"/>
        <v>0.33333333333333331</v>
      </c>
      <c r="G421">
        <f>'Server Complexity raw'!C251</f>
        <v>8</v>
      </c>
      <c r="H421">
        <f>'Server Complexity raw'!G251</f>
        <v>83</v>
      </c>
      <c r="I421">
        <f>'Server Complexity raw'!D251</f>
        <v>678</v>
      </c>
      <c r="J421">
        <f t="shared" si="19"/>
        <v>2.5725581946522982E-2</v>
      </c>
    </row>
    <row r="422" spans="1:10">
      <c r="A422" t="str">
        <f>'Server Complexity raw'!A252</f>
        <v>models.AbstractEntity.getId()</v>
      </c>
      <c r="C422">
        <f>'Server Complexity raw'!F252</f>
        <v>3</v>
      </c>
      <c r="D422">
        <f>'Server Complexity raw'!E252</f>
        <v>0</v>
      </c>
      <c r="E422">
        <f>'Server Complexity raw'!H252</f>
        <v>1</v>
      </c>
      <c r="F422" s="8">
        <f t="shared" si="18"/>
        <v>0.33333333333333331</v>
      </c>
      <c r="G422">
        <f>'Server Complexity raw'!C252</f>
        <v>1</v>
      </c>
      <c r="H422">
        <f>'Server Complexity raw'!G252</f>
        <v>4</v>
      </c>
      <c r="I422">
        <f>'Server Complexity raw'!D252</f>
        <v>4</v>
      </c>
      <c r="J422">
        <f t="shared" si="19"/>
        <v>8.3994736659658193E-4</v>
      </c>
    </row>
    <row r="423" spans="1:10">
      <c r="A423" t="str">
        <f>'Server Complexity raw'!A253</f>
        <v>models.AbstractEntity.setId(Long)</v>
      </c>
      <c r="C423">
        <f>'Server Complexity raw'!F253</f>
        <v>4</v>
      </c>
      <c r="D423">
        <f>'Server Complexity raw'!E253</f>
        <v>1</v>
      </c>
      <c r="E423">
        <f>'Server Complexity raw'!H253</f>
        <v>1</v>
      </c>
      <c r="F423" s="8">
        <f t="shared" si="18"/>
        <v>0.25</v>
      </c>
      <c r="G423">
        <f>'Server Complexity raw'!C253</f>
        <v>1</v>
      </c>
      <c r="H423">
        <f>'Server Complexity raw'!G253</f>
        <v>11</v>
      </c>
      <c r="I423">
        <f>'Server Complexity raw'!D253</f>
        <v>17</v>
      </c>
      <c r="J423">
        <f t="shared" si="19"/>
        <v>2.203829672819315E-3</v>
      </c>
    </row>
    <row r="424" spans="1:10">
      <c r="A424" t="str">
        <f>'Server Complexity raw'!A254</f>
        <v>models.dks.DKSMapping.getDksNode()</v>
      </c>
      <c r="C424">
        <f>'Server Complexity raw'!F254</f>
        <v>3</v>
      </c>
      <c r="D424">
        <f>'Server Complexity raw'!E254</f>
        <v>0</v>
      </c>
      <c r="E424">
        <f>'Server Complexity raw'!H254</f>
        <v>1</v>
      </c>
      <c r="F424" s="8">
        <f t="shared" si="18"/>
        <v>0.33333333333333331</v>
      </c>
      <c r="G424">
        <f>'Server Complexity raw'!C254</f>
        <v>1</v>
      </c>
      <c r="H424">
        <f>'Server Complexity raw'!G254</f>
        <v>4</v>
      </c>
      <c r="I424">
        <f>'Server Complexity raw'!D254</f>
        <v>4</v>
      </c>
      <c r="J424">
        <f t="shared" si="19"/>
        <v>8.3994736659658193E-4</v>
      </c>
    </row>
    <row r="425" spans="1:10">
      <c r="A425" t="str">
        <f>'Server Complexity raw'!A255</f>
        <v>models.dks.DKSMapping.getTaskTemplate()</v>
      </c>
      <c r="C425">
        <f>'Server Complexity raw'!F255</f>
        <v>3</v>
      </c>
      <c r="D425">
        <f>'Server Complexity raw'!E255</f>
        <v>0</v>
      </c>
      <c r="E425">
        <f>'Server Complexity raw'!H255</f>
        <v>1</v>
      </c>
      <c r="F425" s="8">
        <f t="shared" si="18"/>
        <v>0.33333333333333331</v>
      </c>
      <c r="G425">
        <f>'Server Complexity raw'!C255</f>
        <v>1</v>
      </c>
      <c r="H425">
        <f>'Server Complexity raw'!G255</f>
        <v>4</v>
      </c>
      <c r="I425">
        <f>'Server Complexity raw'!D255</f>
        <v>4</v>
      </c>
      <c r="J425">
        <f t="shared" si="19"/>
        <v>8.3994736659658193E-4</v>
      </c>
    </row>
    <row r="426" spans="1:10">
      <c r="A426" t="str">
        <f>'Server Complexity raw'!A256</f>
        <v>models.dks.DKSMapping.setDksNode(String)</v>
      </c>
      <c r="C426">
        <f>'Server Complexity raw'!F256</f>
        <v>3</v>
      </c>
      <c r="D426">
        <f>'Server Complexity raw'!E256</f>
        <v>1</v>
      </c>
      <c r="E426">
        <f>'Server Complexity raw'!H256</f>
        <v>1</v>
      </c>
      <c r="F426" s="8">
        <f t="shared" si="18"/>
        <v>0.33333333333333331</v>
      </c>
      <c r="G426">
        <f>'Server Complexity raw'!C256</f>
        <v>1</v>
      </c>
      <c r="H426">
        <f>'Server Complexity raw'!G256</f>
        <v>11</v>
      </c>
      <c r="I426">
        <f>'Server Complexity raw'!D256</f>
        <v>17</v>
      </c>
      <c r="J426">
        <f t="shared" si="19"/>
        <v>2.203829672819315E-3</v>
      </c>
    </row>
    <row r="427" spans="1:10">
      <c r="A427" t="str">
        <f>'Server Complexity raw'!A257</f>
        <v>models.dks.DKSMapping.setTaskTemplate(TaskTemplate)</v>
      </c>
      <c r="C427">
        <f>'Server Complexity raw'!F257</f>
        <v>3</v>
      </c>
      <c r="D427">
        <f>'Server Complexity raw'!E257</f>
        <v>1</v>
      </c>
      <c r="E427">
        <f>'Server Complexity raw'!H257</f>
        <v>1</v>
      </c>
      <c r="F427" s="8">
        <f t="shared" si="18"/>
        <v>0.33333333333333331</v>
      </c>
      <c r="G427">
        <f>'Server Complexity raw'!C257</f>
        <v>1</v>
      </c>
      <c r="H427">
        <f>'Server Complexity raw'!G257</f>
        <v>11</v>
      </c>
      <c r="I427">
        <f>'Server Complexity raw'!D257</f>
        <v>17</v>
      </c>
      <c r="J427">
        <f t="shared" si="19"/>
        <v>2.203829672819315E-3</v>
      </c>
    </row>
    <row r="428" spans="1:10">
      <c r="A428" t="str">
        <f>'Server Complexity raw'!A258</f>
        <v>models.dks.DKSMapping.toString()</v>
      </c>
      <c r="C428">
        <f>'Server Complexity raw'!F258</f>
        <v>4</v>
      </c>
      <c r="D428">
        <f>'Server Complexity raw'!E258</f>
        <v>0</v>
      </c>
      <c r="E428">
        <f>'Server Complexity raw'!H258</f>
        <v>1</v>
      </c>
      <c r="F428" s="8">
        <f t="shared" si="18"/>
        <v>0.25</v>
      </c>
      <c r="G428">
        <f>'Server Complexity raw'!C258</f>
        <v>2</v>
      </c>
      <c r="H428">
        <f>'Server Complexity raw'!G258</f>
        <v>50</v>
      </c>
      <c r="I428">
        <f>'Server Complexity raw'!D258</f>
        <v>112</v>
      </c>
      <c r="J428">
        <f t="shared" si="19"/>
        <v>7.7450476447516008E-3</v>
      </c>
    </row>
    <row r="429" spans="1:10">
      <c r="A429" t="str">
        <f>'Server Complexity raw'!A259</f>
        <v>models.dks.DecisionKnowledgeSystem.getName()</v>
      </c>
      <c r="C429">
        <f>'Server Complexity raw'!F259</f>
        <v>3</v>
      </c>
      <c r="D429">
        <f>'Server Complexity raw'!E259</f>
        <v>0</v>
      </c>
      <c r="E429">
        <f>'Server Complexity raw'!H259</f>
        <v>1</v>
      </c>
      <c r="F429" s="8">
        <f t="shared" ref="F429:F492" si="20">E429/C429</f>
        <v>0.33333333333333331</v>
      </c>
      <c r="G429">
        <f>'Server Complexity raw'!C259</f>
        <v>1</v>
      </c>
      <c r="H429">
        <f>'Server Complexity raw'!G259</f>
        <v>4</v>
      </c>
      <c r="I429">
        <f>'Server Complexity raw'!D259</f>
        <v>4</v>
      </c>
      <c r="J429">
        <f t="shared" ref="J429:J492" si="21">POWER(I429,2/3)/3000</f>
        <v>8.3994736659658193E-4</v>
      </c>
    </row>
    <row r="430" spans="1:10">
      <c r="A430" t="str">
        <f>'Server Complexity raw'!A260</f>
        <v>models.dks.DecisionKnowledgeSystem.getUrl()</v>
      </c>
      <c r="C430">
        <f>'Server Complexity raw'!F260</f>
        <v>3</v>
      </c>
      <c r="D430">
        <f>'Server Complexity raw'!E260</f>
        <v>0</v>
      </c>
      <c r="E430">
        <f>'Server Complexity raw'!H260</f>
        <v>1</v>
      </c>
      <c r="F430" s="8">
        <f t="shared" si="20"/>
        <v>0.33333333333333331</v>
      </c>
      <c r="G430">
        <f>'Server Complexity raw'!C260</f>
        <v>1</v>
      </c>
      <c r="H430">
        <f>'Server Complexity raw'!G260</f>
        <v>4</v>
      </c>
      <c r="I430">
        <f>'Server Complexity raw'!D260</f>
        <v>4</v>
      </c>
      <c r="J430">
        <f t="shared" si="21"/>
        <v>8.3994736659658193E-4</v>
      </c>
    </row>
    <row r="431" spans="1:10">
      <c r="A431" t="str">
        <f>'Server Complexity raw'!A261</f>
        <v>models.dks.DecisionKnowledgeSystem.setName(String)</v>
      </c>
      <c r="C431">
        <f>'Server Complexity raw'!F261</f>
        <v>3</v>
      </c>
      <c r="D431">
        <f>'Server Complexity raw'!E261</f>
        <v>1</v>
      </c>
      <c r="E431">
        <f>'Server Complexity raw'!H261</f>
        <v>1</v>
      </c>
      <c r="F431" s="8">
        <f t="shared" si="20"/>
        <v>0.33333333333333331</v>
      </c>
      <c r="G431">
        <f>'Server Complexity raw'!C261</f>
        <v>1</v>
      </c>
      <c r="H431">
        <f>'Server Complexity raw'!G261</f>
        <v>11</v>
      </c>
      <c r="I431">
        <f>'Server Complexity raw'!D261</f>
        <v>17</v>
      </c>
      <c r="J431">
        <f t="shared" si="21"/>
        <v>2.203829672819315E-3</v>
      </c>
    </row>
    <row r="432" spans="1:10">
      <c r="A432" t="str">
        <f>'Server Complexity raw'!A262</f>
        <v>models.dks.DecisionKnowledgeSystem.setUrl(String)</v>
      </c>
      <c r="C432">
        <f>'Server Complexity raw'!F262</f>
        <v>3</v>
      </c>
      <c r="D432">
        <f>'Server Complexity raw'!E262</f>
        <v>1</v>
      </c>
      <c r="E432">
        <f>'Server Complexity raw'!H262</f>
        <v>1</v>
      </c>
      <c r="F432" s="8">
        <f t="shared" si="20"/>
        <v>0.33333333333333331</v>
      </c>
      <c r="G432">
        <f>'Server Complexity raw'!C262</f>
        <v>1</v>
      </c>
      <c r="H432">
        <f>'Server Complexity raw'!G262</f>
        <v>11</v>
      </c>
      <c r="I432">
        <f>'Server Complexity raw'!D262</f>
        <v>17</v>
      </c>
      <c r="J432">
        <f t="shared" si="21"/>
        <v>2.203829672819315E-3</v>
      </c>
    </row>
    <row r="433" spans="1:10">
      <c r="A433" t="str">
        <f>'Server Complexity raw'!A263</f>
        <v>models.dks.DecisionKnowledgeSystem.toString()</v>
      </c>
      <c r="C433">
        <f>'Server Complexity raw'!F263</f>
        <v>4</v>
      </c>
      <c r="D433">
        <f>'Server Complexity raw'!E263</f>
        <v>0</v>
      </c>
      <c r="E433">
        <f>'Server Complexity raw'!H263</f>
        <v>1</v>
      </c>
      <c r="F433" s="8">
        <f t="shared" si="20"/>
        <v>0.25</v>
      </c>
      <c r="G433">
        <f>'Server Complexity raw'!C263</f>
        <v>1</v>
      </c>
      <c r="H433">
        <f>'Server Complexity raw'!G263</f>
        <v>28</v>
      </c>
      <c r="I433">
        <f>'Server Complexity raw'!D263</f>
        <v>42</v>
      </c>
      <c r="J433">
        <f t="shared" si="21"/>
        <v>4.027587078653516E-3</v>
      </c>
    </row>
    <row r="434" spans="1:10">
      <c r="A434" t="str">
        <f>'Server Complexity raw'!A264</f>
        <v>models.ppt.Processor.getCode()</v>
      </c>
      <c r="C434">
        <f>'Server Complexity raw'!F264</f>
        <v>3</v>
      </c>
      <c r="D434">
        <f>'Server Complexity raw'!E264</f>
        <v>0</v>
      </c>
      <c r="E434">
        <f>'Server Complexity raw'!H264</f>
        <v>1</v>
      </c>
      <c r="F434" s="8">
        <f t="shared" si="20"/>
        <v>0.33333333333333331</v>
      </c>
      <c r="G434">
        <f>'Server Complexity raw'!C264</f>
        <v>1</v>
      </c>
      <c r="H434">
        <f>'Server Complexity raw'!G264</f>
        <v>4</v>
      </c>
      <c r="I434">
        <f>'Server Complexity raw'!D264</f>
        <v>4</v>
      </c>
      <c r="J434">
        <f t="shared" si="21"/>
        <v>8.3994736659658193E-4</v>
      </c>
    </row>
    <row r="435" spans="1:10">
      <c r="A435" t="str">
        <f>'Server Complexity raw'!A265</f>
        <v>models.ppt.Processor.getName()</v>
      </c>
      <c r="C435">
        <f>'Server Complexity raw'!F265</f>
        <v>3</v>
      </c>
      <c r="D435">
        <f>'Server Complexity raw'!E265</f>
        <v>0</v>
      </c>
      <c r="E435">
        <f>'Server Complexity raw'!H265</f>
        <v>1</v>
      </c>
      <c r="F435" s="8">
        <f t="shared" si="20"/>
        <v>0.33333333333333331</v>
      </c>
      <c r="G435">
        <f>'Server Complexity raw'!C265</f>
        <v>1</v>
      </c>
      <c r="H435">
        <f>'Server Complexity raw'!G265</f>
        <v>4</v>
      </c>
      <c r="I435">
        <f>'Server Complexity raw'!D265</f>
        <v>4</v>
      </c>
      <c r="J435">
        <f t="shared" si="21"/>
        <v>8.3994736659658193E-4</v>
      </c>
    </row>
    <row r="436" spans="1:10">
      <c r="A436" t="str">
        <f>'Server Complexity raw'!A266</f>
        <v>models.ppt.Processor.getProject()</v>
      </c>
      <c r="C436">
        <f>'Server Complexity raw'!F266</f>
        <v>3</v>
      </c>
      <c r="D436">
        <f>'Server Complexity raw'!E266</f>
        <v>0</v>
      </c>
      <c r="E436">
        <f>'Server Complexity raw'!H266</f>
        <v>1</v>
      </c>
      <c r="F436" s="8">
        <f t="shared" si="20"/>
        <v>0.33333333333333331</v>
      </c>
      <c r="G436">
        <f>'Server Complexity raw'!C266</f>
        <v>1</v>
      </c>
      <c r="H436">
        <f>'Server Complexity raw'!G266</f>
        <v>4</v>
      </c>
      <c r="I436">
        <f>'Server Complexity raw'!D266</f>
        <v>4</v>
      </c>
      <c r="J436">
        <f t="shared" si="21"/>
        <v>8.3994736659658193E-4</v>
      </c>
    </row>
    <row r="437" spans="1:10">
      <c r="A437" t="str">
        <f>'Server Complexity raw'!A267</f>
        <v>models.ppt.Processor.setCode(String)</v>
      </c>
      <c r="C437">
        <f>'Server Complexity raw'!F267</f>
        <v>3</v>
      </c>
      <c r="D437">
        <f>'Server Complexity raw'!E267</f>
        <v>1</v>
      </c>
      <c r="E437">
        <f>'Server Complexity raw'!H267</f>
        <v>1</v>
      </c>
      <c r="F437" s="8">
        <f t="shared" si="20"/>
        <v>0.33333333333333331</v>
      </c>
      <c r="G437">
        <f>'Server Complexity raw'!C267</f>
        <v>1</v>
      </c>
      <c r="H437">
        <f>'Server Complexity raw'!G267</f>
        <v>11</v>
      </c>
      <c r="I437">
        <f>'Server Complexity raw'!D267</f>
        <v>17</v>
      </c>
      <c r="J437">
        <f t="shared" si="21"/>
        <v>2.203829672819315E-3</v>
      </c>
    </row>
    <row r="438" spans="1:10">
      <c r="A438" t="str">
        <f>'Server Complexity raw'!A268</f>
        <v>models.ppt.Processor.setName(String)</v>
      </c>
      <c r="C438">
        <f>'Server Complexity raw'!F268</f>
        <v>3</v>
      </c>
      <c r="D438">
        <f>'Server Complexity raw'!E268</f>
        <v>1</v>
      </c>
      <c r="E438">
        <f>'Server Complexity raw'!H268</f>
        <v>1</v>
      </c>
      <c r="F438" s="8">
        <f t="shared" si="20"/>
        <v>0.33333333333333331</v>
      </c>
      <c r="G438">
        <f>'Server Complexity raw'!C268</f>
        <v>1</v>
      </c>
      <c r="H438">
        <f>'Server Complexity raw'!G268</f>
        <v>11</v>
      </c>
      <c r="I438">
        <f>'Server Complexity raw'!D268</f>
        <v>17</v>
      </c>
      <c r="J438">
        <f t="shared" si="21"/>
        <v>2.203829672819315E-3</v>
      </c>
    </row>
    <row r="439" spans="1:10">
      <c r="A439" t="str">
        <f>'Server Complexity raw'!A269</f>
        <v>models.ppt.Processor.setProject(Project)</v>
      </c>
      <c r="C439">
        <f>'Server Complexity raw'!F269</f>
        <v>3</v>
      </c>
      <c r="D439">
        <f>'Server Complexity raw'!E269</f>
        <v>1</v>
      </c>
      <c r="E439">
        <f>'Server Complexity raw'!H269</f>
        <v>1</v>
      </c>
      <c r="F439" s="8">
        <f t="shared" si="20"/>
        <v>0.33333333333333331</v>
      </c>
      <c r="G439">
        <f>'Server Complexity raw'!C269</f>
        <v>1</v>
      </c>
      <c r="H439">
        <f>'Server Complexity raw'!G269</f>
        <v>11</v>
      </c>
      <c r="I439">
        <f>'Server Complexity raw'!D269</f>
        <v>17</v>
      </c>
      <c r="J439">
        <f t="shared" si="21"/>
        <v>2.203829672819315E-3</v>
      </c>
    </row>
    <row r="440" spans="1:10">
      <c r="A440" t="str">
        <f>'Server Complexity raw'!A270</f>
        <v>models.ppt.Processor.toString()</v>
      </c>
      <c r="C440">
        <f>'Server Complexity raw'!F270</f>
        <v>4</v>
      </c>
      <c r="D440">
        <f>'Server Complexity raw'!E270</f>
        <v>0</v>
      </c>
      <c r="E440">
        <f>'Server Complexity raw'!H270</f>
        <v>1</v>
      </c>
      <c r="F440" s="8">
        <f t="shared" si="20"/>
        <v>0.25</v>
      </c>
      <c r="G440">
        <f>'Server Complexity raw'!C270</f>
        <v>2</v>
      </c>
      <c r="H440">
        <f>'Server Complexity raw'!G270</f>
        <v>60</v>
      </c>
      <c r="I440">
        <f>'Server Complexity raw'!D270</f>
        <v>134</v>
      </c>
      <c r="J440">
        <f t="shared" si="21"/>
        <v>8.7286807765244948E-3</v>
      </c>
    </row>
    <row r="441" spans="1:10">
      <c r="A441" t="str">
        <f>'Server Complexity raw'!A271</f>
        <v>models.ppt.ProjectPlanningTool.getName()</v>
      </c>
      <c r="C441">
        <f>'Server Complexity raw'!F271</f>
        <v>3</v>
      </c>
      <c r="D441">
        <f>'Server Complexity raw'!E271</f>
        <v>0</v>
      </c>
      <c r="E441">
        <f>'Server Complexity raw'!H271</f>
        <v>1</v>
      </c>
      <c r="F441" s="8">
        <f t="shared" si="20"/>
        <v>0.33333333333333331</v>
      </c>
      <c r="G441">
        <f>'Server Complexity raw'!C271</f>
        <v>1</v>
      </c>
      <c r="H441">
        <f>'Server Complexity raw'!G271</f>
        <v>4</v>
      </c>
      <c r="I441">
        <f>'Server Complexity raw'!D271</f>
        <v>4</v>
      </c>
      <c r="J441">
        <f t="shared" si="21"/>
        <v>8.3994736659658193E-4</v>
      </c>
    </row>
    <row r="442" spans="1:10">
      <c r="A442" t="str">
        <f>'Server Complexity raw'!A272</f>
        <v>models.ppt.ProjectPlanningTool.setName(String)</v>
      </c>
      <c r="C442">
        <f>'Server Complexity raw'!F272</f>
        <v>3</v>
      </c>
      <c r="D442">
        <f>'Server Complexity raw'!E272</f>
        <v>1</v>
      </c>
      <c r="E442">
        <f>'Server Complexity raw'!H272</f>
        <v>1</v>
      </c>
      <c r="F442" s="8">
        <f t="shared" si="20"/>
        <v>0.33333333333333331</v>
      </c>
      <c r="G442">
        <f>'Server Complexity raw'!C272</f>
        <v>1</v>
      </c>
      <c r="H442">
        <f>'Server Complexity raw'!G272</f>
        <v>11</v>
      </c>
      <c r="I442">
        <f>'Server Complexity raw'!D272</f>
        <v>17</v>
      </c>
      <c r="J442">
        <f t="shared" si="21"/>
        <v>2.203829672819315E-3</v>
      </c>
    </row>
    <row r="443" spans="1:10">
      <c r="A443" t="str">
        <f>'Server Complexity raw'!A273</f>
        <v>models.ppt.ProjectPlanningTool.toString()</v>
      </c>
      <c r="C443">
        <f>'Server Complexity raw'!F273</f>
        <v>4</v>
      </c>
      <c r="D443">
        <f>'Server Complexity raw'!E273</f>
        <v>0</v>
      </c>
      <c r="E443">
        <f>'Server Complexity raw'!H273</f>
        <v>1</v>
      </c>
      <c r="F443" s="8">
        <f t="shared" si="20"/>
        <v>0.25</v>
      </c>
      <c r="G443">
        <f>'Server Complexity raw'!C273</f>
        <v>1</v>
      </c>
      <c r="H443">
        <f>'Server Complexity raw'!G273</f>
        <v>19</v>
      </c>
      <c r="I443">
        <f>'Server Complexity raw'!D273</f>
        <v>29</v>
      </c>
      <c r="J443">
        <f t="shared" si="21"/>
        <v>3.1463768924641197E-3</v>
      </c>
    </row>
    <row r="444" spans="1:10">
      <c r="A444" t="str">
        <f>'Server Complexity raw'!A274</f>
        <v>models.ppt.RequestTemplate.getName()</v>
      </c>
      <c r="C444">
        <f>'Server Complexity raw'!F274</f>
        <v>3</v>
      </c>
      <c r="D444">
        <f>'Server Complexity raw'!E274</f>
        <v>0</v>
      </c>
      <c r="E444">
        <f>'Server Complexity raw'!H274</f>
        <v>1</v>
      </c>
      <c r="F444" s="8">
        <f t="shared" si="20"/>
        <v>0.33333333333333331</v>
      </c>
      <c r="G444">
        <f>'Server Complexity raw'!C274</f>
        <v>1</v>
      </c>
      <c r="H444">
        <f>'Server Complexity raw'!G274</f>
        <v>4</v>
      </c>
      <c r="I444">
        <f>'Server Complexity raw'!D274</f>
        <v>4</v>
      </c>
      <c r="J444">
        <f t="shared" si="21"/>
        <v>8.3994736659658193E-4</v>
      </c>
    </row>
    <row r="445" spans="1:10">
      <c r="A445" t="str">
        <f>'Server Complexity raw'!A275</f>
        <v>models.ppt.RequestTemplate.getPpt()</v>
      </c>
      <c r="C445">
        <f>'Server Complexity raw'!F275</f>
        <v>3</v>
      </c>
      <c r="D445">
        <f>'Server Complexity raw'!E275</f>
        <v>0</v>
      </c>
      <c r="E445">
        <f>'Server Complexity raw'!H275</f>
        <v>1</v>
      </c>
      <c r="F445" s="8">
        <f t="shared" si="20"/>
        <v>0.33333333333333331</v>
      </c>
      <c r="G445">
        <f>'Server Complexity raw'!C275</f>
        <v>1</v>
      </c>
      <c r="H445">
        <f>'Server Complexity raw'!G275</f>
        <v>4</v>
      </c>
      <c r="I445">
        <f>'Server Complexity raw'!D275</f>
        <v>4</v>
      </c>
      <c r="J445">
        <f t="shared" si="21"/>
        <v>8.3994736659658193E-4</v>
      </c>
    </row>
    <row r="446" spans="1:10">
      <c r="A446" t="str">
        <f>'Server Complexity raw'!A276</f>
        <v>models.ppt.RequestTemplate.getProject()</v>
      </c>
      <c r="C446">
        <f>'Server Complexity raw'!F276</f>
        <v>3</v>
      </c>
      <c r="D446">
        <f>'Server Complexity raw'!E276</f>
        <v>0</v>
      </c>
      <c r="E446">
        <f>'Server Complexity raw'!H276</f>
        <v>1</v>
      </c>
      <c r="F446" s="8">
        <f t="shared" si="20"/>
        <v>0.33333333333333331</v>
      </c>
      <c r="G446">
        <f>'Server Complexity raw'!C276</f>
        <v>1</v>
      </c>
      <c r="H446">
        <f>'Server Complexity raw'!G276</f>
        <v>4</v>
      </c>
      <c r="I446">
        <f>'Server Complexity raw'!D276</f>
        <v>4</v>
      </c>
      <c r="J446">
        <f t="shared" si="21"/>
        <v>8.3994736659658193E-4</v>
      </c>
    </row>
    <row r="447" spans="1:10">
      <c r="A447" t="str">
        <f>'Server Complexity raw'!A277</f>
        <v>models.ppt.RequestTemplate.getRequestBodyTemplate()</v>
      </c>
      <c r="C447">
        <f>'Server Complexity raw'!F277</f>
        <v>3</v>
      </c>
      <c r="D447">
        <f>'Server Complexity raw'!E277</f>
        <v>0</v>
      </c>
      <c r="E447">
        <f>'Server Complexity raw'!H277</f>
        <v>1</v>
      </c>
      <c r="F447" s="8">
        <f t="shared" si="20"/>
        <v>0.33333333333333331</v>
      </c>
      <c r="G447">
        <f>'Server Complexity raw'!C277</f>
        <v>1</v>
      </c>
      <c r="H447">
        <f>'Server Complexity raw'!G277</f>
        <v>4</v>
      </c>
      <c r="I447">
        <f>'Server Complexity raw'!D277</f>
        <v>4</v>
      </c>
      <c r="J447">
        <f t="shared" si="21"/>
        <v>8.3994736659658193E-4</v>
      </c>
    </row>
    <row r="448" spans="1:10">
      <c r="A448" t="str">
        <f>'Server Complexity raw'!A278</f>
        <v>models.ppt.RequestTemplate.getUrl()</v>
      </c>
      <c r="C448">
        <f>'Server Complexity raw'!F278</f>
        <v>3</v>
      </c>
      <c r="D448">
        <f>'Server Complexity raw'!E278</f>
        <v>0</v>
      </c>
      <c r="E448">
        <f>'Server Complexity raw'!H278</f>
        <v>1</v>
      </c>
      <c r="F448" s="8">
        <f t="shared" si="20"/>
        <v>0.33333333333333331</v>
      </c>
      <c r="G448">
        <f>'Server Complexity raw'!C278</f>
        <v>1</v>
      </c>
      <c r="H448">
        <f>'Server Complexity raw'!G278</f>
        <v>4</v>
      </c>
      <c r="I448">
        <f>'Server Complexity raw'!D278</f>
        <v>4</v>
      </c>
      <c r="J448">
        <f t="shared" si="21"/>
        <v>8.3994736659658193E-4</v>
      </c>
    </row>
    <row r="449" spans="1:10">
      <c r="A449" t="str">
        <f>'Server Complexity raw'!A279</f>
        <v>models.ppt.RequestTemplate.setName(String)</v>
      </c>
      <c r="C449">
        <f>'Server Complexity raw'!F279</f>
        <v>3</v>
      </c>
      <c r="D449">
        <f>'Server Complexity raw'!E279</f>
        <v>1</v>
      </c>
      <c r="E449">
        <f>'Server Complexity raw'!H279</f>
        <v>1</v>
      </c>
      <c r="F449" s="8">
        <f t="shared" si="20"/>
        <v>0.33333333333333331</v>
      </c>
      <c r="G449">
        <f>'Server Complexity raw'!C279</f>
        <v>1</v>
      </c>
      <c r="H449">
        <f>'Server Complexity raw'!G279</f>
        <v>11</v>
      </c>
      <c r="I449">
        <f>'Server Complexity raw'!D279</f>
        <v>17</v>
      </c>
      <c r="J449">
        <f t="shared" si="21"/>
        <v>2.203829672819315E-3</v>
      </c>
    </row>
    <row r="450" spans="1:10">
      <c r="A450" t="str">
        <f>'Server Complexity raw'!A280</f>
        <v>models.ppt.RequestTemplate.setPpt(ProjectPlanningTool)</v>
      </c>
      <c r="C450">
        <f>'Server Complexity raw'!F280</f>
        <v>3</v>
      </c>
      <c r="D450">
        <f>'Server Complexity raw'!E280</f>
        <v>1</v>
      </c>
      <c r="E450">
        <f>'Server Complexity raw'!H280</f>
        <v>1</v>
      </c>
      <c r="F450" s="8">
        <f t="shared" si="20"/>
        <v>0.33333333333333331</v>
      </c>
      <c r="G450">
        <f>'Server Complexity raw'!C280</f>
        <v>1</v>
      </c>
      <c r="H450">
        <f>'Server Complexity raw'!G280</f>
        <v>11</v>
      </c>
      <c r="I450">
        <f>'Server Complexity raw'!D280</f>
        <v>17</v>
      </c>
      <c r="J450">
        <f t="shared" si="21"/>
        <v>2.203829672819315E-3</v>
      </c>
    </row>
    <row r="451" spans="1:10">
      <c r="A451" t="str">
        <f>'Server Complexity raw'!A281</f>
        <v>models.ppt.RequestTemplate.setProject(Project)</v>
      </c>
      <c r="C451">
        <f>'Server Complexity raw'!F281</f>
        <v>3</v>
      </c>
      <c r="D451">
        <f>'Server Complexity raw'!E281</f>
        <v>1</v>
      </c>
      <c r="E451">
        <f>'Server Complexity raw'!H281</f>
        <v>1</v>
      </c>
      <c r="F451" s="8">
        <f t="shared" si="20"/>
        <v>0.33333333333333331</v>
      </c>
      <c r="G451">
        <f>'Server Complexity raw'!C281</f>
        <v>1</v>
      </c>
      <c r="H451">
        <f>'Server Complexity raw'!G281</f>
        <v>11</v>
      </c>
      <c r="I451">
        <f>'Server Complexity raw'!D281</f>
        <v>17</v>
      </c>
      <c r="J451">
        <f t="shared" si="21"/>
        <v>2.203829672819315E-3</v>
      </c>
    </row>
    <row r="452" spans="1:10">
      <c r="A452" t="str">
        <f>'Server Complexity raw'!A282</f>
        <v>models.ppt.RequestTemplate.setRequestBodyTemplate(String)</v>
      </c>
      <c r="C452">
        <f>'Server Complexity raw'!F282</f>
        <v>3</v>
      </c>
      <c r="D452">
        <f>'Server Complexity raw'!E282</f>
        <v>1</v>
      </c>
      <c r="E452">
        <f>'Server Complexity raw'!H282</f>
        <v>1</v>
      </c>
      <c r="F452" s="8">
        <f t="shared" si="20"/>
        <v>0.33333333333333331</v>
      </c>
      <c r="G452">
        <f>'Server Complexity raw'!C282</f>
        <v>1</v>
      </c>
      <c r="H452">
        <f>'Server Complexity raw'!G282</f>
        <v>11</v>
      </c>
      <c r="I452">
        <f>'Server Complexity raw'!D282</f>
        <v>17</v>
      </c>
      <c r="J452">
        <f t="shared" si="21"/>
        <v>2.203829672819315E-3</v>
      </c>
    </row>
    <row r="453" spans="1:10">
      <c r="A453" t="str">
        <f>'Server Complexity raw'!A283</f>
        <v>models.ppt.RequestTemplate.setUrl(String)</v>
      </c>
      <c r="C453">
        <f>'Server Complexity raw'!F283</f>
        <v>3</v>
      </c>
      <c r="D453">
        <f>'Server Complexity raw'!E283</f>
        <v>1</v>
      </c>
      <c r="E453">
        <f>'Server Complexity raw'!H283</f>
        <v>1</v>
      </c>
      <c r="F453" s="8">
        <f t="shared" si="20"/>
        <v>0.33333333333333331</v>
      </c>
      <c r="G453">
        <f>'Server Complexity raw'!C283</f>
        <v>1</v>
      </c>
      <c r="H453">
        <f>'Server Complexity raw'!G283</f>
        <v>11</v>
      </c>
      <c r="I453">
        <f>'Server Complexity raw'!D283</f>
        <v>17</v>
      </c>
      <c r="J453">
        <f t="shared" si="21"/>
        <v>2.203829672819315E-3</v>
      </c>
    </row>
    <row r="454" spans="1:10">
      <c r="A454" t="str">
        <f>'Server Complexity raw'!A284</f>
        <v>models.ppt.RequestTemplate.toString()</v>
      </c>
      <c r="C454">
        <f>'Server Complexity raw'!F284</f>
        <v>8</v>
      </c>
      <c r="D454">
        <f>'Server Complexity raw'!E284</f>
        <v>0</v>
      </c>
      <c r="E454">
        <f>'Server Complexity raw'!H284</f>
        <v>1</v>
      </c>
      <c r="F454" s="8">
        <f t="shared" si="20"/>
        <v>0.125</v>
      </c>
      <c r="G454">
        <f>'Server Complexity raw'!C284</f>
        <v>2</v>
      </c>
      <c r="H454">
        <f>'Server Complexity raw'!G284</f>
        <v>92</v>
      </c>
      <c r="I454">
        <f>'Server Complexity raw'!D284</f>
        <v>245</v>
      </c>
      <c r="J454">
        <f t="shared" si="21"/>
        <v>1.3051370990949633E-2</v>
      </c>
    </row>
    <row r="455" spans="1:10">
      <c r="A455" t="str">
        <f>'Server Complexity raw'!A285</f>
        <v>models.task.AbstractWork.addProperty(TaskPropertyValue)</v>
      </c>
      <c r="C455">
        <f>'Server Complexity raw'!F285</f>
        <v>3</v>
      </c>
      <c r="D455">
        <f>'Server Complexity raw'!E285</f>
        <v>1</v>
      </c>
      <c r="E455">
        <f>'Server Complexity raw'!H285</f>
        <v>1</v>
      </c>
      <c r="F455" s="8">
        <f t="shared" si="20"/>
        <v>0.33333333333333331</v>
      </c>
      <c r="G455">
        <f>'Server Complexity raw'!C285</f>
        <v>2</v>
      </c>
      <c r="H455">
        <f>'Server Complexity raw'!G285</f>
        <v>15</v>
      </c>
      <c r="I455">
        <f>'Server Complexity raw'!D285</f>
        <v>31</v>
      </c>
      <c r="J455">
        <f t="shared" si="21"/>
        <v>3.2894241344063233E-3</v>
      </c>
    </row>
    <row r="456" spans="1:10">
      <c r="A456" t="str">
        <f>'Server Complexity raw'!A286</f>
        <v>models.task.AbstractWork.getProperties()</v>
      </c>
      <c r="C456">
        <f>'Server Complexity raw'!F286</f>
        <v>4</v>
      </c>
      <c r="D456">
        <f>'Server Complexity raw'!E286</f>
        <v>0</v>
      </c>
      <c r="E456">
        <f>'Server Complexity raw'!H286</f>
        <v>1</v>
      </c>
      <c r="F456" s="8">
        <f t="shared" si="20"/>
        <v>0.25</v>
      </c>
      <c r="G456">
        <f>'Server Complexity raw'!C286</f>
        <v>1</v>
      </c>
      <c r="H456">
        <f>'Server Complexity raw'!G286</f>
        <v>4</v>
      </c>
      <c r="I456">
        <f>'Server Complexity raw'!D286</f>
        <v>4</v>
      </c>
      <c r="J456">
        <f t="shared" si="21"/>
        <v>8.3994736659658193E-4</v>
      </c>
    </row>
    <row r="457" spans="1:10">
      <c r="A457" t="str">
        <f>'Server Complexity raw'!A287</f>
        <v>models.task.AbstractWork.removeProperty(TaskPropertyValue)</v>
      </c>
      <c r="C457">
        <f>'Server Complexity raw'!F287</f>
        <v>3</v>
      </c>
      <c r="D457">
        <f>'Server Complexity raw'!E287</f>
        <v>1</v>
      </c>
      <c r="E457">
        <f>'Server Complexity raw'!H287</f>
        <v>1</v>
      </c>
      <c r="F457" s="8">
        <f t="shared" si="20"/>
        <v>0.33333333333333331</v>
      </c>
      <c r="G457">
        <f>'Server Complexity raw'!C287</f>
        <v>2</v>
      </c>
      <c r="H457">
        <f>'Server Complexity raw'!G287</f>
        <v>15</v>
      </c>
      <c r="I457">
        <f>'Server Complexity raw'!D287</f>
        <v>31</v>
      </c>
      <c r="J457">
        <f t="shared" si="21"/>
        <v>3.2894241344063233E-3</v>
      </c>
    </row>
    <row r="458" spans="1:10">
      <c r="A458" t="str">
        <f>'Server Complexity raw'!A288</f>
        <v>models.task.Task.getCreatedFrom()</v>
      </c>
      <c r="C458">
        <f>'Server Complexity raw'!F288</f>
        <v>3</v>
      </c>
      <c r="D458">
        <f>'Server Complexity raw'!E288</f>
        <v>0</v>
      </c>
      <c r="E458">
        <f>'Server Complexity raw'!H288</f>
        <v>1</v>
      </c>
      <c r="F458" s="8">
        <f t="shared" si="20"/>
        <v>0.33333333333333331</v>
      </c>
      <c r="G458">
        <f>'Server Complexity raw'!C288</f>
        <v>1</v>
      </c>
      <c r="H458">
        <f>'Server Complexity raw'!G288</f>
        <v>4</v>
      </c>
      <c r="I458">
        <f>'Server Complexity raw'!D288</f>
        <v>4</v>
      </c>
      <c r="J458">
        <f t="shared" si="21"/>
        <v>8.3994736659658193E-4</v>
      </c>
    </row>
    <row r="459" spans="1:10">
      <c r="A459" t="str">
        <f>'Server Complexity raw'!A289</f>
        <v>models.task.Task.getFinalRequestContent()</v>
      </c>
      <c r="C459">
        <f>'Server Complexity raw'!F289</f>
        <v>3</v>
      </c>
      <c r="D459">
        <f>'Server Complexity raw'!E289</f>
        <v>0</v>
      </c>
      <c r="E459">
        <f>'Server Complexity raw'!H289</f>
        <v>1</v>
      </c>
      <c r="F459" s="8">
        <f t="shared" si="20"/>
        <v>0.33333333333333331</v>
      </c>
      <c r="G459">
        <f>'Server Complexity raw'!C289</f>
        <v>1</v>
      </c>
      <c r="H459">
        <f>'Server Complexity raw'!G289</f>
        <v>4</v>
      </c>
      <c r="I459">
        <f>'Server Complexity raw'!D289</f>
        <v>4</v>
      </c>
      <c r="J459">
        <f t="shared" si="21"/>
        <v>8.3994736659658193E-4</v>
      </c>
    </row>
    <row r="460" spans="1:10">
      <c r="A460" t="str">
        <f>'Server Complexity raw'!A290</f>
        <v>models.task.Task.getFinalRequestUrl()</v>
      </c>
      <c r="C460">
        <f>'Server Complexity raw'!F290</f>
        <v>3</v>
      </c>
      <c r="D460">
        <f>'Server Complexity raw'!E290</f>
        <v>0</v>
      </c>
      <c r="E460">
        <f>'Server Complexity raw'!H290</f>
        <v>1</v>
      </c>
      <c r="F460" s="8">
        <f t="shared" si="20"/>
        <v>0.33333333333333331</v>
      </c>
      <c r="G460">
        <f>'Server Complexity raw'!C290</f>
        <v>1</v>
      </c>
      <c r="H460">
        <f>'Server Complexity raw'!G290</f>
        <v>4</v>
      </c>
      <c r="I460">
        <f>'Server Complexity raw'!D290</f>
        <v>4</v>
      </c>
      <c r="J460">
        <f t="shared" si="21"/>
        <v>8.3994736659658193E-4</v>
      </c>
    </row>
    <row r="461" spans="1:10">
      <c r="A461" t="str">
        <f>'Server Complexity raw'!A291</f>
        <v>models.task.Task.getFinalResponseContent()</v>
      </c>
      <c r="C461">
        <f>'Server Complexity raw'!F291</f>
        <v>3</v>
      </c>
      <c r="D461">
        <f>'Server Complexity raw'!E291</f>
        <v>0</v>
      </c>
      <c r="E461">
        <f>'Server Complexity raw'!H291</f>
        <v>1</v>
      </c>
      <c r="F461" s="8">
        <f t="shared" si="20"/>
        <v>0.33333333333333331</v>
      </c>
      <c r="G461">
        <f>'Server Complexity raw'!C291</f>
        <v>1</v>
      </c>
      <c r="H461">
        <f>'Server Complexity raw'!G291</f>
        <v>8</v>
      </c>
      <c r="I461">
        <f>'Server Complexity raw'!D291</f>
        <v>12</v>
      </c>
      <c r="J461">
        <f t="shared" si="21"/>
        <v>1.7471609294725978E-3</v>
      </c>
    </row>
    <row r="462" spans="1:10">
      <c r="A462" t="str">
        <f>'Server Complexity raw'!A292</f>
        <v>models.task.Task.getFinalResponseStatus()</v>
      </c>
      <c r="C462">
        <f>'Server Complexity raw'!F292</f>
        <v>3</v>
      </c>
      <c r="D462">
        <f>'Server Complexity raw'!E292</f>
        <v>0</v>
      </c>
      <c r="E462">
        <f>'Server Complexity raw'!H292</f>
        <v>1</v>
      </c>
      <c r="F462" s="8">
        <f t="shared" si="20"/>
        <v>0.33333333333333331</v>
      </c>
      <c r="G462">
        <f>'Server Complexity raw'!C292</f>
        <v>1</v>
      </c>
      <c r="H462">
        <f>'Server Complexity raw'!G292</f>
        <v>8</v>
      </c>
      <c r="I462">
        <f>'Server Complexity raw'!D292</f>
        <v>12</v>
      </c>
      <c r="J462">
        <f t="shared" si="21"/>
        <v>1.7471609294725978E-3</v>
      </c>
    </row>
    <row r="463" spans="1:10">
      <c r="A463" t="str">
        <f>'Server Complexity raw'!A293</f>
        <v>models.task.Task.getProject()</v>
      </c>
      <c r="C463">
        <f>'Server Complexity raw'!F293</f>
        <v>3</v>
      </c>
      <c r="D463">
        <f>'Server Complexity raw'!E293</f>
        <v>0</v>
      </c>
      <c r="E463">
        <f>'Server Complexity raw'!H293</f>
        <v>1</v>
      </c>
      <c r="F463" s="8">
        <f t="shared" si="20"/>
        <v>0.33333333333333331</v>
      </c>
      <c r="G463">
        <f>'Server Complexity raw'!C293</f>
        <v>1</v>
      </c>
      <c r="H463">
        <f>'Server Complexity raw'!G293</f>
        <v>4</v>
      </c>
      <c r="I463">
        <f>'Server Complexity raw'!D293</f>
        <v>4</v>
      </c>
      <c r="J463">
        <f t="shared" si="21"/>
        <v>8.3994736659658193E-4</v>
      </c>
    </row>
    <row r="464" spans="1:10">
      <c r="A464" t="str">
        <f>'Server Complexity raw'!A294</f>
        <v>models.task.Task.setCreatedFrom(TaskTemplate)</v>
      </c>
      <c r="C464">
        <f>'Server Complexity raw'!F294</f>
        <v>3</v>
      </c>
      <c r="D464">
        <f>'Server Complexity raw'!E294</f>
        <v>1</v>
      </c>
      <c r="E464">
        <f>'Server Complexity raw'!H294</f>
        <v>1</v>
      </c>
      <c r="F464" s="8">
        <f t="shared" si="20"/>
        <v>0.33333333333333331</v>
      </c>
      <c r="G464">
        <f>'Server Complexity raw'!C294</f>
        <v>1</v>
      </c>
      <c r="H464">
        <f>'Server Complexity raw'!G294</f>
        <v>11</v>
      </c>
      <c r="I464">
        <f>'Server Complexity raw'!D294</f>
        <v>17</v>
      </c>
      <c r="J464">
        <f t="shared" si="21"/>
        <v>2.203829672819315E-3</v>
      </c>
    </row>
    <row r="465" spans="1:10">
      <c r="A465" t="str">
        <f>'Server Complexity raw'!A295</f>
        <v>models.task.Task.setFinalRequestContent(JsonNode)</v>
      </c>
      <c r="C465">
        <f>'Server Complexity raw'!F295</f>
        <v>3</v>
      </c>
      <c r="D465">
        <f>'Server Complexity raw'!E295</f>
        <v>1</v>
      </c>
      <c r="E465">
        <f>'Server Complexity raw'!H295</f>
        <v>1</v>
      </c>
      <c r="F465" s="8">
        <f t="shared" si="20"/>
        <v>0.33333333333333331</v>
      </c>
      <c r="G465">
        <f>'Server Complexity raw'!C295</f>
        <v>2</v>
      </c>
      <c r="H465">
        <f>'Server Complexity raw'!G295</f>
        <v>15</v>
      </c>
      <c r="I465">
        <f>'Server Complexity raw'!D295</f>
        <v>31</v>
      </c>
      <c r="J465">
        <f t="shared" si="21"/>
        <v>3.2894241344063233E-3</v>
      </c>
    </row>
    <row r="466" spans="1:10">
      <c r="A466" t="str">
        <f>'Server Complexity raw'!A296</f>
        <v>models.task.Task.setFinalRequestUrl(String)</v>
      </c>
      <c r="C466">
        <f>'Server Complexity raw'!F296</f>
        <v>3</v>
      </c>
      <c r="D466">
        <f>'Server Complexity raw'!E296</f>
        <v>1</v>
      </c>
      <c r="E466">
        <f>'Server Complexity raw'!H296</f>
        <v>1</v>
      </c>
      <c r="F466" s="8">
        <f t="shared" si="20"/>
        <v>0.33333333333333331</v>
      </c>
      <c r="G466">
        <f>'Server Complexity raw'!C296</f>
        <v>1</v>
      </c>
      <c r="H466">
        <f>'Server Complexity raw'!G296</f>
        <v>11</v>
      </c>
      <c r="I466">
        <f>'Server Complexity raw'!D296</f>
        <v>17</v>
      </c>
      <c r="J466">
        <f t="shared" si="21"/>
        <v>2.203829672819315E-3</v>
      </c>
    </row>
    <row r="467" spans="1:10">
      <c r="A467" t="str">
        <f>'Server Complexity raw'!A297</f>
        <v>models.task.Task.setFinalResponseContent(JsonNode)</v>
      </c>
      <c r="C467">
        <f>'Server Complexity raw'!F297</f>
        <v>3</v>
      </c>
      <c r="D467">
        <f>'Server Complexity raw'!E297</f>
        <v>1</v>
      </c>
      <c r="E467">
        <f>'Server Complexity raw'!H297</f>
        <v>1</v>
      </c>
      <c r="F467" s="8">
        <f t="shared" si="20"/>
        <v>0.33333333333333331</v>
      </c>
      <c r="G467">
        <f>'Server Complexity raw'!C297</f>
        <v>2</v>
      </c>
      <c r="H467">
        <f>'Server Complexity raw'!G297</f>
        <v>15</v>
      </c>
      <c r="I467">
        <f>'Server Complexity raw'!D297</f>
        <v>31</v>
      </c>
      <c r="J467">
        <f t="shared" si="21"/>
        <v>3.2894241344063233E-3</v>
      </c>
    </row>
    <row r="468" spans="1:10">
      <c r="A468" t="str">
        <f>'Server Complexity raw'!A298</f>
        <v>models.task.Task.setFinalResponseStatus(int)</v>
      </c>
      <c r="C468">
        <f>'Server Complexity raw'!F298</f>
        <v>3</v>
      </c>
      <c r="D468">
        <f>'Server Complexity raw'!E298</f>
        <v>1</v>
      </c>
      <c r="E468">
        <f>'Server Complexity raw'!H298</f>
        <v>1</v>
      </c>
      <c r="F468" s="8">
        <f t="shared" si="20"/>
        <v>0.33333333333333331</v>
      </c>
      <c r="G468">
        <f>'Server Complexity raw'!C298</f>
        <v>2</v>
      </c>
      <c r="H468">
        <f>'Server Complexity raw'!G298</f>
        <v>15</v>
      </c>
      <c r="I468">
        <f>'Server Complexity raw'!D298</f>
        <v>31</v>
      </c>
      <c r="J468">
        <f t="shared" si="21"/>
        <v>3.2894241344063233E-3</v>
      </c>
    </row>
    <row r="469" spans="1:10">
      <c r="A469" t="str">
        <f>'Server Complexity raw'!A299</f>
        <v>models.task.Task.setProject(Project)</v>
      </c>
      <c r="C469">
        <f>'Server Complexity raw'!F299</f>
        <v>3</v>
      </c>
      <c r="D469">
        <f>'Server Complexity raw'!E299</f>
        <v>1</v>
      </c>
      <c r="E469">
        <f>'Server Complexity raw'!H299</f>
        <v>1</v>
      </c>
      <c r="F469" s="8">
        <f t="shared" si="20"/>
        <v>0.33333333333333331</v>
      </c>
      <c r="G469">
        <f>'Server Complexity raw'!C299</f>
        <v>1</v>
      </c>
      <c r="H469">
        <f>'Server Complexity raw'!G299</f>
        <v>11</v>
      </c>
      <c r="I469">
        <f>'Server Complexity raw'!D299</f>
        <v>17</v>
      </c>
      <c r="J469">
        <f t="shared" si="21"/>
        <v>2.203829672819315E-3</v>
      </c>
    </row>
    <row r="470" spans="1:10">
      <c r="A470" t="str">
        <f>'Server Complexity raw'!A300</f>
        <v>models.task.Task.toString()</v>
      </c>
      <c r="C470">
        <f>'Server Complexity raw'!F300</f>
        <v>9</v>
      </c>
      <c r="D470">
        <f>'Server Complexity raw'!E300</f>
        <v>0</v>
      </c>
      <c r="E470">
        <f>'Server Complexity raw'!H300</f>
        <v>1</v>
      </c>
      <c r="F470" s="8">
        <f t="shared" si="20"/>
        <v>0.1111111111111111</v>
      </c>
      <c r="G470">
        <f>'Server Complexity raw'!C300</f>
        <v>2</v>
      </c>
      <c r="H470">
        <f>'Server Complexity raw'!G300</f>
        <v>114</v>
      </c>
      <c r="I470">
        <f>'Server Complexity raw'!D300</f>
        <v>305</v>
      </c>
      <c r="J470">
        <f t="shared" si="21"/>
        <v>1.5103536107907949E-2</v>
      </c>
    </row>
    <row r="471" spans="1:10">
      <c r="A471" t="str">
        <f>'Server Complexity raw'!A301</f>
        <v>models.task.TaskProperty.getName()</v>
      </c>
      <c r="C471">
        <f>'Server Complexity raw'!F301</f>
        <v>3</v>
      </c>
      <c r="D471">
        <f>'Server Complexity raw'!E301</f>
        <v>0</v>
      </c>
      <c r="E471">
        <f>'Server Complexity raw'!H301</f>
        <v>1</v>
      </c>
      <c r="F471" s="8">
        <f t="shared" si="20"/>
        <v>0.33333333333333331</v>
      </c>
      <c r="G471">
        <f>'Server Complexity raw'!C301</f>
        <v>1</v>
      </c>
      <c r="H471">
        <f>'Server Complexity raw'!G301</f>
        <v>4</v>
      </c>
      <c r="I471">
        <f>'Server Complexity raw'!D301</f>
        <v>4</v>
      </c>
      <c r="J471">
        <f t="shared" si="21"/>
        <v>8.3994736659658193E-4</v>
      </c>
    </row>
    <row r="472" spans="1:10">
      <c r="A472" t="str">
        <f>'Server Complexity raw'!A302</f>
        <v>models.task.TaskProperty.setName(String)</v>
      </c>
      <c r="C472">
        <f>'Server Complexity raw'!F302</f>
        <v>3</v>
      </c>
      <c r="D472">
        <f>'Server Complexity raw'!E302</f>
        <v>1</v>
      </c>
      <c r="E472">
        <f>'Server Complexity raw'!H302</f>
        <v>1</v>
      </c>
      <c r="F472" s="8">
        <f t="shared" si="20"/>
        <v>0.33333333333333331</v>
      </c>
      <c r="G472">
        <f>'Server Complexity raw'!C302</f>
        <v>1</v>
      </c>
      <c r="H472">
        <f>'Server Complexity raw'!G302</f>
        <v>11</v>
      </c>
      <c r="I472">
        <f>'Server Complexity raw'!D302</f>
        <v>17</v>
      </c>
      <c r="J472">
        <f t="shared" si="21"/>
        <v>2.203829672819315E-3</v>
      </c>
    </row>
    <row r="473" spans="1:10">
      <c r="A473" t="str">
        <f>'Server Complexity raw'!A303</f>
        <v>models.task.TaskProperty.toString()</v>
      </c>
      <c r="C473">
        <f>'Server Complexity raw'!F303</f>
        <v>4</v>
      </c>
      <c r="D473">
        <f>'Server Complexity raw'!E303</f>
        <v>0</v>
      </c>
      <c r="E473">
        <f>'Server Complexity raw'!H303</f>
        <v>1</v>
      </c>
      <c r="F473" s="8">
        <f t="shared" si="20"/>
        <v>0.25</v>
      </c>
      <c r="G473">
        <f>'Server Complexity raw'!C303</f>
        <v>1</v>
      </c>
      <c r="H473">
        <f>'Server Complexity raw'!G303</f>
        <v>19</v>
      </c>
      <c r="I473">
        <f>'Server Complexity raw'!D303</f>
        <v>29</v>
      </c>
      <c r="J473">
        <f t="shared" si="21"/>
        <v>3.1463768924641197E-3</v>
      </c>
    </row>
    <row r="474" spans="1:10">
      <c r="A474" t="str">
        <f>'Server Complexity raw'!A304</f>
        <v>models.task.TaskPropertyValue.getProperty()</v>
      </c>
      <c r="C474">
        <f>'Server Complexity raw'!F304</f>
        <v>3</v>
      </c>
      <c r="D474">
        <f>'Server Complexity raw'!E304</f>
        <v>0</v>
      </c>
      <c r="E474">
        <f>'Server Complexity raw'!H304</f>
        <v>1</v>
      </c>
      <c r="F474" s="8">
        <f t="shared" si="20"/>
        <v>0.33333333333333331</v>
      </c>
      <c r="G474">
        <f>'Server Complexity raw'!C304</f>
        <v>1</v>
      </c>
      <c r="H474">
        <f>'Server Complexity raw'!G304</f>
        <v>4</v>
      </c>
      <c r="I474">
        <f>'Server Complexity raw'!D304</f>
        <v>4</v>
      </c>
      <c r="J474">
        <f t="shared" si="21"/>
        <v>8.3994736659658193E-4</v>
      </c>
    </row>
    <row r="475" spans="1:10">
      <c r="A475" t="str">
        <f>'Server Complexity raw'!A305</f>
        <v>models.task.TaskPropertyValue.getTask()</v>
      </c>
      <c r="C475">
        <f>'Server Complexity raw'!F305</f>
        <v>3</v>
      </c>
      <c r="D475">
        <f>'Server Complexity raw'!E305</f>
        <v>0</v>
      </c>
      <c r="E475">
        <f>'Server Complexity raw'!H305</f>
        <v>1</v>
      </c>
      <c r="F475" s="8">
        <f t="shared" si="20"/>
        <v>0.33333333333333331</v>
      </c>
      <c r="G475">
        <f>'Server Complexity raw'!C305</f>
        <v>1</v>
      </c>
      <c r="H475">
        <f>'Server Complexity raw'!G305</f>
        <v>4</v>
      </c>
      <c r="I475">
        <f>'Server Complexity raw'!D305</f>
        <v>4</v>
      </c>
      <c r="J475">
        <f t="shared" si="21"/>
        <v>8.3994736659658193E-4</v>
      </c>
    </row>
    <row r="476" spans="1:10">
      <c r="A476" t="str">
        <f>'Server Complexity raw'!A306</f>
        <v>models.task.TaskPropertyValue.getValue()</v>
      </c>
      <c r="C476">
        <f>'Server Complexity raw'!F306</f>
        <v>3</v>
      </c>
      <c r="D476">
        <f>'Server Complexity raw'!E306</f>
        <v>0</v>
      </c>
      <c r="E476">
        <f>'Server Complexity raw'!H306</f>
        <v>1</v>
      </c>
      <c r="F476" s="8">
        <f t="shared" si="20"/>
        <v>0.33333333333333331</v>
      </c>
      <c r="G476">
        <f>'Server Complexity raw'!C306</f>
        <v>1</v>
      </c>
      <c r="H476">
        <f>'Server Complexity raw'!G306</f>
        <v>4</v>
      </c>
      <c r="I476">
        <f>'Server Complexity raw'!D306</f>
        <v>4</v>
      </c>
      <c r="J476">
        <f t="shared" si="21"/>
        <v>8.3994736659658193E-4</v>
      </c>
    </row>
    <row r="477" spans="1:10">
      <c r="A477" t="str">
        <f>'Server Complexity raw'!A307</f>
        <v>models.task.TaskPropertyValue.setProperty(TaskProperty)</v>
      </c>
      <c r="C477">
        <f>'Server Complexity raw'!F307</f>
        <v>3</v>
      </c>
      <c r="D477">
        <f>'Server Complexity raw'!E307</f>
        <v>1</v>
      </c>
      <c r="E477">
        <f>'Server Complexity raw'!H307</f>
        <v>1</v>
      </c>
      <c r="F477" s="8">
        <f t="shared" si="20"/>
        <v>0.33333333333333331</v>
      </c>
      <c r="G477">
        <f>'Server Complexity raw'!C307</f>
        <v>1</v>
      </c>
      <c r="H477">
        <f>'Server Complexity raw'!G307</f>
        <v>11</v>
      </c>
      <c r="I477">
        <f>'Server Complexity raw'!D307</f>
        <v>17</v>
      </c>
      <c r="J477">
        <f t="shared" si="21"/>
        <v>2.203829672819315E-3</v>
      </c>
    </row>
    <row r="478" spans="1:10">
      <c r="A478" t="str">
        <f>'Server Complexity raw'!A308</f>
        <v>models.task.TaskPropertyValue.setTask(AbstractWork)</v>
      </c>
      <c r="C478">
        <f>'Server Complexity raw'!F308</f>
        <v>3</v>
      </c>
      <c r="D478">
        <f>'Server Complexity raw'!E308</f>
        <v>1</v>
      </c>
      <c r="E478">
        <f>'Server Complexity raw'!H308</f>
        <v>1</v>
      </c>
      <c r="F478" s="8">
        <f t="shared" si="20"/>
        <v>0.33333333333333331</v>
      </c>
      <c r="G478">
        <f>'Server Complexity raw'!C308</f>
        <v>1</v>
      </c>
      <c r="H478">
        <f>'Server Complexity raw'!G308</f>
        <v>11</v>
      </c>
      <c r="I478">
        <f>'Server Complexity raw'!D308</f>
        <v>17</v>
      </c>
      <c r="J478">
        <f t="shared" si="21"/>
        <v>2.203829672819315E-3</v>
      </c>
    </row>
    <row r="479" spans="1:10">
      <c r="A479" t="str">
        <f>'Server Complexity raw'!A309</f>
        <v>models.task.TaskPropertyValue.setValue(String)</v>
      </c>
      <c r="C479">
        <f>'Server Complexity raw'!F309</f>
        <v>3</v>
      </c>
      <c r="D479">
        <f>'Server Complexity raw'!E309</f>
        <v>1</v>
      </c>
      <c r="E479">
        <f>'Server Complexity raw'!H309</f>
        <v>1</v>
      </c>
      <c r="F479" s="8">
        <f t="shared" si="20"/>
        <v>0.33333333333333331</v>
      </c>
      <c r="G479">
        <f>'Server Complexity raw'!C309</f>
        <v>1</v>
      </c>
      <c r="H479">
        <f>'Server Complexity raw'!G309</f>
        <v>11</v>
      </c>
      <c r="I479">
        <f>'Server Complexity raw'!D309</f>
        <v>17</v>
      </c>
      <c r="J479">
        <f t="shared" si="21"/>
        <v>2.203829672819315E-3</v>
      </c>
    </row>
    <row r="480" spans="1:10">
      <c r="A480" t="str">
        <f>'Server Complexity raw'!A310</f>
        <v>models.task.TaskPropertyValue.toString()</v>
      </c>
      <c r="C480">
        <f>'Server Complexity raw'!F310</f>
        <v>6</v>
      </c>
      <c r="D480">
        <f>'Server Complexity raw'!E310</f>
        <v>0</v>
      </c>
      <c r="E480">
        <f>'Server Complexity raw'!H310</f>
        <v>1</v>
      </c>
      <c r="F480" s="8">
        <f t="shared" si="20"/>
        <v>0.16666666666666666</v>
      </c>
      <c r="G480">
        <f>'Server Complexity raw'!C310</f>
        <v>2</v>
      </c>
      <c r="H480">
        <f>'Server Complexity raw'!G310</f>
        <v>79</v>
      </c>
      <c r="I480">
        <f>'Server Complexity raw'!D310</f>
        <v>223</v>
      </c>
      <c r="J480">
        <f t="shared" si="21"/>
        <v>1.2257878735169349E-2</v>
      </c>
    </row>
    <row r="481" spans="1:10">
      <c r="A481" t="str">
        <f>'Server Complexity raw'!A311</f>
        <v>models.task.TaskTemplate.getDksMappings()</v>
      </c>
      <c r="C481">
        <f>'Server Complexity raw'!F311</f>
        <v>5</v>
      </c>
      <c r="D481">
        <f>'Server Complexity raw'!E311</f>
        <v>0</v>
      </c>
      <c r="E481">
        <f>'Server Complexity raw'!H311</f>
        <v>1</v>
      </c>
      <c r="F481" s="8">
        <f t="shared" si="20"/>
        <v>0.2</v>
      </c>
      <c r="G481">
        <f>'Server Complexity raw'!C311</f>
        <v>1</v>
      </c>
      <c r="H481">
        <f>'Server Complexity raw'!G311</f>
        <v>8</v>
      </c>
      <c r="I481">
        <f>'Server Complexity raw'!D311</f>
        <v>8</v>
      </c>
      <c r="J481">
        <f t="shared" si="21"/>
        <v>1.3333333333333331E-3</v>
      </c>
    </row>
    <row r="482" spans="1:10">
      <c r="A482" t="str">
        <f>'Server Complexity raw'!A312</f>
        <v>models.task.TaskTemplate.getName()</v>
      </c>
      <c r="C482">
        <f>'Server Complexity raw'!F312</f>
        <v>3</v>
      </c>
      <c r="D482">
        <f>'Server Complexity raw'!E312</f>
        <v>0</v>
      </c>
      <c r="E482">
        <f>'Server Complexity raw'!H312</f>
        <v>1</v>
      </c>
      <c r="F482" s="8">
        <f t="shared" si="20"/>
        <v>0.33333333333333331</v>
      </c>
      <c r="G482">
        <f>'Server Complexity raw'!C312</f>
        <v>1</v>
      </c>
      <c r="H482">
        <f>'Server Complexity raw'!G312</f>
        <v>4</v>
      </c>
      <c r="I482">
        <f>'Server Complexity raw'!D312</f>
        <v>4</v>
      </c>
      <c r="J482">
        <f t="shared" si="21"/>
        <v>8.3994736659658193E-4</v>
      </c>
    </row>
    <row r="483" spans="1:10">
      <c r="A483" t="str">
        <f>'Server Complexity raw'!A313</f>
        <v>models.task.TaskTemplate.getParent()</v>
      </c>
      <c r="C483">
        <f>'Server Complexity raw'!F313</f>
        <v>3</v>
      </c>
      <c r="D483">
        <f>'Server Complexity raw'!E313</f>
        <v>0</v>
      </c>
      <c r="E483">
        <f>'Server Complexity raw'!H313</f>
        <v>1</v>
      </c>
      <c r="F483" s="8">
        <f t="shared" si="20"/>
        <v>0.33333333333333331</v>
      </c>
      <c r="G483">
        <f>'Server Complexity raw'!C313</f>
        <v>1</v>
      </c>
      <c r="H483">
        <f>'Server Complexity raw'!G313</f>
        <v>4</v>
      </c>
      <c r="I483">
        <f>'Server Complexity raw'!D313</f>
        <v>4</v>
      </c>
      <c r="J483">
        <f t="shared" si="21"/>
        <v>8.3994736659658193E-4</v>
      </c>
    </row>
    <row r="484" spans="1:10">
      <c r="A484" t="str">
        <f>'Server Complexity raw'!A314</f>
        <v>models.task.TaskTemplate.setName(String)</v>
      </c>
      <c r="C484">
        <f>'Server Complexity raw'!F314</f>
        <v>3</v>
      </c>
      <c r="D484">
        <f>'Server Complexity raw'!E314</f>
        <v>1</v>
      </c>
      <c r="E484">
        <f>'Server Complexity raw'!H314</f>
        <v>1</v>
      </c>
      <c r="F484" s="8">
        <f t="shared" si="20"/>
        <v>0.33333333333333331</v>
      </c>
      <c r="G484">
        <f>'Server Complexity raw'!C314</f>
        <v>1</v>
      </c>
      <c r="H484">
        <f>'Server Complexity raw'!G314</f>
        <v>11</v>
      </c>
      <c r="I484">
        <f>'Server Complexity raw'!D314</f>
        <v>17</v>
      </c>
      <c r="J484">
        <f t="shared" si="21"/>
        <v>2.203829672819315E-3</v>
      </c>
    </row>
    <row r="485" spans="1:10">
      <c r="A485" t="str">
        <f>'Server Complexity raw'!A315</f>
        <v>models.task.TaskTemplate.setParent(TaskTemplate)</v>
      </c>
      <c r="C485">
        <f>'Server Complexity raw'!F315</f>
        <v>3</v>
      </c>
      <c r="D485">
        <f>'Server Complexity raw'!E315</f>
        <v>1</v>
      </c>
      <c r="E485">
        <f>'Server Complexity raw'!H315</f>
        <v>1</v>
      </c>
      <c r="F485" s="8">
        <f t="shared" si="20"/>
        <v>0.33333333333333331</v>
      </c>
      <c r="G485">
        <f>'Server Complexity raw'!C315</f>
        <v>1</v>
      </c>
      <c r="H485">
        <f>'Server Complexity raw'!G315</f>
        <v>11</v>
      </c>
      <c r="I485">
        <f>'Server Complexity raw'!D315</f>
        <v>17</v>
      </c>
      <c r="J485">
        <f t="shared" si="21"/>
        <v>2.203829672819315E-3</v>
      </c>
    </row>
    <row r="486" spans="1:10">
      <c r="A486" t="str">
        <f>'Server Complexity raw'!A316</f>
        <v>models.task.TaskTemplate.toString()</v>
      </c>
      <c r="C486">
        <f>'Server Complexity raw'!F316</f>
        <v>4</v>
      </c>
      <c r="D486">
        <f>'Server Complexity raw'!E316</f>
        <v>0</v>
      </c>
      <c r="E486">
        <f>'Server Complexity raw'!H316</f>
        <v>1</v>
      </c>
      <c r="F486" s="8">
        <f t="shared" si="20"/>
        <v>0.25</v>
      </c>
      <c r="G486">
        <f>'Server Complexity raw'!C316</f>
        <v>2</v>
      </c>
      <c r="H486">
        <f>'Server Complexity raw'!G316</f>
        <v>50</v>
      </c>
      <c r="I486">
        <f>'Server Complexity raw'!D316</f>
        <v>112</v>
      </c>
      <c r="J486">
        <f t="shared" si="21"/>
        <v>7.7450476447516008E-3</v>
      </c>
    </row>
    <row r="487" spans="1:10">
      <c r="A487" t="str">
        <f>'Server Complexity raw'!A317</f>
        <v>models.task.TaskTemplate.validate()</v>
      </c>
      <c r="C487">
        <f>'Server Complexity raw'!F317</f>
        <v>15</v>
      </c>
      <c r="D487">
        <f>'Server Complexity raw'!E317</f>
        <v>0</v>
      </c>
      <c r="E487">
        <f>'Server Complexity raw'!H317</f>
        <v>3</v>
      </c>
      <c r="F487" s="8">
        <f t="shared" si="20"/>
        <v>0.2</v>
      </c>
      <c r="G487">
        <f>'Server Complexity raw'!C317</f>
        <v>10</v>
      </c>
      <c r="H487">
        <f>'Server Complexity raw'!G317</f>
        <v>145</v>
      </c>
      <c r="I487">
        <f>'Server Complexity raw'!D317</f>
        <v>1550</v>
      </c>
      <c r="J487">
        <f t="shared" si="21"/>
        <v>4.4644354094424882E-2</v>
      </c>
    </row>
    <row r="488" spans="1:10">
      <c r="A488" t="str">
        <f>'Server Complexity raw'!A318</f>
        <v>models.user.PPTAccount.getPpt()</v>
      </c>
      <c r="C488">
        <f>'Server Complexity raw'!F318</f>
        <v>3</v>
      </c>
      <c r="D488">
        <f>'Server Complexity raw'!E318</f>
        <v>0</v>
      </c>
      <c r="E488">
        <f>'Server Complexity raw'!H318</f>
        <v>1</v>
      </c>
      <c r="F488" s="8">
        <f t="shared" si="20"/>
        <v>0.33333333333333331</v>
      </c>
      <c r="G488">
        <f>'Server Complexity raw'!C318</f>
        <v>1</v>
      </c>
      <c r="H488">
        <f>'Server Complexity raw'!G318</f>
        <v>4</v>
      </c>
      <c r="I488">
        <f>'Server Complexity raw'!D318</f>
        <v>4</v>
      </c>
      <c r="J488">
        <f t="shared" si="21"/>
        <v>8.3994736659658193E-4</v>
      </c>
    </row>
    <row r="489" spans="1:10">
      <c r="A489" t="str">
        <f>'Server Complexity raw'!A319</f>
        <v>models.user.PPTAccount.getPptPassword()</v>
      </c>
      <c r="C489">
        <f>'Server Complexity raw'!F319</f>
        <v>3</v>
      </c>
      <c r="D489">
        <f>'Server Complexity raw'!E319</f>
        <v>0</v>
      </c>
      <c r="E489">
        <f>'Server Complexity raw'!H319</f>
        <v>1</v>
      </c>
      <c r="F489" s="8">
        <f t="shared" si="20"/>
        <v>0.33333333333333331</v>
      </c>
      <c r="G489">
        <f>'Server Complexity raw'!C319</f>
        <v>1</v>
      </c>
      <c r="H489">
        <f>'Server Complexity raw'!G319</f>
        <v>4</v>
      </c>
      <c r="I489">
        <f>'Server Complexity raw'!D319</f>
        <v>4</v>
      </c>
      <c r="J489">
        <f t="shared" si="21"/>
        <v>8.3994736659658193E-4</v>
      </c>
    </row>
    <row r="490" spans="1:10">
      <c r="A490" t="str">
        <f>'Server Complexity raw'!A320</f>
        <v>models.user.PPTAccount.getPptUrl()</v>
      </c>
      <c r="C490">
        <f>'Server Complexity raw'!F320</f>
        <v>3</v>
      </c>
      <c r="D490">
        <f>'Server Complexity raw'!E320</f>
        <v>0</v>
      </c>
      <c r="E490">
        <f>'Server Complexity raw'!H320</f>
        <v>1</v>
      </c>
      <c r="F490" s="8">
        <f t="shared" si="20"/>
        <v>0.33333333333333331</v>
      </c>
      <c r="G490">
        <f>'Server Complexity raw'!C320</f>
        <v>1</v>
      </c>
      <c r="H490">
        <f>'Server Complexity raw'!G320</f>
        <v>4</v>
      </c>
      <c r="I490">
        <f>'Server Complexity raw'!D320</f>
        <v>4</v>
      </c>
      <c r="J490">
        <f t="shared" si="21"/>
        <v>8.3994736659658193E-4</v>
      </c>
    </row>
    <row r="491" spans="1:10">
      <c r="A491" t="str">
        <f>'Server Complexity raw'!A321</f>
        <v>models.user.PPTAccount.getPptUsername()</v>
      </c>
      <c r="C491">
        <f>'Server Complexity raw'!F321</f>
        <v>3</v>
      </c>
      <c r="D491">
        <f>'Server Complexity raw'!E321</f>
        <v>0</v>
      </c>
      <c r="E491">
        <f>'Server Complexity raw'!H321</f>
        <v>1</v>
      </c>
      <c r="F491" s="8">
        <f t="shared" si="20"/>
        <v>0.33333333333333331</v>
      </c>
      <c r="G491">
        <f>'Server Complexity raw'!C321</f>
        <v>1</v>
      </c>
      <c r="H491">
        <f>'Server Complexity raw'!G321</f>
        <v>4</v>
      </c>
      <c r="I491">
        <f>'Server Complexity raw'!D321</f>
        <v>4</v>
      </c>
      <c r="J491">
        <f t="shared" si="21"/>
        <v>8.3994736659658193E-4</v>
      </c>
    </row>
    <row r="492" spans="1:10">
      <c r="A492" t="str">
        <f>'Server Complexity raw'!A322</f>
        <v>models.user.PPTAccount.getUser()</v>
      </c>
      <c r="C492">
        <f>'Server Complexity raw'!F322</f>
        <v>3</v>
      </c>
      <c r="D492">
        <f>'Server Complexity raw'!E322</f>
        <v>0</v>
      </c>
      <c r="E492">
        <f>'Server Complexity raw'!H322</f>
        <v>1</v>
      </c>
      <c r="F492" s="8">
        <f t="shared" si="20"/>
        <v>0.33333333333333331</v>
      </c>
      <c r="G492">
        <f>'Server Complexity raw'!C322</f>
        <v>1</v>
      </c>
      <c r="H492">
        <f>'Server Complexity raw'!G322</f>
        <v>4</v>
      </c>
      <c r="I492">
        <f>'Server Complexity raw'!D322</f>
        <v>4</v>
      </c>
      <c r="J492">
        <f t="shared" si="21"/>
        <v>8.3994736659658193E-4</v>
      </c>
    </row>
    <row r="493" spans="1:10">
      <c r="A493" t="str">
        <f>'Server Complexity raw'!A323</f>
        <v>models.user.PPTAccount.setPpt(ProjectPlanningTool)</v>
      </c>
      <c r="C493">
        <f>'Server Complexity raw'!F323</f>
        <v>3</v>
      </c>
      <c r="D493">
        <f>'Server Complexity raw'!E323</f>
        <v>1</v>
      </c>
      <c r="E493">
        <f>'Server Complexity raw'!H323</f>
        <v>1</v>
      </c>
      <c r="F493" s="8">
        <f t="shared" ref="F493:F508" si="22">E493/C493</f>
        <v>0.33333333333333331</v>
      </c>
      <c r="G493">
        <f>'Server Complexity raw'!C323</f>
        <v>1</v>
      </c>
      <c r="H493">
        <f>'Server Complexity raw'!G323</f>
        <v>11</v>
      </c>
      <c r="I493">
        <f>'Server Complexity raw'!D323</f>
        <v>17</v>
      </c>
      <c r="J493">
        <f t="shared" ref="J493:J508" si="23">POWER(I493,2/3)/3000</f>
        <v>2.203829672819315E-3</v>
      </c>
    </row>
    <row r="494" spans="1:10">
      <c r="A494" t="str">
        <f>'Server Complexity raw'!A324</f>
        <v>models.user.PPTAccount.setPptPassword(String)</v>
      </c>
      <c r="C494">
        <f>'Server Complexity raw'!F324</f>
        <v>3</v>
      </c>
      <c r="D494">
        <f>'Server Complexity raw'!E324</f>
        <v>1</v>
      </c>
      <c r="E494">
        <f>'Server Complexity raw'!H324</f>
        <v>1</v>
      </c>
      <c r="F494" s="8">
        <f t="shared" si="22"/>
        <v>0.33333333333333331</v>
      </c>
      <c r="G494">
        <f>'Server Complexity raw'!C324</f>
        <v>1</v>
      </c>
      <c r="H494">
        <f>'Server Complexity raw'!G324</f>
        <v>11</v>
      </c>
      <c r="I494">
        <f>'Server Complexity raw'!D324</f>
        <v>17</v>
      </c>
      <c r="J494">
        <f t="shared" si="23"/>
        <v>2.203829672819315E-3</v>
      </c>
    </row>
    <row r="495" spans="1:10">
      <c r="A495" t="str">
        <f>'Server Complexity raw'!A325</f>
        <v>models.user.PPTAccount.setPptUrl(String)</v>
      </c>
      <c r="C495">
        <f>'Server Complexity raw'!F325</f>
        <v>3</v>
      </c>
      <c r="D495">
        <f>'Server Complexity raw'!E325</f>
        <v>1</v>
      </c>
      <c r="E495">
        <f>'Server Complexity raw'!H325</f>
        <v>1</v>
      </c>
      <c r="F495" s="8">
        <f t="shared" si="22"/>
        <v>0.33333333333333331</v>
      </c>
      <c r="G495">
        <f>'Server Complexity raw'!C325</f>
        <v>1</v>
      </c>
      <c r="H495">
        <f>'Server Complexity raw'!G325</f>
        <v>11</v>
      </c>
      <c r="I495">
        <f>'Server Complexity raw'!D325</f>
        <v>17</v>
      </c>
      <c r="J495">
        <f t="shared" si="23"/>
        <v>2.203829672819315E-3</v>
      </c>
    </row>
    <row r="496" spans="1:10">
      <c r="A496" t="str">
        <f>'Server Complexity raw'!A326</f>
        <v>models.user.PPTAccount.setPptUsername(String)</v>
      </c>
      <c r="C496">
        <f>'Server Complexity raw'!F326</f>
        <v>3</v>
      </c>
      <c r="D496">
        <f>'Server Complexity raw'!E326</f>
        <v>1</v>
      </c>
      <c r="E496">
        <f>'Server Complexity raw'!H326</f>
        <v>1</v>
      </c>
      <c r="F496" s="8">
        <f t="shared" si="22"/>
        <v>0.33333333333333331</v>
      </c>
      <c r="G496">
        <f>'Server Complexity raw'!C326</f>
        <v>1</v>
      </c>
      <c r="H496">
        <f>'Server Complexity raw'!G326</f>
        <v>11</v>
      </c>
      <c r="I496">
        <f>'Server Complexity raw'!D326</f>
        <v>17</v>
      </c>
      <c r="J496">
        <f t="shared" si="23"/>
        <v>2.203829672819315E-3</v>
      </c>
    </row>
    <row r="497" spans="1:10">
      <c r="A497" t="str">
        <f>'Server Complexity raw'!A327</f>
        <v>models.user.PPTAccount.setUser(User)</v>
      </c>
      <c r="C497">
        <f>'Server Complexity raw'!F327</f>
        <v>3</v>
      </c>
      <c r="D497">
        <f>'Server Complexity raw'!E327</f>
        <v>1</v>
      </c>
      <c r="E497">
        <f>'Server Complexity raw'!H327</f>
        <v>1</v>
      </c>
      <c r="F497" s="8">
        <f t="shared" si="22"/>
        <v>0.33333333333333331</v>
      </c>
      <c r="G497">
        <f>'Server Complexity raw'!C327</f>
        <v>1</v>
      </c>
      <c r="H497">
        <f>'Server Complexity raw'!G327</f>
        <v>11</v>
      </c>
      <c r="I497">
        <f>'Server Complexity raw'!D327</f>
        <v>17</v>
      </c>
      <c r="J497">
        <f t="shared" si="23"/>
        <v>2.203829672819315E-3</v>
      </c>
    </row>
    <row r="498" spans="1:10">
      <c r="A498" t="str">
        <f>'Server Complexity raw'!A328</f>
        <v>models.user.PPTAccount.toString()</v>
      </c>
      <c r="C498">
        <f>'Server Complexity raw'!F328</f>
        <v>7</v>
      </c>
      <c r="D498">
        <f>'Server Complexity raw'!E328</f>
        <v>0</v>
      </c>
      <c r="E498">
        <f>'Server Complexity raw'!H328</f>
        <v>1</v>
      </c>
      <c r="F498" s="8">
        <f t="shared" si="22"/>
        <v>0.14285714285714285</v>
      </c>
      <c r="G498">
        <f>'Server Complexity raw'!C328</f>
        <v>2</v>
      </c>
      <c r="H498">
        <f>'Server Complexity raw'!G328</f>
        <v>92</v>
      </c>
      <c r="I498">
        <f>'Server Complexity raw'!D328</f>
        <v>245</v>
      </c>
      <c r="J498">
        <f t="shared" si="23"/>
        <v>1.3051370990949633E-2</v>
      </c>
    </row>
    <row r="499" spans="1:10">
      <c r="A499" t="str">
        <f>'Server Complexity raw'!A329</f>
        <v>models.user.Project.getName()</v>
      </c>
      <c r="C499">
        <f>'Server Complexity raw'!F329</f>
        <v>3</v>
      </c>
      <c r="D499">
        <f>'Server Complexity raw'!E329</f>
        <v>0</v>
      </c>
      <c r="E499">
        <f>'Server Complexity raw'!H329</f>
        <v>1</v>
      </c>
      <c r="F499" s="8">
        <f t="shared" si="22"/>
        <v>0.33333333333333331</v>
      </c>
      <c r="G499">
        <f>'Server Complexity raw'!C329</f>
        <v>1</v>
      </c>
      <c r="H499">
        <f>'Server Complexity raw'!G329</f>
        <v>4</v>
      </c>
      <c r="I499">
        <f>'Server Complexity raw'!D329</f>
        <v>4</v>
      </c>
      <c r="J499">
        <f t="shared" si="23"/>
        <v>8.3994736659658193E-4</v>
      </c>
    </row>
    <row r="500" spans="1:10">
      <c r="A500" t="str">
        <f>'Server Complexity raw'!A330</f>
        <v>models.user.Project.setName(String)</v>
      </c>
      <c r="C500">
        <f>'Server Complexity raw'!F330</f>
        <v>3</v>
      </c>
      <c r="D500">
        <f>'Server Complexity raw'!E330</f>
        <v>1</v>
      </c>
      <c r="E500">
        <f>'Server Complexity raw'!H330</f>
        <v>1</v>
      </c>
      <c r="F500" s="8">
        <f t="shared" si="22"/>
        <v>0.33333333333333331</v>
      </c>
      <c r="G500">
        <f>'Server Complexity raw'!C330</f>
        <v>1</v>
      </c>
      <c r="H500">
        <f>'Server Complexity raw'!G330</f>
        <v>11</v>
      </c>
      <c r="I500">
        <f>'Server Complexity raw'!D330</f>
        <v>17</v>
      </c>
      <c r="J500">
        <f t="shared" si="23"/>
        <v>2.203829672819315E-3</v>
      </c>
    </row>
    <row r="501" spans="1:10">
      <c r="A501" t="str">
        <f>'Server Complexity raw'!A331</f>
        <v>models.user.Project.toString()</v>
      </c>
      <c r="C501">
        <f>'Server Complexity raw'!F331</f>
        <v>4</v>
      </c>
      <c r="D501">
        <f>'Server Complexity raw'!E331</f>
        <v>0</v>
      </c>
      <c r="E501">
        <f>'Server Complexity raw'!H331</f>
        <v>1</v>
      </c>
      <c r="F501" s="8">
        <f t="shared" si="22"/>
        <v>0.25</v>
      </c>
      <c r="G501">
        <f>'Server Complexity raw'!C331</f>
        <v>1</v>
      </c>
      <c r="H501">
        <f>'Server Complexity raw'!G331</f>
        <v>19</v>
      </c>
      <c r="I501">
        <f>'Server Complexity raw'!D331</f>
        <v>29</v>
      </c>
      <c r="J501">
        <f t="shared" si="23"/>
        <v>3.1463768924641197E-3</v>
      </c>
    </row>
    <row r="502" spans="1:10">
      <c r="A502" t="str">
        <f>'Server Complexity raw'!A332</f>
        <v>models.user.User.getName()</v>
      </c>
      <c r="C502">
        <f>'Server Complexity raw'!F332</f>
        <v>3</v>
      </c>
      <c r="D502">
        <f>'Server Complexity raw'!E332</f>
        <v>0</v>
      </c>
      <c r="E502">
        <f>'Server Complexity raw'!H332</f>
        <v>1</v>
      </c>
      <c r="F502" s="8">
        <f t="shared" si="22"/>
        <v>0.33333333333333331</v>
      </c>
      <c r="G502">
        <f>'Server Complexity raw'!C332</f>
        <v>1</v>
      </c>
      <c r="H502">
        <f>'Server Complexity raw'!G332</f>
        <v>4</v>
      </c>
      <c r="I502">
        <f>'Server Complexity raw'!D332</f>
        <v>4</v>
      </c>
      <c r="J502">
        <f t="shared" si="23"/>
        <v>8.3994736659658193E-4</v>
      </c>
    </row>
    <row r="503" spans="1:10">
      <c r="A503" t="str">
        <f>'Server Complexity raw'!A333</f>
        <v>models.user.User.getPasswordHash()</v>
      </c>
      <c r="C503">
        <f>'Server Complexity raw'!F333</f>
        <v>3</v>
      </c>
      <c r="D503">
        <f>'Server Complexity raw'!E333</f>
        <v>0</v>
      </c>
      <c r="E503">
        <f>'Server Complexity raw'!H333</f>
        <v>1</v>
      </c>
      <c r="F503" s="8">
        <f t="shared" si="22"/>
        <v>0.33333333333333331</v>
      </c>
      <c r="G503">
        <f>'Server Complexity raw'!C333</f>
        <v>1</v>
      </c>
      <c r="H503">
        <f>'Server Complexity raw'!G333</f>
        <v>8</v>
      </c>
      <c r="I503">
        <f>'Server Complexity raw'!D333</f>
        <v>12</v>
      </c>
      <c r="J503">
        <f t="shared" si="23"/>
        <v>1.7471609294725978E-3</v>
      </c>
    </row>
    <row r="504" spans="1:10">
      <c r="A504" t="str">
        <f>'Server Complexity raw'!A334</f>
        <v>models.user.User.getSalt()</v>
      </c>
      <c r="C504">
        <f>'Server Complexity raw'!F334</f>
        <v>3</v>
      </c>
      <c r="D504">
        <f>'Server Complexity raw'!E334</f>
        <v>0</v>
      </c>
      <c r="E504">
        <f>'Server Complexity raw'!H334</f>
        <v>1</v>
      </c>
      <c r="F504" s="8">
        <f t="shared" si="22"/>
        <v>0.33333333333333331</v>
      </c>
      <c r="G504">
        <f>'Server Complexity raw'!C334</f>
        <v>1</v>
      </c>
      <c r="H504">
        <f>'Server Complexity raw'!G334</f>
        <v>8</v>
      </c>
      <c r="I504">
        <f>'Server Complexity raw'!D334</f>
        <v>12</v>
      </c>
      <c r="J504">
        <f t="shared" si="23"/>
        <v>1.7471609294725978E-3</v>
      </c>
    </row>
    <row r="505" spans="1:10">
      <c r="A505" t="str">
        <f>'Server Complexity raw'!A335</f>
        <v>models.user.User.initSalt(SecureRandom)</v>
      </c>
      <c r="C505">
        <f>'Server Complexity raw'!F335</f>
        <v>3</v>
      </c>
      <c r="D505">
        <f>'Server Complexity raw'!E335</f>
        <v>1</v>
      </c>
      <c r="E505">
        <f>'Server Complexity raw'!H335</f>
        <v>1</v>
      </c>
      <c r="F505" s="8">
        <f t="shared" si="22"/>
        <v>0.33333333333333331</v>
      </c>
      <c r="G505">
        <f>'Server Complexity raw'!C335</f>
        <v>1</v>
      </c>
      <c r="H505">
        <f>'Server Complexity raw'!G335</f>
        <v>15</v>
      </c>
      <c r="I505">
        <f>'Server Complexity raw'!D335</f>
        <v>23</v>
      </c>
      <c r="J505">
        <f t="shared" si="23"/>
        <v>2.6958597996966874E-3</v>
      </c>
    </row>
    <row r="506" spans="1:10">
      <c r="A506" t="str">
        <f>'Server Complexity raw'!A336</f>
        <v>models.user.User.setName(String)</v>
      </c>
      <c r="C506">
        <f>'Server Complexity raw'!F336</f>
        <v>3</v>
      </c>
      <c r="D506">
        <f>'Server Complexity raw'!E336</f>
        <v>1</v>
      </c>
      <c r="E506">
        <f>'Server Complexity raw'!H336</f>
        <v>1</v>
      </c>
      <c r="F506" s="8">
        <f t="shared" si="22"/>
        <v>0.33333333333333331</v>
      </c>
      <c r="G506">
        <f>'Server Complexity raw'!C336</f>
        <v>1</v>
      </c>
      <c r="H506">
        <f>'Server Complexity raw'!G336</f>
        <v>11</v>
      </c>
      <c r="I506">
        <f>'Server Complexity raw'!D336</f>
        <v>17</v>
      </c>
      <c r="J506">
        <f t="shared" si="23"/>
        <v>2.203829672819315E-3</v>
      </c>
    </row>
    <row r="507" spans="1:10">
      <c r="A507" t="str">
        <f>'Server Complexity raw'!A337</f>
        <v>models.user.User.setPasswordHash(byte[])</v>
      </c>
      <c r="C507">
        <f>'Server Complexity raw'!F337</f>
        <v>3</v>
      </c>
      <c r="D507">
        <f>'Server Complexity raw'!E337</f>
        <v>1</v>
      </c>
      <c r="E507">
        <f>'Server Complexity raw'!H337</f>
        <v>1</v>
      </c>
      <c r="F507" s="8">
        <f t="shared" si="22"/>
        <v>0.33333333333333331</v>
      </c>
      <c r="G507">
        <f>'Server Complexity raw'!C337</f>
        <v>2</v>
      </c>
      <c r="H507">
        <f>'Server Complexity raw'!G337</f>
        <v>15</v>
      </c>
      <c r="I507">
        <f>'Server Complexity raw'!D337</f>
        <v>31</v>
      </c>
      <c r="J507">
        <f t="shared" si="23"/>
        <v>3.2894241344063233E-3</v>
      </c>
    </row>
    <row r="508" spans="1:10">
      <c r="A508" t="str">
        <f>'Server Complexity raw'!A338</f>
        <v>models.user.User.toString()</v>
      </c>
      <c r="C508">
        <f>'Server Complexity raw'!F338</f>
        <v>4</v>
      </c>
      <c r="D508">
        <f>'Server Complexity raw'!E338</f>
        <v>0</v>
      </c>
      <c r="E508">
        <f>'Server Complexity raw'!H338</f>
        <v>1</v>
      </c>
      <c r="F508" s="8">
        <f t="shared" si="22"/>
        <v>0.25</v>
      </c>
      <c r="G508">
        <f>'Server Complexity raw'!C338</f>
        <v>1</v>
      </c>
      <c r="H508">
        <f>'Server Complexity raw'!G338</f>
        <v>19</v>
      </c>
      <c r="I508">
        <f>'Server Complexity raw'!D338</f>
        <v>29</v>
      </c>
      <c r="J508">
        <f t="shared" si="23"/>
        <v>3.1463768924641197E-3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5"/>
  <sheetViews>
    <sheetView topLeftCell="B1" workbookViewId="0">
      <pane ySplit="1" topLeftCell="A2" activePane="bottomLeft" state="frozenSplit"/>
      <selection pane="bottomLeft" activeCell="J1" sqref="J1"/>
    </sheetView>
  </sheetViews>
  <sheetFormatPr baseColWidth="10" defaultRowHeight="15" x14ac:dyDescent="0"/>
  <cols>
    <col min="1" max="1" width="38.5" bestFit="1" customWidth="1"/>
    <col min="2" max="2" width="8" bestFit="1" customWidth="1"/>
    <col min="3" max="3" width="11.5" bestFit="1" customWidth="1"/>
    <col min="4" max="4" width="10.5" bestFit="1" customWidth="1"/>
    <col min="5" max="5" width="21.33203125" bestFit="1" customWidth="1"/>
    <col min="6" max="6" width="19.5" bestFit="1" customWidth="1"/>
    <col min="7" max="7" width="25.83203125" bestFit="1" customWidth="1"/>
    <col min="8" max="8" width="16" bestFit="1" customWidth="1"/>
    <col min="9" max="9" width="14.83203125" bestFit="1" customWidth="1"/>
    <col min="10" max="10" width="13.5" bestFit="1" customWidth="1"/>
    <col min="11" max="11" width="18.33203125" bestFit="1" customWidth="1"/>
    <col min="12" max="12" width="16.5" bestFit="1" customWidth="1"/>
    <col min="13" max="13" width="16.5" customWidth="1"/>
    <col min="15" max="15" width="32.33203125" customWidth="1"/>
    <col min="16" max="16" width="20.5" customWidth="1"/>
    <col min="17" max="17" width="22.6640625" bestFit="1" customWidth="1"/>
    <col min="18" max="18" width="38.5" bestFit="1" customWidth="1"/>
    <col min="19" max="19" width="19.83203125" bestFit="1" customWidth="1"/>
    <col min="20" max="20" width="29.6640625" bestFit="1" customWidth="1"/>
    <col min="21" max="21" width="25.5" bestFit="1" customWidth="1"/>
    <col min="22" max="22" width="26.33203125" bestFit="1" customWidth="1"/>
    <col min="23" max="23" width="24.1640625" bestFit="1" customWidth="1"/>
    <col min="24" max="24" width="32.33203125" bestFit="1" customWidth="1"/>
    <col min="25" max="25" width="31.6640625" bestFit="1" customWidth="1"/>
    <col min="26" max="26" width="29.1640625" bestFit="1" customWidth="1"/>
    <col min="27" max="27" width="16.83203125" bestFit="1" customWidth="1"/>
    <col min="28" max="28" width="20.6640625" bestFit="1" customWidth="1"/>
    <col min="29" max="29" width="29.33203125" bestFit="1" customWidth="1"/>
    <col min="30" max="30" width="20.6640625" bestFit="1" customWidth="1"/>
    <col min="31" max="31" width="22.83203125" bestFit="1" customWidth="1"/>
    <col min="32" max="32" width="23.6640625" bestFit="1" customWidth="1"/>
    <col min="33" max="33" width="25.83203125" bestFit="1" customWidth="1"/>
    <col min="34" max="34" width="25.33203125" bestFit="1" customWidth="1"/>
    <col min="35" max="35" width="20.6640625" bestFit="1" customWidth="1"/>
    <col min="36" max="36" width="24.33203125" bestFit="1" customWidth="1"/>
    <col min="37" max="37" width="34.6640625" bestFit="1" customWidth="1"/>
    <col min="38" max="38" width="23.6640625" bestFit="1" customWidth="1"/>
    <col min="39" max="39" width="18.33203125" bestFit="1" customWidth="1"/>
    <col min="40" max="40" width="26.1640625" bestFit="1" customWidth="1"/>
    <col min="41" max="41" width="24.83203125" bestFit="1" customWidth="1"/>
    <col min="42" max="42" width="28.1640625" bestFit="1" customWidth="1"/>
    <col min="43" max="43" width="20.1640625" bestFit="1" customWidth="1"/>
    <col min="44" max="44" width="29.83203125" bestFit="1" customWidth="1"/>
    <col min="45" max="45" width="17.6640625" bestFit="1" customWidth="1"/>
    <col min="46" max="46" width="19.83203125" bestFit="1" customWidth="1"/>
    <col min="47" max="47" width="22.33203125" bestFit="1" customWidth="1"/>
    <col min="48" max="48" width="21.83203125" bestFit="1" customWidth="1"/>
    <col min="49" max="49" width="22.83203125" bestFit="1" customWidth="1"/>
    <col min="50" max="50" width="35.5" bestFit="1" customWidth="1"/>
    <col min="51" max="51" width="16.6640625" bestFit="1" customWidth="1"/>
    <col min="52" max="52" width="21.83203125" bestFit="1" customWidth="1"/>
    <col min="53" max="53" width="16.33203125" bestFit="1" customWidth="1"/>
    <col min="54" max="54" width="21.5" bestFit="1" customWidth="1"/>
    <col min="55" max="55" width="17.83203125" bestFit="1" customWidth="1"/>
    <col min="56" max="56" width="19.6640625" bestFit="1" customWidth="1"/>
    <col min="57" max="57" width="19.33203125" bestFit="1" customWidth="1"/>
    <col min="58" max="58" width="19.5" bestFit="1" customWidth="1"/>
    <col min="59" max="59" width="20.1640625" bestFit="1" customWidth="1"/>
    <col min="60" max="60" width="29.5" bestFit="1" customWidth="1"/>
    <col min="61" max="61" width="30.1640625" bestFit="1" customWidth="1"/>
    <col min="62" max="62" width="23" bestFit="1" customWidth="1"/>
    <col min="63" max="63" width="17.33203125" bestFit="1" customWidth="1"/>
    <col min="64" max="64" width="15.5" bestFit="1" customWidth="1"/>
    <col min="65" max="65" width="25.5" bestFit="1" customWidth="1"/>
    <col min="66" max="66" width="16.5" bestFit="1" customWidth="1"/>
    <col min="67" max="67" width="15.6640625" bestFit="1" customWidth="1"/>
    <col min="68" max="68" width="20.6640625" bestFit="1" customWidth="1"/>
    <col min="69" max="69" width="15.1640625" bestFit="1" customWidth="1"/>
    <col min="70" max="70" width="14.33203125" bestFit="1" customWidth="1"/>
    <col min="71" max="71" width="21.6640625" bestFit="1" customWidth="1"/>
    <col min="72" max="72" width="12" bestFit="1" customWidth="1"/>
    <col min="73" max="73" width="11.5" bestFit="1" customWidth="1"/>
    <col min="74" max="74" width="13.33203125" bestFit="1" customWidth="1"/>
    <col min="75" max="75" width="8" customWidth="1"/>
    <col min="76" max="76" width="23.83203125" bestFit="1" customWidth="1"/>
    <col min="77" max="77" width="9.1640625" customWidth="1"/>
    <col min="78" max="78" width="18.83203125" bestFit="1" customWidth="1"/>
    <col min="79" max="79" width="20" bestFit="1" customWidth="1"/>
    <col min="80" max="80" width="18.5" bestFit="1" customWidth="1"/>
    <col min="81" max="81" width="15.5" bestFit="1" customWidth="1"/>
    <col min="82" max="82" width="9.33203125" customWidth="1"/>
    <col min="83" max="83" width="19.33203125" bestFit="1" customWidth="1"/>
    <col min="84" max="84" width="6.6640625" customWidth="1"/>
    <col min="85" max="85" width="11.33203125" bestFit="1" customWidth="1"/>
    <col min="86" max="86" width="20.1640625" bestFit="1" customWidth="1"/>
    <col min="87" max="87" width="10.33203125" customWidth="1"/>
    <col min="88" max="88" width="15.83203125" bestFit="1" customWidth="1"/>
    <col min="89" max="89" width="20.1640625" bestFit="1" customWidth="1"/>
    <col min="90" max="90" width="15.83203125" bestFit="1" customWidth="1"/>
    <col min="91" max="91" width="17.33203125" bestFit="1" customWidth="1"/>
    <col min="92" max="92" width="8.5" customWidth="1"/>
    <col min="93" max="93" width="7.1640625" customWidth="1"/>
    <col min="94" max="94" width="17.6640625" bestFit="1" customWidth="1"/>
    <col min="95" max="95" width="6" customWidth="1"/>
    <col min="96" max="96" width="5.5" customWidth="1"/>
    <col min="97" max="97" width="10.33203125" customWidth="1"/>
    <col min="98" max="98" width="23.5" bestFit="1" customWidth="1"/>
    <col min="99" max="99" width="13.33203125" bestFit="1" customWidth="1"/>
    <col min="100" max="100" width="5.6640625" customWidth="1"/>
    <col min="102" max="102" width="19.6640625" bestFit="1" customWidth="1"/>
    <col min="103" max="103" width="12.83203125" bestFit="1" customWidth="1"/>
    <col min="104" max="104" width="11.33203125" bestFit="1" customWidth="1"/>
    <col min="105" max="105" width="20.83203125" bestFit="1" customWidth="1"/>
    <col min="106" max="106" width="21.5" bestFit="1" customWidth="1"/>
    <col min="107" max="107" width="18.1640625" bestFit="1" customWidth="1"/>
    <col min="108" max="108" width="15.33203125" bestFit="1" customWidth="1"/>
    <col min="109" max="109" width="14.33203125" bestFit="1" customWidth="1"/>
    <col min="110" max="110" width="16.1640625" bestFit="1" customWidth="1"/>
    <col min="111" max="111" width="14.1640625" bestFit="1" customWidth="1"/>
    <col min="112" max="112" width="12" bestFit="1" customWidth="1"/>
    <col min="113" max="113" width="5.6640625" customWidth="1"/>
    <col min="114" max="114" width="8.6640625" customWidth="1"/>
    <col min="115" max="115" width="4.33203125" customWidth="1"/>
    <col min="116" max="116" width="6.83203125" customWidth="1"/>
    <col min="117" max="118" width="16.1640625" bestFit="1" customWidth="1"/>
    <col min="119" max="119" width="13.83203125" bestFit="1" customWidth="1"/>
    <col min="120" max="120" width="14" bestFit="1" customWidth="1"/>
    <col min="121" max="121" width="16" bestFit="1" customWidth="1"/>
    <col min="122" max="122" width="11" bestFit="1" customWidth="1"/>
    <col min="123" max="123" width="16.83203125" bestFit="1" customWidth="1"/>
    <col min="124" max="124" width="16.6640625" bestFit="1" customWidth="1"/>
    <col min="125" max="125" width="17.1640625" bestFit="1" customWidth="1"/>
    <col min="126" max="126" width="13.6640625" bestFit="1" customWidth="1"/>
    <col min="127" max="127" width="16.1640625" bestFit="1" customWidth="1"/>
    <col min="128" max="128" width="13" bestFit="1" customWidth="1"/>
    <col min="129" max="129" width="13.6640625" bestFit="1" customWidth="1"/>
    <col min="130" max="130" width="14" bestFit="1" customWidth="1"/>
    <col min="131" max="131" width="10.5" customWidth="1"/>
    <col min="132" max="132" width="12.5" bestFit="1" customWidth="1"/>
    <col min="133" max="133" width="17.83203125" bestFit="1" customWidth="1"/>
    <col min="134" max="134" width="19.1640625" bestFit="1" customWidth="1"/>
    <col min="135" max="135" width="11.83203125" bestFit="1" customWidth="1"/>
    <col min="136" max="136" width="4.6640625" customWidth="1"/>
    <col min="137" max="137" width="14.5" bestFit="1" customWidth="1"/>
    <col min="138" max="138" width="21.83203125" bestFit="1" customWidth="1"/>
    <col min="139" max="139" width="23.5" bestFit="1" customWidth="1"/>
    <col min="140" max="140" width="16" bestFit="1" customWidth="1"/>
    <col min="141" max="141" width="12.1640625" bestFit="1" customWidth="1"/>
    <col min="142" max="142" width="7.1640625" customWidth="1"/>
    <col min="143" max="143" width="15.33203125" bestFit="1" customWidth="1"/>
    <col min="144" max="144" width="20.5" bestFit="1" customWidth="1"/>
    <col min="145" max="145" width="24.5" bestFit="1" customWidth="1"/>
    <col min="146" max="146" width="12.33203125" bestFit="1" customWidth="1"/>
    <col min="147" max="147" width="16" bestFit="1" customWidth="1"/>
    <col min="148" max="148" width="23.83203125" bestFit="1" customWidth="1"/>
    <col min="149" max="149" width="8.33203125" customWidth="1"/>
    <col min="150" max="150" width="10.1640625" customWidth="1"/>
    <col min="151" max="151" width="11.5" bestFit="1" customWidth="1"/>
    <col min="152" max="152" width="17.33203125" bestFit="1" customWidth="1"/>
    <col min="153" max="153" width="11.83203125" bestFit="1" customWidth="1"/>
    <col min="154" max="154" width="13.5" bestFit="1" customWidth="1"/>
    <col min="155" max="155" width="7.83203125" customWidth="1"/>
    <col min="156" max="156" width="10.33203125" customWidth="1"/>
    <col min="157" max="157" width="19.5" bestFit="1" customWidth="1"/>
    <col min="158" max="158" width="24.1640625" bestFit="1" customWidth="1"/>
    <col min="159" max="159" width="13.1640625" bestFit="1" customWidth="1"/>
    <col min="160" max="160" width="14" bestFit="1" customWidth="1"/>
    <col min="161" max="161" width="5.1640625" customWidth="1"/>
    <col min="162" max="162" width="13.6640625" bestFit="1" customWidth="1"/>
    <col min="163" max="163" width="18.1640625" bestFit="1" customWidth="1"/>
    <col min="164" max="164" width="3.1640625" customWidth="1"/>
    <col min="165" max="165" width="11.6640625" bestFit="1" customWidth="1"/>
    <col min="166" max="166" width="9.1640625" customWidth="1"/>
    <col min="167" max="167" width="22" bestFit="1" customWidth="1"/>
    <col min="168" max="168" width="10" customWidth="1"/>
    <col min="169" max="169" width="8" customWidth="1"/>
    <col min="170" max="170" width="8.6640625" customWidth="1"/>
    <col min="171" max="172" width="7.33203125" customWidth="1"/>
    <col min="173" max="173" width="20.1640625" bestFit="1" customWidth="1"/>
    <col min="174" max="174" width="10.33203125" customWidth="1"/>
    <col min="175" max="175" width="11.33203125" bestFit="1" customWidth="1"/>
    <col min="176" max="176" width="14.83203125" bestFit="1" customWidth="1"/>
    <col min="177" max="177" width="14" bestFit="1" customWidth="1"/>
    <col min="178" max="178" width="12.1640625" bestFit="1" customWidth="1"/>
    <col min="179" max="179" width="9" customWidth="1"/>
    <col min="181" max="181" width="16.1640625" bestFit="1" customWidth="1"/>
    <col min="182" max="182" width="23" bestFit="1" customWidth="1"/>
    <col min="183" max="183" width="6.1640625" customWidth="1"/>
    <col min="184" max="184" width="10.5" customWidth="1"/>
    <col min="185" max="185" width="12.33203125" bestFit="1" customWidth="1"/>
    <col min="186" max="186" width="4.1640625" customWidth="1"/>
    <col min="187" max="187" width="9.5" customWidth="1"/>
    <col min="188" max="188" width="21.33203125" bestFit="1" customWidth="1"/>
    <col min="189" max="189" width="14.6640625" bestFit="1" customWidth="1"/>
    <col min="190" max="190" width="20" bestFit="1" customWidth="1"/>
    <col min="191" max="191" width="15.1640625" bestFit="1" customWidth="1"/>
    <col min="192" max="192" width="13.33203125" bestFit="1" customWidth="1"/>
    <col min="193" max="194" width="10.5" customWidth="1"/>
    <col min="195" max="195" width="8.33203125" customWidth="1"/>
    <col min="196" max="196" width="4.83203125" customWidth="1"/>
    <col min="197" max="197" width="10.5" customWidth="1"/>
    <col min="198" max="198" width="9.1640625" customWidth="1"/>
    <col min="199" max="199" width="13.83203125" bestFit="1" customWidth="1"/>
    <col min="200" max="200" width="17.33203125" bestFit="1" customWidth="1"/>
    <col min="201" max="201" width="8" customWidth="1"/>
    <col min="202" max="202" width="7.6640625" customWidth="1"/>
    <col min="203" max="203" width="9.1640625" customWidth="1"/>
    <col min="204" max="204" width="22" bestFit="1" customWidth="1"/>
    <col min="205" max="205" width="16.33203125" bestFit="1" customWidth="1"/>
    <col min="206" max="206" width="12" bestFit="1" customWidth="1"/>
    <col min="207" max="207" width="15.1640625" bestFit="1" customWidth="1"/>
    <col min="208" max="208" width="15.6640625" bestFit="1" customWidth="1"/>
    <col min="209" max="209" width="10.1640625" customWidth="1"/>
    <col min="210" max="210" width="25" bestFit="1" customWidth="1"/>
    <col min="211" max="211" width="7.6640625" customWidth="1"/>
    <col min="212" max="212" width="17" bestFit="1" customWidth="1"/>
    <col min="213" max="213" width="12.6640625" bestFit="1" customWidth="1"/>
    <col min="214" max="214" width="8.1640625" customWidth="1"/>
    <col min="215" max="215" width="10" customWidth="1"/>
    <col min="216" max="216" width="5.83203125" customWidth="1"/>
    <col min="217" max="217" width="17.1640625" bestFit="1" customWidth="1"/>
    <col min="218" max="218" width="7.83203125" customWidth="1"/>
    <col min="219" max="219" width="10.1640625" customWidth="1"/>
    <col min="220" max="220" width="12.33203125" bestFit="1" customWidth="1"/>
    <col min="221" max="221" width="23.5" bestFit="1" customWidth="1"/>
    <col min="222" max="222" width="10" customWidth="1"/>
    <col min="223" max="223" width="18.5" bestFit="1" customWidth="1"/>
    <col min="224" max="224" width="14.6640625" bestFit="1" customWidth="1"/>
    <col min="225" max="225" width="20.33203125" bestFit="1" customWidth="1"/>
    <col min="227" max="227" width="8.5" customWidth="1"/>
    <col min="228" max="228" width="7.6640625" customWidth="1"/>
    <col min="229" max="229" width="12.83203125" bestFit="1" customWidth="1"/>
    <col min="230" max="230" width="17.83203125" bestFit="1" customWidth="1"/>
    <col min="231" max="231" width="25.5" bestFit="1" customWidth="1"/>
    <col min="232" max="232" width="15.5" bestFit="1" customWidth="1"/>
    <col min="233" max="233" width="15" bestFit="1" customWidth="1"/>
    <col min="234" max="234" width="8.5" customWidth="1"/>
    <col min="235" max="235" width="6.6640625" customWidth="1"/>
    <col min="236" max="236" width="10.33203125" customWidth="1"/>
    <col min="237" max="237" width="8.33203125" customWidth="1"/>
    <col min="238" max="238" width="14.83203125" bestFit="1" customWidth="1"/>
    <col min="239" max="239" width="20" bestFit="1" customWidth="1"/>
    <col min="240" max="240" width="13.6640625" bestFit="1" customWidth="1"/>
    <col min="241" max="241" width="20.83203125" bestFit="1" customWidth="1"/>
    <col min="242" max="242" width="8.6640625" customWidth="1"/>
    <col min="243" max="243" width="8.33203125" customWidth="1"/>
    <col min="244" max="244" width="24.1640625" bestFit="1" customWidth="1"/>
    <col min="245" max="245" width="5.1640625" customWidth="1"/>
    <col min="246" max="246" width="12.1640625" bestFit="1" customWidth="1"/>
    <col min="247" max="247" width="22.5" bestFit="1" customWidth="1"/>
    <col min="248" max="248" width="18.5" bestFit="1" customWidth="1"/>
    <col min="249" max="249" width="15.33203125" bestFit="1" customWidth="1"/>
    <col min="250" max="250" width="17.5" bestFit="1" customWidth="1"/>
    <col min="251" max="251" width="17" bestFit="1" customWidth="1"/>
    <col min="252" max="252" width="12.6640625" bestFit="1" customWidth="1"/>
    <col min="253" max="253" width="19.1640625" bestFit="1" customWidth="1"/>
    <col min="254" max="254" width="16.5" bestFit="1" customWidth="1"/>
    <col min="255" max="255" width="10.1640625" customWidth="1"/>
    <col min="256" max="256" width="18.1640625" bestFit="1" customWidth="1"/>
    <col min="257" max="257" width="25.83203125" bestFit="1" customWidth="1"/>
    <col min="258" max="258" width="9.1640625" customWidth="1"/>
    <col min="259" max="259" width="4" customWidth="1"/>
    <col min="260" max="260" width="12.6640625" bestFit="1" customWidth="1"/>
    <col min="261" max="261" width="14.6640625" bestFit="1" customWidth="1"/>
    <col min="262" max="262" width="3.6640625" customWidth="1"/>
    <col min="263" max="263" width="11.83203125" bestFit="1" customWidth="1"/>
    <col min="265" max="265" width="12.5" bestFit="1" customWidth="1"/>
    <col min="266" max="266" width="9.1640625" customWidth="1"/>
    <col min="267" max="267" width="10.1640625" customWidth="1"/>
    <col min="268" max="268" width="12.5" bestFit="1" customWidth="1"/>
    <col min="269" max="269" width="9.1640625" customWidth="1"/>
    <col min="270" max="270" width="21.5" bestFit="1" customWidth="1"/>
    <col min="271" max="271" width="26.83203125" bestFit="1" customWidth="1"/>
    <col min="272" max="272" width="5.5" customWidth="1"/>
    <col min="273" max="273" width="12.1640625" bestFit="1" customWidth="1"/>
    <col min="274" max="274" width="8.5" customWidth="1"/>
    <col min="275" max="275" width="17.33203125" bestFit="1" customWidth="1"/>
    <col min="276" max="276" width="19" bestFit="1" customWidth="1"/>
    <col min="277" max="277" width="14.83203125" bestFit="1" customWidth="1"/>
    <col min="278" max="278" width="20" bestFit="1" customWidth="1"/>
    <col min="279" max="279" width="7.33203125" customWidth="1"/>
    <col min="280" max="280" width="11.5" bestFit="1" customWidth="1"/>
    <col min="281" max="281" width="6.83203125" customWidth="1"/>
    <col min="282" max="282" width="30.1640625" bestFit="1" customWidth="1"/>
    <col min="283" max="283" width="15.83203125" bestFit="1" customWidth="1"/>
    <col min="284" max="284" width="20.6640625" bestFit="1" customWidth="1"/>
    <col min="285" max="285" width="16" bestFit="1" customWidth="1"/>
    <col min="286" max="286" width="16.6640625" bestFit="1" customWidth="1"/>
    <col min="287" max="287" width="11.33203125" bestFit="1" customWidth="1"/>
    <col min="288" max="288" width="5.33203125" customWidth="1"/>
    <col min="289" max="289" width="20.1640625" bestFit="1" customWidth="1"/>
    <col min="290" max="290" width="14" bestFit="1" customWidth="1"/>
    <col min="291" max="291" width="11" bestFit="1" customWidth="1"/>
    <col min="292" max="292" width="14.6640625" bestFit="1" customWidth="1"/>
    <col min="293" max="293" width="16.83203125" bestFit="1" customWidth="1"/>
    <col min="294" max="294" width="18.6640625" bestFit="1" customWidth="1"/>
    <col min="295" max="295" width="17.6640625" bestFit="1" customWidth="1"/>
    <col min="296" max="296" width="6.83203125" customWidth="1"/>
    <col min="297" max="297" width="17.33203125" bestFit="1" customWidth="1"/>
    <col min="298" max="298" width="22.1640625" bestFit="1" customWidth="1"/>
    <col min="299" max="299" width="15.6640625" bestFit="1" customWidth="1"/>
    <col min="300" max="300" width="5.6640625" customWidth="1"/>
    <col min="301" max="301" width="3.33203125" customWidth="1"/>
    <col min="302" max="302" width="7.83203125" customWidth="1"/>
    <col min="303" max="303" width="6.5" customWidth="1"/>
    <col min="304" max="304" width="6.83203125" customWidth="1"/>
    <col min="305" max="305" width="15.5" bestFit="1" customWidth="1"/>
    <col min="306" max="306" width="4" customWidth="1"/>
    <col min="307" max="307" width="22" bestFit="1" customWidth="1"/>
    <col min="308" max="308" width="33.1640625" bestFit="1" customWidth="1"/>
    <col min="309" max="309" width="28.6640625" bestFit="1" customWidth="1"/>
    <col min="310" max="310" width="12.33203125" bestFit="1" customWidth="1"/>
    <col min="311" max="311" width="11.6640625" bestFit="1" customWidth="1"/>
    <col min="312" max="312" width="6.6640625" customWidth="1"/>
    <col min="313" max="313" width="10" customWidth="1"/>
    <col min="314" max="314" width="23.1640625" bestFit="1" customWidth="1"/>
    <col min="315" max="315" width="20.33203125" bestFit="1" customWidth="1"/>
    <col min="316" max="316" width="19.6640625" bestFit="1" customWidth="1"/>
    <col min="317" max="317" width="6.83203125" customWidth="1"/>
    <col min="318" max="318" width="7" customWidth="1"/>
    <col min="319" max="319" width="10.1640625" customWidth="1"/>
    <col min="320" max="320" width="5.1640625" customWidth="1"/>
    <col min="321" max="321" width="9.6640625" customWidth="1"/>
    <col min="322" max="322" width="9.33203125" customWidth="1"/>
    <col min="323" max="323" width="4.33203125" customWidth="1"/>
    <col min="324" max="324" width="12.5" bestFit="1" customWidth="1"/>
    <col min="325" max="325" width="14.5" bestFit="1" customWidth="1"/>
    <col min="326" max="326" width="8.33203125" customWidth="1"/>
    <col min="327" max="327" width="7.5" customWidth="1"/>
    <col min="328" max="328" width="12.83203125" bestFit="1" customWidth="1"/>
    <col min="329" max="329" width="20" bestFit="1" customWidth="1"/>
    <col min="330" max="330" width="15.83203125" bestFit="1" customWidth="1"/>
    <col min="331" max="331" width="21.5" bestFit="1" customWidth="1"/>
    <col min="332" max="332" width="19" bestFit="1" customWidth="1"/>
    <col min="333" max="333" width="21.83203125" bestFit="1" customWidth="1"/>
    <col min="334" max="334" width="13.1640625" bestFit="1" customWidth="1"/>
    <col min="335" max="335" width="15.33203125" bestFit="1" customWidth="1"/>
    <col min="336" max="336" width="17.6640625" bestFit="1" customWidth="1"/>
    <col min="337" max="337" width="18.1640625" bestFit="1" customWidth="1"/>
    <col min="338" max="338" width="11" bestFit="1" customWidth="1"/>
    <col min="339" max="339" width="13.5" bestFit="1" customWidth="1"/>
    <col min="340" max="340" width="13.6640625" bestFit="1" customWidth="1"/>
    <col min="341" max="341" width="18.5" bestFit="1" customWidth="1"/>
    <col min="342" max="342" width="8.6640625" customWidth="1"/>
    <col min="343" max="343" width="11" bestFit="1" customWidth="1"/>
    <col min="344" max="344" width="18" bestFit="1" customWidth="1"/>
    <col min="345" max="345" width="3.83203125" customWidth="1"/>
    <col min="346" max="346" width="17.83203125" bestFit="1" customWidth="1"/>
    <col min="347" max="347" width="11.33203125" bestFit="1" customWidth="1"/>
    <col min="348" max="348" width="13.33203125" bestFit="1" customWidth="1"/>
    <col min="349" max="349" width="12.1640625" bestFit="1" customWidth="1"/>
    <col min="350" max="350" width="18.5" bestFit="1" customWidth="1"/>
    <col min="351" max="351" width="12.83203125" bestFit="1" customWidth="1"/>
    <col min="352" max="352" width="13.1640625" bestFit="1" customWidth="1"/>
    <col min="353" max="353" width="20.33203125" bestFit="1" customWidth="1"/>
    <col min="354" max="354" width="9" customWidth="1"/>
    <col min="355" max="355" width="13.5" bestFit="1" customWidth="1"/>
    <col min="356" max="356" width="9.6640625" customWidth="1"/>
    <col min="357" max="357" width="13.1640625" bestFit="1" customWidth="1"/>
    <col min="358" max="358" width="6.1640625" customWidth="1"/>
    <col min="359" max="359" width="8.1640625" customWidth="1"/>
    <col min="360" max="360" width="26.5" bestFit="1" customWidth="1"/>
    <col min="361" max="361" width="12.1640625" bestFit="1" customWidth="1"/>
    <col min="362" max="362" width="7.33203125" customWidth="1"/>
    <col min="363" max="363" width="19.33203125" bestFit="1" customWidth="1"/>
    <col min="364" max="364" width="10" customWidth="1"/>
    <col min="365" max="365" width="16.5" bestFit="1" customWidth="1"/>
    <col min="366" max="366" width="8.5" customWidth="1"/>
    <col min="367" max="367" width="10.33203125" customWidth="1"/>
    <col min="368" max="368" width="12.5" bestFit="1" customWidth="1"/>
    <col min="369" max="369" width="9.83203125" customWidth="1"/>
    <col min="370" max="370" width="26" bestFit="1" customWidth="1"/>
    <col min="371" max="371" width="9.83203125" customWidth="1"/>
    <col min="372" max="372" width="13.5" bestFit="1" customWidth="1"/>
    <col min="373" max="373" width="11" bestFit="1" customWidth="1"/>
    <col min="374" max="374" width="20.33203125" bestFit="1" customWidth="1"/>
    <col min="375" max="375" width="15.33203125" bestFit="1" customWidth="1"/>
    <col min="376" max="376" width="4" customWidth="1"/>
    <col min="377" max="377" width="8.6640625" customWidth="1"/>
    <col min="378" max="378" width="8" customWidth="1"/>
    <col min="379" max="379" width="9" customWidth="1"/>
    <col min="380" max="380" width="13" bestFit="1" customWidth="1"/>
    <col min="381" max="381" width="5" customWidth="1"/>
    <col min="382" max="382" width="12" bestFit="1" customWidth="1"/>
    <col min="383" max="383" width="8.6640625" customWidth="1"/>
    <col min="384" max="384" width="7.5" customWidth="1"/>
    <col min="385" max="385" width="8" customWidth="1"/>
    <col min="386" max="386" width="4.33203125" customWidth="1"/>
    <col min="387" max="387" width="6.6640625" customWidth="1"/>
    <col min="388" max="388" width="11.6640625" bestFit="1" customWidth="1"/>
    <col min="389" max="389" width="7.5" customWidth="1"/>
    <col min="390" max="390" width="18.83203125" bestFit="1" customWidth="1"/>
    <col min="391" max="391" width="10" customWidth="1"/>
    <col min="392" max="392" width="3.5" customWidth="1"/>
    <col min="393" max="393" width="22.83203125" bestFit="1" customWidth="1"/>
    <col min="394" max="394" width="19.1640625" bestFit="1" customWidth="1"/>
    <col min="395" max="395" width="20.83203125" bestFit="1" customWidth="1"/>
    <col min="396" max="396" width="13.83203125" bestFit="1" customWidth="1"/>
    <col min="397" max="397" width="7.33203125" customWidth="1"/>
    <col min="398" max="398" width="13.1640625" bestFit="1" customWidth="1"/>
    <col min="399" max="399" width="6.6640625" customWidth="1"/>
    <col min="401" max="401" width="11.83203125" bestFit="1" customWidth="1"/>
    <col min="402" max="402" width="2.5" customWidth="1"/>
    <col min="403" max="403" width="11" bestFit="1" customWidth="1"/>
    <col min="404" max="404" width="10.1640625" customWidth="1"/>
    <col min="405" max="405" width="6.1640625" customWidth="1"/>
    <col min="406" max="406" width="9.1640625" customWidth="1"/>
    <col min="407" max="407" width="9.83203125" customWidth="1"/>
    <col min="408" max="408" width="6.33203125" customWidth="1"/>
    <col min="409" max="409" width="16.83203125" bestFit="1" customWidth="1"/>
    <col min="410" max="410" width="8.83203125" customWidth="1"/>
    <col min="411" max="411" width="9.1640625" customWidth="1"/>
    <col min="412" max="412" width="12.83203125" bestFit="1" customWidth="1"/>
    <col min="413" max="413" width="5.33203125" customWidth="1"/>
    <col min="414" max="414" width="9.5" customWidth="1"/>
    <col min="415" max="415" width="6.83203125" customWidth="1"/>
    <col min="416" max="416" width="28" bestFit="1" customWidth="1"/>
    <col min="417" max="417" width="9.1640625" customWidth="1"/>
    <col min="418" max="418" width="7.83203125" customWidth="1"/>
    <col min="419" max="419" width="13.1640625" bestFit="1" customWidth="1"/>
    <col min="420" max="420" width="29.1640625" bestFit="1" customWidth="1"/>
    <col min="421" max="421" width="11.5" bestFit="1" customWidth="1"/>
    <col min="422" max="422" width="29.6640625" bestFit="1" customWidth="1"/>
    <col min="423" max="423" width="12.33203125" bestFit="1" customWidth="1"/>
    <col min="424" max="424" width="8.33203125" customWidth="1"/>
    <col min="425" max="425" width="25.83203125" bestFit="1" customWidth="1"/>
    <col min="426" max="426" width="7.33203125" customWidth="1"/>
    <col min="427" max="427" width="9.33203125" customWidth="1"/>
    <col min="428" max="428" width="7.1640625" customWidth="1"/>
    <col min="429" max="429" width="8.6640625" customWidth="1"/>
    <col min="430" max="430" width="11" bestFit="1" customWidth="1"/>
    <col min="431" max="431" width="10.33203125" customWidth="1"/>
    <col min="432" max="432" width="12.1640625" bestFit="1" customWidth="1"/>
    <col min="433" max="433" width="9.33203125" customWidth="1"/>
    <col min="434" max="434" width="6.1640625" customWidth="1"/>
    <col min="435" max="435" width="11.33203125" bestFit="1" customWidth="1"/>
    <col min="436" max="436" width="15.83203125" bestFit="1" customWidth="1"/>
    <col min="437" max="437" width="13" bestFit="1" customWidth="1"/>
    <col min="438" max="438" width="14.1640625" bestFit="1" customWidth="1"/>
    <col min="439" max="439" width="17.6640625" bestFit="1" customWidth="1"/>
    <col min="440" max="440" width="10.33203125" customWidth="1"/>
    <col min="441" max="441" width="14" bestFit="1" customWidth="1"/>
    <col min="442" max="442" width="9.5" customWidth="1"/>
    <col min="443" max="443" width="11.33203125" bestFit="1" customWidth="1"/>
    <col min="444" max="444" width="20.1640625" bestFit="1" customWidth="1"/>
    <col min="445" max="445" width="11" bestFit="1" customWidth="1"/>
    <col min="446" max="446" width="17.1640625" bestFit="1" customWidth="1"/>
    <col min="447" max="447" width="12.83203125" bestFit="1" customWidth="1"/>
    <col min="448" max="448" width="17" bestFit="1" customWidth="1"/>
    <col min="449" max="449" width="15" bestFit="1" customWidth="1"/>
    <col min="450" max="450" width="8.33203125" customWidth="1"/>
    <col min="451" max="451" width="8.1640625" customWidth="1"/>
    <col min="452" max="452" width="15" bestFit="1" customWidth="1"/>
    <col min="453" max="453" width="12.33203125" bestFit="1" customWidth="1"/>
    <col min="454" max="454" width="16.5" bestFit="1" customWidth="1"/>
    <col min="455" max="455" width="16.1640625" bestFit="1" customWidth="1"/>
    <col min="456" max="456" width="8.1640625" customWidth="1"/>
    <col min="457" max="457" width="15.33203125" bestFit="1" customWidth="1"/>
    <col min="458" max="459" width="8.83203125" customWidth="1"/>
    <col min="460" max="460" width="15.1640625" bestFit="1" customWidth="1"/>
    <col min="461" max="461" width="5.5" customWidth="1"/>
    <col min="462" max="462" width="3.5" customWidth="1"/>
    <col min="463" max="463" width="5.6640625" customWidth="1"/>
    <col min="464" max="464" width="11.1640625" bestFit="1" customWidth="1"/>
    <col min="465" max="465" width="4.1640625" customWidth="1"/>
    <col min="466" max="466" width="7.33203125" customWidth="1"/>
    <col min="467" max="467" width="11.83203125" bestFit="1" customWidth="1"/>
    <col min="468" max="468" width="13.1640625" bestFit="1" customWidth="1"/>
    <col min="469" max="469" width="18" bestFit="1" customWidth="1"/>
    <col min="470" max="470" width="25.1640625" bestFit="1" customWidth="1"/>
    <col min="471" max="471" width="18.6640625" bestFit="1" customWidth="1"/>
    <col min="472" max="472" width="15.6640625" bestFit="1" customWidth="1"/>
    <col min="473" max="473" width="10.1640625" customWidth="1"/>
    <col min="474" max="474" width="8.83203125" customWidth="1"/>
    <col min="475" max="475" width="9.5" customWidth="1"/>
    <col min="476" max="476" width="9.33203125" customWidth="1"/>
    <col min="477" max="477" width="12.33203125" bestFit="1" customWidth="1"/>
    <col min="478" max="479" width="16" bestFit="1" customWidth="1"/>
    <col min="480" max="480" width="20.83203125" bestFit="1" customWidth="1"/>
    <col min="481" max="481" width="8.83203125" customWidth="1"/>
    <col min="482" max="482" width="17.1640625" bestFit="1" customWidth="1"/>
    <col min="483" max="483" width="13.1640625" bestFit="1" customWidth="1"/>
    <col min="484" max="484" width="22.33203125" bestFit="1" customWidth="1"/>
    <col min="485" max="485" width="6.6640625" customWidth="1"/>
    <col min="486" max="486" width="16.83203125" bestFit="1" customWidth="1"/>
    <col min="487" max="487" width="7.5" customWidth="1"/>
    <col min="488" max="488" width="5.83203125" customWidth="1"/>
    <col min="489" max="489" width="12.33203125" bestFit="1" customWidth="1"/>
    <col min="490" max="490" width="22" bestFit="1" customWidth="1"/>
    <col min="491" max="491" width="4.83203125" customWidth="1"/>
    <col min="492" max="492" width="7.6640625" customWidth="1"/>
    <col min="493" max="493" width="21.1640625" bestFit="1" customWidth="1"/>
    <col min="494" max="494" width="23" bestFit="1" customWidth="1"/>
    <col min="495" max="495" width="18.83203125" bestFit="1" customWidth="1"/>
    <col min="496" max="496" width="20.83203125" bestFit="1" customWidth="1"/>
    <col min="497" max="497" width="28.1640625" bestFit="1" customWidth="1"/>
    <col min="498" max="498" width="32.1640625" bestFit="1" customWidth="1"/>
    <col min="499" max="499" width="13.5" bestFit="1" customWidth="1"/>
    <col min="500" max="500" width="17.5" bestFit="1" customWidth="1"/>
    <col min="501" max="501" width="14.1640625" bestFit="1" customWidth="1"/>
    <col min="502" max="502" width="21.33203125" bestFit="1" customWidth="1"/>
    <col min="503" max="503" width="10.1640625" customWidth="1"/>
    <col min="504" max="504" width="21.33203125" bestFit="1" customWidth="1"/>
    <col min="505" max="505" width="17.83203125" bestFit="1" customWidth="1"/>
    <col min="506" max="506" width="17.33203125" bestFit="1" customWidth="1"/>
    <col min="507" max="507" width="23.6640625" bestFit="1" customWidth="1"/>
    <col min="508" max="508" width="17.83203125" bestFit="1" customWidth="1"/>
    <col min="509" max="509" width="10.5" customWidth="1"/>
    <col min="510" max="510" width="14.33203125" bestFit="1" customWidth="1"/>
    <col min="511" max="511" width="14.1640625" bestFit="1" customWidth="1"/>
    <col min="512" max="512" width="13.5" bestFit="1" customWidth="1"/>
    <col min="513" max="513" width="17.5" bestFit="1" customWidth="1"/>
    <col min="514" max="514" width="14.83203125" bestFit="1" customWidth="1"/>
    <col min="515" max="515" width="19.6640625" bestFit="1" customWidth="1"/>
    <col min="516" max="516" width="13.1640625" bestFit="1" customWidth="1"/>
    <col min="517" max="517" width="15.1640625" bestFit="1" customWidth="1"/>
    <col min="518" max="518" width="19.33203125" bestFit="1" customWidth="1"/>
    <col min="519" max="519" width="18.33203125" bestFit="1" customWidth="1"/>
    <col min="520" max="520" width="22.1640625" bestFit="1" customWidth="1"/>
    <col min="521" max="521" width="15.33203125" bestFit="1" customWidth="1"/>
    <col min="522" max="522" width="14.5" bestFit="1" customWidth="1"/>
    <col min="523" max="523" width="13.83203125" bestFit="1" customWidth="1"/>
    <col min="524" max="524" width="9.5" customWidth="1"/>
    <col min="525" max="525" width="20.6640625" bestFit="1" customWidth="1"/>
    <col min="526" max="526" width="14.1640625" bestFit="1" customWidth="1"/>
    <col min="527" max="527" width="15.6640625" bestFit="1" customWidth="1"/>
    <col min="528" max="528" width="12.1640625" bestFit="1" customWidth="1"/>
    <col min="529" max="529" width="17.83203125" bestFit="1" customWidth="1"/>
    <col min="530" max="530" width="18.1640625" bestFit="1" customWidth="1"/>
    <col min="531" max="531" width="17.6640625" bestFit="1" customWidth="1"/>
    <col min="532" max="532" width="16.83203125" bestFit="1" customWidth="1"/>
    <col min="533" max="533" width="19.1640625" bestFit="1" customWidth="1"/>
    <col min="534" max="534" width="18.33203125" bestFit="1" customWidth="1"/>
    <col min="535" max="535" width="15.1640625" bestFit="1" customWidth="1"/>
    <col min="536" max="536" width="11.1640625" bestFit="1" customWidth="1"/>
    <col min="537" max="537" width="10.6640625" customWidth="1"/>
    <col min="538" max="538" width="11.1640625" bestFit="1" customWidth="1"/>
    <col min="539" max="539" width="15.5" bestFit="1" customWidth="1"/>
    <col min="540" max="540" width="5.5" customWidth="1"/>
    <col min="541" max="541" width="6" customWidth="1"/>
    <col min="542" max="542" width="21.1640625" bestFit="1" customWidth="1"/>
    <col min="543" max="543" width="11.83203125" bestFit="1" customWidth="1"/>
    <col min="544" max="544" width="16" bestFit="1" customWidth="1"/>
    <col min="545" max="545" width="6.33203125" customWidth="1"/>
    <col min="547" max="547" width="4.33203125" customWidth="1"/>
    <col min="548" max="548" width="26.6640625" bestFit="1" customWidth="1"/>
    <col min="549" max="549" width="14.83203125" bestFit="1" customWidth="1"/>
    <col min="550" max="550" width="26" bestFit="1" customWidth="1"/>
    <col min="551" max="551" width="13.6640625" bestFit="1" customWidth="1"/>
    <col min="552" max="552" width="21" bestFit="1" customWidth="1"/>
    <col min="553" max="553" width="5.33203125" customWidth="1"/>
    <col min="554" max="554" width="12" bestFit="1" customWidth="1"/>
    <col min="555" max="555" width="15.33203125" bestFit="1" customWidth="1"/>
    <col min="556" max="556" width="11" bestFit="1" customWidth="1"/>
    <col min="557" max="557" width="6.6640625" customWidth="1"/>
    <col min="558" max="558" width="16.5" bestFit="1" customWidth="1"/>
    <col min="559" max="559" width="5.6640625" customWidth="1"/>
    <col min="560" max="560" width="15.33203125" bestFit="1" customWidth="1"/>
    <col min="561" max="561" width="11.33203125" bestFit="1" customWidth="1"/>
    <col min="562" max="562" width="16.6640625" bestFit="1" customWidth="1"/>
    <col min="563" max="563" width="12.5" bestFit="1" customWidth="1"/>
    <col min="564" max="564" width="18" bestFit="1" customWidth="1"/>
    <col min="565" max="565" width="13.33203125" bestFit="1" customWidth="1"/>
    <col min="566" max="566" width="22" bestFit="1" customWidth="1"/>
    <col min="567" max="567" width="6.33203125" customWidth="1"/>
    <col min="568" max="568" width="21.6640625" bestFit="1" customWidth="1"/>
    <col min="569" max="569" width="14.6640625" bestFit="1" customWidth="1"/>
    <col min="570" max="570" width="5.1640625" customWidth="1"/>
    <col min="571" max="571" width="10.33203125" customWidth="1"/>
    <col min="572" max="572" width="10.1640625" customWidth="1"/>
    <col min="573" max="573" width="8.6640625" customWidth="1"/>
    <col min="574" max="574" width="4" customWidth="1"/>
    <col min="575" max="575" width="15" bestFit="1" customWidth="1"/>
    <col min="576" max="576" width="8.1640625" customWidth="1"/>
    <col min="577" max="577" width="13.6640625" bestFit="1" customWidth="1"/>
    <col min="578" max="578" width="7.6640625" customWidth="1"/>
    <col min="579" max="579" width="20.5" bestFit="1" customWidth="1"/>
    <col min="580" max="580" width="16.83203125" bestFit="1" customWidth="1"/>
    <col min="581" max="581" width="12.83203125" bestFit="1" customWidth="1"/>
    <col min="582" max="582" width="19.33203125" bestFit="1" customWidth="1"/>
    <col min="583" max="583" width="7.83203125" customWidth="1"/>
    <col min="584" max="584" width="12.5" bestFit="1" customWidth="1"/>
    <col min="585" max="585" width="14.5" bestFit="1" customWidth="1"/>
    <col min="586" max="586" width="5.1640625" customWidth="1"/>
    <col min="587" max="587" width="8.1640625" customWidth="1"/>
    <col min="588" max="588" width="11.33203125" bestFit="1" customWidth="1"/>
    <col min="589" max="589" width="16.5" bestFit="1" customWidth="1"/>
    <col min="590" max="590" width="4" customWidth="1"/>
    <col min="591" max="591" width="2.6640625" customWidth="1"/>
    <col min="592" max="592" width="8.33203125" customWidth="1"/>
    <col min="593" max="593" width="13.6640625" bestFit="1" customWidth="1"/>
    <col min="594" max="594" width="9.1640625" customWidth="1"/>
    <col min="595" max="595" width="11.6640625" bestFit="1" customWidth="1"/>
    <col min="596" max="596" width="9.6640625" customWidth="1"/>
    <col min="597" max="597" width="5.83203125" customWidth="1"/>
    <col min="598" max="598" width="7" customWidth="1"/>
    <col min="599" max="599" width="7.5" customWidth="1"/>
    <col min="600" max="600" width="14.6640625" bestFit="1" customWidth="1"/>
    <col min="601" max="601" width="25.33203125" bestFit="1" customWidth="1"/>
    <col min="602" max="602" width="6" customWidth="1"/>
    <col min="603" max="603" width="7.83203125" customWidth="1"/>
    <col min="604" max="604" width="9" customWidth="1"/>
    <col min="605" max="605" width="18.83203125" bestFit="1" customWidth="1"/>
    <col min="606" max="606" width="7.5" customWidth="1"/>
    <col min="607" max="607" width="9.5" customWidth="1"/>
    <col min="608" max="608" width="10.6640625" customWidth="1"/>
    <col min="609" max="609" width="11.5" bestFit="1" customWidth="1"/>
    <col min="610" max="610" width="13.33203125" bestFit="1" customWidth="1"/>
    <col min="611" max="611" width="16.33203125" bestFit="1" customWidth="1"/>
    <col min="612" max="612" width="20.5" bestFit="1" customWidth="1"/>
    <col min="613" max="613" width="17.1640625" bestFit="1" customWidth="1"/>
    <col min="614" max="614" width="24.1640625" bestFit="1" customWidth="1"/>
    <col min="615" max="615" width="6.6640625" customWidth="1"/>
    <col min="616" max="616" width="7.1640625" customWidth="1"/>
    <col min="617" max="617" width="11.1640625" bestFit="1" customWidth="1"/>
    <col min="618" max="618" width="11.6640625" bestFit="1" customWidth="1"/>
    <col min="619" max="619" width="13.5" bestFit="1" customWidth="1"/>
    <col min="620" max="620" width="15.5" bestFit="1" customWidth="1"/>
    <col min="621" max="621" width="7.1640625" customWidth="1"/>
    <col min="622" max="622" width="19.6640625" bestFit="1" customWidth="1"/>
    <col min="623" max="623" width="9.1640625" customWidth="1"/>
    <col min="624" max="624" width="17.33203125" bestFit="1" customWidth="1"/>
    <col min="625" max="625" width="13.83203125" bestFit="1" customWidth="1"/>
    <col min="626" max="626" width="17.1640625" bestFit="1" customWidth="1"/>
    <col min="627" max="627" width="13.33203125" bestFit="1" customWidth="1"/>
    <col min="628" max="628" width="4" customWidth="1"/>
    <col min="629" max="629" width="21.1640625" bestFit="1" customWidth="1"/>
    <col min="630" max="630" width="14.83203125" bestFit="1" customWidth="1"/>
    <col min="631" max="631" width="12" bestFit="1" customWidth="1"/>
    <col min="632" max="632" width="23.1640625" bestFit="1" customWidth="1"/>
    <col min="633" max="633" width="9.83203125" customWidth="1"/>
    <col min="634" max="634" width="13.1640625" bestFit="1" customWidth="1"/>
    <col min="635" max="635" width="12.1640625" bestFit="1" customWidth="1"/>
    <col min="636" max="636" width="12.6640625" bestFit="1" customWidth="1"/>
    <col min="637" max="637" width="10.33203125" customWidth="1"/>
    <col min="638" max="638" width="10.6640625" customWidth="1"/>
    <col min="639" max="639" width="10.33203125" customWidth="1"/>
    <col min="640" max="640" width="17.83203125" bestFit="1" customWidth="1"/>
    <col min="641" max="641" width="20.1640625" bestFit="1" customWidth="1"/>
    <col min="642" max="642" width="16.83203125" bestFit="1" customWidth="1"/>
    <col min="643" max="643" width="6" customWidth="1"/>
    <col min="644" max="644" width="5.5" customWidth="1"/>
    <col min="645" max="645" width="7.5" customWidth="1"/>
    <col min="646" max="646" width="6.5" customWidth="1"/>
    <col min="647" max="647" width="15.6640625" bestFit="1" customWidth="1"/>
    <col min="648" max="648" width="18.1640625" bestFit="1" customWidth="1"/>
    <col min="649" max="649" width="30.5" bestFit="1" customWidth="1"/>
    <col min="650" max="650" width="13.1640625" bestFit="1" customWidth="1"/>
    <col min="651" max="651" width="12.6640625" bestFit="1" customWidth="1"/>
    <col min="652" max="652" width="12" bestFit="1" customWidth="1"/>
    <col min="653" max="653" width="10.6640625" customWidth="1"/>
    <col min="654" max="654" width="9" customWidth="1"/>
    <col min="655" max="655" width="13" bestFit="1" customWidth="1"/>
    <col min="656" max="656" width="7.1640625" customWidth="1"/>
    <col min="657" max="657" width="34" bestFit="1" customWidth="1"/>
    <col min="658" max="658" width="15.1640625" bestFit="1" customWidth="1"/>
    <col min="659" max="659" width="16.5" bestFit="1" customWidth="1"/>
    <col min="660" max="660" width="23.5" bestFit="1" customWidth="1"/>
    <col min="661" max="661" width="8.6640625" customWidth="1"/>
    <col min="662" max="662" width="6.83203125" customWidth="1"/>
    <col min="663" max="663" width="8.1640625" customWidth="1"/>
    <col min="664" max="664" width="13.1640625" bestFit="1" customWidth="1"/>
    <col min="665" max="665" width="10.1640625" customWidth="1"/>
    <col min="666" max="666" width="13" bestFit="1" customWidth="1"/>
    <col min="667" max="667" width="7" customWidth="1"/>
    <col min="668" max="668" width="3.6640625" customWidth="1"/>
    <col min="669" max="669" width="23.33203125" bestFit="1" customWidth="1"/>
    <col min="670" max="670" width="7.83203125" customWidth="1"/>
    <col min="671" max="671" width="10.6640625" customWidth="1"/>
    <col min="672" max="672" width="6" customWidth="1"/>
    <col min="673" max="673" width="14.6640625" bestFit="1" customWidth="1"/>
    <col min="674" max="674" width="14.1640625" bestFit="1" customWidth="1"/>
    <col min="675" max="675" width="12.5" bestFit="1" customWidth="1"/>
    <col min="676" max="676" width="17.6640625" bestFit="1" customWidth="1"/>
    <col min="677" max="677" width="9.83203125" customWidth="1"/>
    <col min="678" max="678" width="11.5" bestFit="1" customWidth="1"/>
    <col min="679" max="679" width="10.1640625" customWidth="1"/>
    <col min="680" max="680" width="8.33203125" customWidth="1"/>
    <col min="681" max="681" width="10.5" customWidth="1"/>
    <col min="682" max="682" width="10.1640625" customWidth="1"/>
    <col min="683" max="683" width="11.83203125" bestFit="1" customWidth="1"/>
    <col min="684" max="684" width="10.33203125" customWidth="1"/>
    <col min="685" max="685" width="9.6640625" customWidth="1"/>
    <col min="686" max="686" width="10.5" customWidth="1"/>
    <col min="687" max="687" width="23.5" bestFit="1" customWidth="1"/>
    <col min="688" max="688" width="14.6640625" bestFit="1" customWidth="1"/>
    <col min="689" max="689" width="19" bestFit="1" customWidth="1"/>
    <col min="690" max="690" width="7.83203125" customWidth="1"/>
    <col min="691" max="691" width="7.6640625" customWidth="1"/>
    <col min="692" max="692" width="9" customWidth="1"/>
    <col min="693" max="693" width="13" bestFit="1" customWidth="1"/>
    <col min="694" max="694" width="7.1640625" customWidth="1"/>
    <col min="695" max="695" width="19.83203125" bestFit="1" customWidth="1"/>
    <col min="696" max="696" width="19.1640625" bestFit="1" customWidth="1"/>
    <col min="697" max="697" width="19.33203125" bestFit="1" customWidth="1"/>
    <col min="698" max="698" width="19.1640625" bestFit="1" customWidth="1"/>
    <col min="699" max="699" width="19.33203125" bestFit="1" customWidth="1"/>
    <col min="700" max="700" width="12.6640625" bestFit="1" customWidth="1"/>
    <col min="701" max="701" width="22.1640625" bestFit="1" customWidth="1"/>
    <col min="702" max="702" width="18.83203125" bestFit="1" customWidth="1"/>
    <col min="703" max="703" width="5" customWidth="1"/>
    <col min="704" max="704" width="10.1640625" customWidth="1"/>
    <col min="705" max="705" width="4.1640625" customWidth="1"/>
    <col min="706" max="706" width="7.83203125" customWidth="1"/>
    <col min="707" max="707" width="13.33203125" bestFit="1" customWidth="1"/>
    <col min="708" max="709" width="14.33203125" bestFit="1" customWidth="1"/>
    <col min="710" max="710" width="13" bestFit="1" customWidth="1"/>
    <col min="711" max="711" width="10.33203125" customWidth="1"/>
    <col min="712" max="712" width="17.1640625" bestFit="1" customWidth="1"/>
    <col min="713" max="713" width="6.5" customWidth="1"/>
    <col min="714" max="714" width="13.5" bestFit="1" customWidth="1"/>
    <col min="715" max="715" width="14.33203125" bestFit="1" customWidth="1"/>
    <col min="716" max="716" width="10.5" customWidth="1"/>
    <col min="717" max="717" width="7.6640625" customWidth="1"/>
    <col min="718" max="718" width="13.1640625" bestFit="1" customWidth="1"/>
    <col min="719" max="719" width="17.1640625" bestFit="1" customWidth="1"/>
    <col min="720" max="720" width="6.6640625" customWidth="1"/>
    <col min="721" max="721" width="13.1640625" bestFit="1" customWidth="1"/>
    <col min="722" max="722" width="4.6640625" customWidth="1"/>
    <col min="723" max="723" width="7.1640625" customWidth="1"/>
    <col min="724" max="724" width="21.5" bestFit="1" customWidth="1"/>
    <col min="725" max="725" width="22.1640625" bestFit="1" customWidth="1"/>
    <col min="726" max="726" width="6" customWidth="1"/>
    <col min="727" max="727" width="7.83203125" customWidth="1"/>
    <col min="728" max="728" width="12.5" bestFit="1" customWidth="1"/>
    <col min="729" max="729" width="5.83203125" customWidth="1"/>
    <col min="730" max="730" width="15.6640625" bestFit="1" customWidth="1"/>
    <col min="731" max="731" width="12.83203125" bestFit="1" customWidth="1"/>
    <col min="732" max="732" width="17.33203125" bestFit="1" customWidth="1"/>
    <col min="733" max="733" width="15" bestFit="1" customWidth="1"/>
    <col min="734" max="734" width="11.83203125" bestFit="1" customWidth="1"/>
    <col min="735" max="735" width="9.6640625" customWidth="1"/>
    <col min="736" max="736" width="3.5" customWidth="1"/>
    <col min="737" max="737" width="11.6640625" bestFit="1" customWidth="1"/>
    <col min="738" max="738" width="14.1640625" bestFit="1" customWidth="1"/>
    <col min="739" max="739" width="9.6640625" customWidth="1"/>
    <col min="740" max="740" width="3.5" customWidth="1"/>
    <col min="741" max="741" width="13.6640625" bestFit="1" customWidth="1"/>
    <col min="742" max="742" width="5.6640625" customWidth="1"/>
    <col min="743" max="744" width="7.5" customWidth="1"/>
    <col min="745" max="745" width="16.1640625" bestFit="1" customWidth="1"/>
    <col min="746" max="746" width="16.5" bestFit="1" customWidth="1"/>
    <col min="747" max="747" width="19.5" bestFit="1" customWidth="1"/>
    <col min="749" max="749" width="10.6640625" customWidth="1"/>
    <col min="750" max="750" width="5.83203125" customWidth="1"/>
    <col min="751" max="751" width="5.33203125" customWidth="1"/>
    <col min="752" max="752" width="19.83203125" bestFit="1" customWidth="1"/>
    <col min="753" max="753" width="13.1640625" bestFit="1" customWidth="1"/>
    <col min="754" max="754" width="20.33203125" bestFit="1" customWidth="1"/>
    <col min="755" max="755" width="14.5" bestFit="1" customWidth="1"/>
  </cols>
  <sheetData>
    <row r="1" spans="1:16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1422</v>
      </c>
      <c r="N1" t="s">
        <v>1423</v>
      </c>
      <c r="O1" s="14" t="s">
        <v>69</v>
      </c>
      <c r="P1" t="s">
        <v>1414</v>
      </c>
    </row>
    <row r="2" spans="1:16">
      <c r="A2" t="s">
        <v>677</v>
      </c>
      <c r="C2">
        <v>25912</v>
      </c>
      <c r="D2">
        <v>7732</v>
      </c>
      <c r="E2">
        <v>1.5541346973571999</v>
      </c>
      <c r="F2">
        <v>1779</v>
      </c>
      <c r="G2">
        <v>23.008277289187699</v>
      </c>
      <c r="K2">
        <v>113.11352495131599</v>
      </c>
      <c r="L2">
        <v>0</v>
      </c>
    </row>
    <row r="3" spans="1:16">
      <c r="A3" t="s">
        <v>82</v>
      </c>
      <c r="B3">
        <v>6</v>
      </c>
      <c r="C3">
        <v>25910</v>
      </c>
      <c r="D3">
        <v>645</v>
      </c>
      <c r="E3">
        <v>3</v>
      </c>
      <c r="F3">
        <v>4</v>
      </c>
      <c r="G3">
        <v>0.62015503875968903</v>
      </c>
      <c r="H3">
        <v>13.503886010362599</v>
      </c>
      <c r="I3">
        <v>24618.142533473601</v>
      </c>
      <c r="J3">
        <v>332440.59055888897</v>
      </c>
      <c r="K3">
        <f>POWER(J3,2/3)/3000</f>
        <v>1.5996370041259642</v>
      </c>
      <c r="O3" s="14" t="s">
        <v>1415</v>
      </c>
      <c r="P3" t="s">
        <v>1413</v>
      </c>
    </row>
    <row r="4" spans="1:16">
      <c r="A4" t="s">
        <v>678</v>
      </c>
      <c r="B4">
        <v>38</v>
      </c>
      <c r="C4">
        <v>28</v>
      </c>
      <c r="D4">
        <v>2</v>
      </c>
      <c r="E4">
        <v>2</v>
      </c>
      <c r="F4">
        <v>2</v>
      </c>
      <c r="G4">
        <v>100</v>
      </c>
      <c r="H4">
        <v>3</v>
      </c>
      <c r="I4">
        <v>30</v>
      </c>
      <c r="J4">
        <v>90</v>
      </c>
      <c r="M4">
        <f t="shared" ref="M4:M15" si="0">IF(A4="&lt;anonymous&gt;",J4+M3,J4)</f>
        <v>90</v>
      </c>
      <c r="N4" t="str">
        <f>IF(A5="&lt;anonymous&gt;","",POWER(M4,2/3)/3000)</f>
        <v/>
      </c>
      <c r="O4" t="s">
        <v>1413</v>
      </c>
      <c r="P4" s="15">
        <v>1.5979854769857496</v>
      </c>
    </row>
    <row r="5" spans="1:16">
      <c r="A5" t="s">
        <v>82</v>
      </c>
      <c r="B5">
        <v>40</v>
      </c>
      <c r="C5">
        <v>25</v>
      </c>
      <c r="D5">
        <v>11</v>
      </c>
      <c r="E5">
        <v>0</v>
      </c>
      <c r="F5">
        <v>5</v>
      </c>
      <c r="G5">
        <v>45.454545454545404</v>
      </c>
      <c r="H5">
        <v>13.5</v>
      </c>
      <c r="I5">
        <v>517.66247258676106</v>
      </c>
      <c r="J5">
        <v>6988.4433799212702</v>
      </c>
      <c r="M5">
        <f t="shared" si="0"/>
        <v>7078.4433799212702</v>
      </c>
      <c r="N5" t="str">
        <f t="shared" ref="N5:N15" si="1">IF(A6="&lt;anonymous&gt;","",POWER(M5,2/3)/3000)</f>
        <v/>
      </c>
    </row>
    <row r="6" spans="1:16">
      <c r="A6" t="s">
        <v>82</v>
      </c>
      <c r="B6">
        <v>48</v>
      </c>
      <c r="C6">
        <v>8</v>
      </c>
      <c r="D6">
        <v>5</v>
      </c>
      <c r="E6">
        <v>1</v>
      </c>
      <c r="F6">
        <v>2</v>
      </c>
      <c r="G6">
        <v>40</v>
      </c>
      <c r="H6">
        <v>8.8888888888888893</v>
      </c>
      <c r="I6">
        <v>131.685752916751</v>
      </c>
      <c r="J6">
        <v>1170.5400259266701</v>
      </c>
      <c r="M6">
        <f t="shared" si="0"/>
        <v>8248.983405847941</v>
      </c>
      <c r="N6">
        <f t="shared" si="1"/>
        <v>0.13608566041693565</v>
      </c>
      <c r="O6" t="s">
        <v>1424</v>
      </c>
      <c r="P6">
        <f>SUM(N3:N1175)</f>
        <v>42.425247403617298</v>
      </c>
    </row>
    <row r="7" spans="1:16">
      <c r="A7" t="s">
        <v>679</v>
      </c>
      <c r="B7">
        <v>190</v>
      </c>
      <c r="C7">
        <v>1</v>
      </c>
      <c r="D7">
        <v>1</v>
      </c>
      <c r="E7">
        <v>1</v>
      </c>
      <c r="F7">
        <v>2</v>
      </c>
      <c r="G7">
        <v>200</v>
      </c>
      <c r="H7">
        <v>4</v>
      </c>
      <c r="I7">
        <v>30.8809041426336</v>
      </c>
      <c r="J7">
        <v>123.523616570534</v>
      </c>
      <c r="M7">
        <f t="shared" si="0"/>
        <v>123.523616570534</v>
      </c>
      <c r="N7">
        <f t="shared" si="1"/>
        <v>8.2675864413825594E-3</v>
      </c>
      <c r="O7" t="s">
        <v>1425</v>
      </c>
      <c r="P7">
        <f>AVERAGE(N3:N1175)</f>
        <v>5.1991724759334924E-2</v>
      </c>
    </row>
    <row r="8" spans="1:16">
      <c r="A8" t="s">
        <v>680</v>
      </c>
      <c r="B8">
        <v>203</v>
      </c>
      <c r="C8">
        <v>1</v>
      </c>
      <c r="D8">
        <v>1</v>
      </c>
      <c r="E8">
        <v>1</v>
      </c>
      <c r="F8">
        <v>2</v>
      </c>
      <c r="G8">
        <v>200</v>
      </c>
      <c r="H8">
        <v>4</v>
      </c>
      <c r="I8">
        <v>30.8809041426336</v>
      </c>
      <c r="J8">
        <v>123.523616570534</v>
      </c>
      <c r="M8">
        <f t="shared" si="0"/>
        <v>123.523616570534</v>
      </c>
      <c r="N8">
        <f t="shared" si="1"/>
        <v>8.2675864413825594E-3</v>
      </c>
    </row>
    <row r="9" spans="1:16">
      <c r="A9" t="s">
        <v>681</v>
      </c>
      <c r="B9">
        <v>206</v>
      </c>
      <c r="C9">
        <v>6</v>
      </c>
      <c r="D9">
        <v>1</v>
      </c>
      <c r="E9">
        <v>1</v>
      </c>
      <c r="F9">
        <v>2</v>
      </c>
      <c r="G9">
        <v>200</v>
      </c>
      <c r="H9">
        <v>4</v>
      </c>
      <c r="I9">
        <v>46.506993328423</v>
      </c>
      <c r="J9">
        <v>186.027973313692</v>
      </c>
      <c r="M9">
        <f t="shared" si="0"/>
        <v>186.027973313692</v>
      </c>
      <c r="N9" t="str">
        <f t="shared" si="1"/>
        <v/>
      </c>
    </row>
    <row r="10" spans="1:16">
      <c r="A10" t="s">
        <v>82</v>
      </c>
      <c r="B10">
        <v>209</v>
      </c>
      <c r="C10">
        <v>1</v>
      </c>
      <c r="D10">
        <v>1</v>
      </c>
      <c r="E10">
        <v>1</v>
      </c>
      <c r="F10">
        <v>1</v>
      </c>
      <c r="G10">
        <v>100</v>
      </c>
      <c r="H10">
        <v>2.3333333333333299</v>
      </c>
      <c r="I10">
        <v>43.185065233535703</v>
      </c>
      <c r="J10">
        <v>100.765152211583</v>
      </c>
      <c r="M10">
        <f t="shared" si="0"/>
        <v>286.793125525275</v>
      </c>
      <c r="N10">
        <f t="shared" si="1"/>
        <v>1.4496324539191261E-2</v>
      </c>
    </row>
    <row r="11" spans="1:16">
      <c r="A11" t="s">
        <v>682</v>
      </c>
      <c r="B11">
        <v>212</v>
      </c>
      <c r="C11">
        <v>6</v>
      </c>
      <c r="D11">
        <v>1</v>
      </c>
      <c r="E11">
        <v>1</v>
      </c>
      <c r="F11">
        <v>2</v>
      </c>
      <c r="G11">
        <v>200</v>
      </c>
      <c r="H11">
        <v>4</v>
      </c>
      <c r="I11">
        <v>46.506993328423</v>
      </c>
      <c r="J11">
        <v>186.027973313692</v>
      </c>
      <c r="M11">
        <f t="shared" si="0"/>
        <v>186.027973313692</v>
      </c>
      <c r="N11" t="str">
        <f t="shared" si="1"/>
        <v/>
      </c>
    </row>
    <row r="12" spans="1:16">
      <c r="A12" t="s">
        <v>82</v>
      </c>
      <c r="B12">
        <v>215</v>
      </c>
      <c r="C12">
        <v>1</v>
      </c>
      <c r="D12">
        <v>1</v>
      </c>
      <c r="E12">
        <v>1</v>
      </c>
      <c r="F12">
        <v>1</v>
      </c>
      <c r="G12">
        <v>100</v>
      </c>
      <c r="H12">
        <v>2.9166666666666599</v>
      </c>
      <c r="I12">
        <v>48.4320426609221</v>
      </c>
      <c r="J12">
        <v>141.26012442768899</v>
      </c>
      <c r="M12">
        <f t="shared" si="0"/>
        <v>327.28809774138097</v>
      </c>
      <c r="N12">
        <f t="shared" si="1"/>
        <v>1.5830655080296331E-2</v>
      </c>
    </row>
    <row r="13" spans="1:16">
      <c r="A13" t="s">
        <v>683</v>
      </c>
      <c r="B13">
        <v>257</v>
      </c>
      <c r="C13">
        <v>14</v>
      </c>
      <c r="D13">
        <v>6</v>
      </c>
      <c r="E13">
        <v>1</v>
      </c>
      <c r="F13">
        <v>7</v>
      </c>
      <c r="G13">
        <v>116.666666666666</v>
      </c>
      <c r="H13">
        <v>14.538461538461499</v>
      </c>
      <c r="I13">
        <v>256.76392511682701</v>
      </c>
      <c r="J13">
        <v>3732.9524497754101</v>
      </c>
      <c r="M13">
        <f t="shared" si="0"/>
        <v>3732.9524497754101</v>
      </c>
      <c r="N13">
        <f t="shared" si="1"/>
        <v>8.0213423166254946E-2</v>
      </c>
    </row>
    <row r="14" spans="1:16">
      <c r="A14" t="s">
        <v>684</v>
      </c>
      <c r="B14">
        <v>307</v>
      </c>
      <c r="C14">
        <v>30</v>
      </c>
      <c r="D14">
        <v>21</v>
      </c>
      <c r="E14">
        <v>3</v>
      </c>
      <c r="F14">
        <v>12</v>
      </c>
      <c r="G14">
        <v>57.142857142857103</v>
      </c>
      <c r="H14">
        <v>40.235294117647001</v>
      </c>
      <c r="I14">
        <v>687.32392427062496</v>
      </c>
      <c r="J14">
        <v>27654.680247123899</v>
      </c>
      <c r="M14">
        <f t="shared" si="0"/>
        <v>27654.680247123899</v>
      </c>
      <c r="N14">
        <f t="shared" si="1"/>
        <v>0.30483009366460412</v>
      </c>
    </row>
    <row r="15" spans="1:16">
      <c r="A15" t="s">
        <v>685</v>
      </c>
      <c r="B15">
        <v>338</v>
      </c>
      <c r="C15">
        <v>3</v>
      </c>
      <c r="D15">
        <v>1</v>
      </c>
      <c r="E15">
        <v>1</v>
      </c>
      <c r="F15">
        <v>1</v>
      </c>
      <c r="G15">
        <v>100</v>
      </c>
      <c r="H15">
        <v>1.875</v>
      </c>
      <c r="I15">
        <v>28.073549220576002</v>
      </c>
      <c r="J15">
        <v>52.637904788580002</v>
      </c>
      <c r="M15">
        <f t="shared" si="0"/>
        <v>52.637904788580002</v>
      </c>
      <c r="N15">
        <f t="shared" si="1"/>
        <v>4.6817815023110498E-3</v>
      </c>
    </row>
    <row r="16" spans="1:16">
      <c r="A16" t="s">
        <v>686</v>
      </c>
      <c r="B16">
        <v>342</v>
      </c>
      <c r="C16">
        <v>7</v>
      </c>
      <c r="D16">
        <v>5</v>
      </c>
      <c r="E16">
        <v>3</v>
      </c>
      <c r="F16">
        <v>2</v>
      </c>
      <c r="G16">
        <v>40</v>
      </c>
      <c r="H16">
        <v>9.3333333333333304</v>
      </c>
      <c r="I16">
        <v>147.14866228501199</v>
      </c>
      <c r="J16">
        <v>1373.3875146601099</v>
      </c>
      <c r="M16">
        <f t="shared" ref="M16:M79" si="2">IF(A16="&lt;anonymous&gt;",J16+M15,J16)</f>
        <v>1373.3875146601099</v>
      </c>
      <c r="N16">
        <f t="shared" ref="N16:N79" si="3">IF(A17="&lt;anonymous&gt;","",POWER(M16,2/3)/3000)</f>
        <v>4.118516484267909E-2</v>
      </c>
    </row>
    <row r="17" spans="1:14">
      <c r="A17" t="s">
        <v>687</v>
      </c>
      <c r="B17">
        <v>356</v>
      </c>
      <c r="C17">
        <v>3</v>
      </c>
      <c r="D17">
        <v>1</v>
      </c>
      <c r="E17">
        <v>1</v>
      </c>
      <c r="F17">
        <v>1</v>
      </c>
      <c r="G17">
        <v>100</v>
      </c>
      <c r="H17">
        <v>1</v>
      </c>
      <c r="I17">
        <v>8</v>
      </c>
      <c r="J17">
        <v>8</v>
      </c>
      <c r="M17">
        <f t="shared" si="2"/>
        <v>8</v>
      </c>
      <c r="N17" t="str">
        <f t="shared" si="3"/>
        <v/>
      </c>
    </row>
    <row r="18" spans="1:14">
      <c r="A18" t="s">
        <v>82</v>
      </c>
      <c r="B18">
        <v>357</v>
      </c>
      <c r="C18">
        <v>1</v>
      </c>
      <c r="D18">
        <v>1</v>
      </c>
      <c r="E18">
        <v>2</v>
      </c>
      <c r="F18">
        <v>1</v>
      </c>
      <c r="G18">
        <v>100</v>
      </c>
      <c r="H18">
        <v>0.83333333333333304</v>
      </c>
      <c r="I18">
        <v>12</v>
      </c>
      <c r="J18">
        <v>10</v>
      </c>
      <c r="M18">
        <f t="shared" si="2"/>
        <v>18</v>
      </c>
      <c r="N18">
        <f t="shared" si="3"/>
        <v>2.2894284851066636E-3</v>
      </c>
    </row>
    <row r="19" spans="1:14">
      <c r="A19" t="s">
        <v>688</v>
      </c>
      <c r="B19">
        <v>370</v>
      </c>
      <c r="C19">
        <v>3</v>
      </c>
      <c r="D19">
        <v>1</v>
      </c>
      <c r="E19">
        <v>0</v>
      </c>
      <c r="F19">
        <v>1</v>
      </c>
      <c r="G19">
        <v>100</v>
      </c>
      <c r="H19">
        <v>1</v>
      </c>
      <c r="I19">
        <v>4.7548875021634602</v>
      </c>
      <c r="J19">
        <v>4.7548875021634602</v>
      </c>
      <c r="M19">
        <f t="shared" si="2"/>
        <v>4.7548875021634602</v>
      </c>
      <c r="N19">
        <f t="shared" si="3"/>
        <v>9.4255255737294027E-4</v>
      </c>
    </row>
    <row r="20" spans="1:14">
      <c r="A20" t="s">
        <v>689</v>
      </c>
      <c r="B20">
        <v>380</v>
      </c>
      <c r="C20">
        <v>8</v>
      </c>
      <c r="D20">
        <v>4</v>
      </c>
      <c r="E20">
        <v>2</v>
      </c>
      <c r="F20">
        <v>2</v>
      </c>
      <c r="G20">
        <v>50</v>
      </c>
      <c r="H20">
        <v>6.6666666666666599</v>
      </c>
      <c r="I20">
        <v>42</v>
      </c>
      <c r="J20">
        <v>280</v>
      </c>
      <c r="M20">
        <f t="shared" si="2"/>
        <v>280</v>
      </c>
      <c r="N20">
        <f t="shared" si="3"/>
        <v>1.4266499740867725E-2</v>
      </c>
    </row>
    <row r="21" spans="1:14">
      <c r="A21" t="s">
        <v>690</v>
      </c>
      <c r="B21">
        <v>405</v>
      </c>
      <c r="C21">
        <v>17</v>
      </c>
      <c r="D21">
        <v>14</v>
      </c>
      <c r="E21">
        <v>1</v>
      </c>
      <c r="F21">
        <v>4</v>
      </c>
      <c r="G21">
        <v>28.571428571428498</v>
      </c>
      <c r="H21">
        <v>10.96875</v>
      </c>
      <c r="I21">
        <v>334.35764566377998</v>
      </c>
      <c r="J21">
        <v>3667.48542587458</v>
      </c>
      <c r="M21">
        <f t="shared" si="2"/>
        <v>3667.48542587458</v>
      </c>
      <c r="N21">
        <f t="shared" si="3"/>
        <v>7.9272826442063959E-2</v>
      </c>
    </row>
    <row r="22" spans="1:14">
      <c r="A22" t="s">
        <v>691</v>
      </c>
      <c r="B22">
        <v>423</v>
      </c>
      <c r="C22">
        <v>3</v>
      </c>
      <c r="D22">
        <v>1</v>
      </c>
      <c r="E22">
        <v>1</v>
      </c>
      <c r="F22">
        <v>1</v>
      </c>
      <c r="G22">
        <v>100</v>
      </c>
      <c r="H22">
        <v>1.3333333333333299</v>
      </c>
      <c r="I22">
        <v>13.931568569324099</v>
      </c>
      <c r="J22">
        <v>18.575424759098802</v>
      </c>
      <c r="M22">
        <f t="shared" si="2"/>
        <v>18.575424759098802</v>
      </c>
      <c r="N22">
        <f t="shared" si="3"/>
        <v>2.3379645094474947E-3</v>
      </c>
    </row>
    <row r="23" spans="1:14">
      <c r="A23" t="s">
        <v>692</v>
      </c>
      <c r="B23">
        <v>428</v>
      </c>
      <c r="C23">
        <v>3</v>
      </c>
      <c r="D23">
        <v>1</v>
      </c>
      <c r="E23">
        <v>2</v>
      </c>
      <c r="F23">
        <v>1</v>
      </c>
      <c r="G23">
        <v>100</v>
      </c>
      <c r="H23">
        <v>2.0999999999999899</v>
      </c>
      <c r="I23">
        <v>33</v>
      </c>
      <c r="J23">
        <v>69.299999999999898</v>
      </c>
      <c r="M23">
        <f t="shared" si="2"/>
        <v>69.299999999999898</v>
      </c>
      <c r="N23">
        <f t="shared" si="3"/>
        <v>5.6238565577018161E-3</v>
      </c>
    </row>
    <row r="24" spans="1:14">
      <c r="A24" t="s">
        <v>693</v>
      </c>
      <c r="B24">
        <v>448</v>
      </c>
      <c r="C24">
        <v>1</v>
      </c>
      <c r="D24">
        <v>0</v>
      </c>
      <c r="E24">
        <v>0</v>
      </c>
      <c r="F24">
        <v>1</v>
      </c>
      <c r="G24" t="s">
        <v>88</v>
      </c>
      <c r="H24">
        <v>0</v>
      </c>
      <c r="I24">
        <v>0</v>
      </c>
      <c r="J24">
        <v>0</v>
      </c>
      <c r="M24">
        <f t="shared" si="2"/>
        <v>0</v>
      </c>
      <c r="N24">
        <f t="shared" si="3"/>
        <v>0</v>
      </c>
    </row>
    <row r="25" spans="1:14">
      <c r="A25" t="s">
        <v>694</v>
      </c>
      <c r="B25">
        <v>468</v>
      </c>
      <c r="C25">
        <v>1</v>
      </c>
      <c r="D25">
        <v>1</v>
      </c>
      <c r="E25">
        <v>1</v>
      </c>
      <c r="F25">
        <v>1</v>
      </c>
      <c r="G25">
        <v>100</v>
      </c>
      <c r="H25">
        <v>1</v>
      </c>
      <c r="I25">
        <v>3</v>
      </c>
      <c r="J25">
        <v>3</v>
      </c>
      <c r="M25">
        <f t="shared" si="2"/>
        <v>3</v>
      </c>
      <c r="N25">
        <f t="shared" si="3"/>
        <v>6.9336127435063474E-4</v>
      </c>
    </row>
    <row r="26" spans="1:14">
      <c r="A26" t="s">
        <v>695</v>
      </c>
      <c r="B26">
        <v>472</v>
      </c>
      <c r="C26">
        <v>1</v>
      </c>
      <c r="D26">
        <v>1</v>
      </c>
      <c r="E26">
        <v>1</v>
      </c>
      <c r="F26">
        <v>1</v>
      </c>
      <c r="G26">
        <v>100</v>
      </c>
      <c r="H26">
        <v>1</v>
      </c>
      <c r="I26">
        <v>8</v>
      </c>
      <c r="J26">
        <v>8</v>
      </c>
      <c r="M26">
        <f t="shared" si="2"/>
        <v>8</v>
      </c>
      <c r="N26" t="str">
        <f t="shared" si="3"/>
        <v/>
      </c>
    </row>
    <row r="27" spans="1:14">
      <c r="A27" t="s">
        <v>82</v>
      </c>
      <c r="B27">
        <v>472</v>
      </c>
      <c r="C27">
        <v>1</v>
      </c>
      <c r="D27">
        <v>1</v>
      </c>
      <c r="E27">
        <v>0</v>
      </c>
      <c r="F27">
        <v>1</v>
      </c>
      <c r="G27">
        <v>100</v>
      </c>
      <c r="H27">
        <v>0.5</v>
      </c>
      <c r="I27">
        <v>2</v>
      </c>
      <c r="J27">
        <v>1</v>
      </c>
      <c r="M27">
        <f t="shared" si="2"/>
        <v>9</v>
      </c>
      <c r="N27">
        <f t="shared" si="3"/>
        <v>1.4422495703074086E-3</v>
      </c>
    </row>
    <row r="28" spans="1:14">
      <c r="A28" t="s">
        <v>696</v>
      </c>
      <c r="B28">
        <v>486</v>
      </c>
      <c r="C28">
        <v>1</v>
      </c>
      <c r="D28">
        <v>1</v>
      </c>
      <c r="E28">
        <v>1</v>
      </c>
      <c r="F28">
        <v>1</v>
      </c>
      <c r="G28">
        <v>100</v>
      </c>
      <c r="H28">
        <v>2.25</v>
      </c>
      <c r="I28">
        <v>13.931568569324099</v>
      </c>
      <c r="J28">
        <v>31.346029280979302</v>
      </c>
      <c r="M28">
        <f t="shared" si="2"/>
        <v>31.346029280979302</v>
      </c>
      <c r="N28">
        <f t="shared" si="3"/>
        <v>3.3138570367800503E-3</v>
      </c>
    </row>
    <row r="29" spans="1:14">
      <c r="A29" t="s">
        <v>697</v>
      </c>
      <c r="B29">
        <v>501</v>
      </c>
      <c r="C29">
        <v>1</v>
      </c>
      <c r="D29">
        <v>1</v>
      </c>
      <c r="E29">
        <v>1</v>
      </c>
      <c r="F29">
        <v>1</v>
      </c>
      <c r="G29">
        <v>100</v>
      </c>
      <c r="H29">
        <v>2.25</v>
      </c>
      <c r="I29">
        <v>13.931568569324099</v>
      </c>
      <c r="J29">
        <v>31.346029280979302</v>
      </c>
      <c r="M29">
        <f t="shared" si="2"/>
        <v>31.346029280979302</v>
      </c>
      <c r="N29">
        <f t="shared" si="3"/>
        <v>3.3138570367800503E-3</v>
      </c>
    </row>
    <row r="30" spans="1:14">
      <c r="A30" t="s">
        <v>698</v>
      </c>
      <c r="B30">
        <v>517</v>
      </c>
      <c r="C30">
        <v>4</v>
      </c>
      <c r="D30">
        <v>1</v>
      </c>
      <c r="E30">
        <v>1</v>
      </c>
      <c r="F30">
        <v>1</v>
      </c>
      <c r="G30">
        <v>100</v>
      </c>
      <c r="H30">
        <v>4.1666666666666599</v>
      </c>
      <c r="I30">
        <v>30</v>
      </c>
      <c r="J30">
        <v>125</v>
      </c>
      <c r="M30">
        <f t="shared" si="2"/>
        <v>125</v>
      </c>
      <c r="N30">
        <f t="shared" si="3"/>
        <v>8.333333333333335E-3</v>
      </c>
    </row>
    <row r="31" spans="1:14">
      <c r="A31" t="s">
        <v>699</v>
      </c>
      <c r="B31">
        <v>535</v>
      </c>
      <c r="C31">
        <v>1</v>
      </c>
      <c r="D31">
        <v>1</v>
      </c>
      <c r="E31">
        <v>1</v>
      </c>
      <c r="F31">
        <v>1</v>
      </c>
      <c r="G31">
        <v>100</v>
      </c>
      <c r="H31">
        <v>2.25</v>
      </c>
      <c r="I31">
        <v>13.931568569324099</v>
      </c>
      <c r="J31">
        <v>31.346029280979302</v>
      </c>
      <c r="M31">
        <f t="shared" si="2"/>
        <v>31.346029280979302</v>
      </c>
      <c r="N31">
        <f t="shared" si="3"/>
        <v>3.3138570367800503E-3</v>
      </c>
    </row>
    <row r="32" spans="1:14">
      <c r="A32" t="s">
        <v>700</v>
      </c>
      <c r="B32">
        <v>550</v>
      </c>
      <c r="C32">
        <v>1</v>
      </c>
      <c r="D32">
        <v>1</v>
      </c>
      <c r="E32">
        <v>1</v>
      </c>
      <c r="F32">
        <v>1</v>
      </c>
      <c r="G32">
        <v>100</v>
      </c>
      <c r="H32">
        <v>2.25</v>
      </c>
      <c r="I32">
        <v>13.931568569324099</v>
      </c>
      <c r="J32">
        <v>31.346029280979302</v>
      </c>
      <c r="M32">
        <f t="shared" si="2"/>
        <v>31.346029280979302</v>
      </c>
      <c r="N32">
        <f t="shared" si="3"/>
        <v>3.3138570367800503E-3</v>
      </c>
    </row>
    <row r="33" spans="1:14">
      <c r="A33" t="s">
        <v>701</v>
      </c>
      <c r="B33">
        <v>565</v>
      </c>
      <c r="C33">
        <v>3</v>
      </c>
      <c r="D33">
        <v>1</v>
      </c>
      <c r="E33">
        <v>1</v>
      </c>
      <c r="F33">
        <v>1</v>
      </c>
      <c r="G33">
        <v>100</v>
      </c>
      <c r="H33">
        <v>2.5</v>
      </c>
      <c r="I33">
        <v>27</v>
      </c>
      <c r="J33">
        <v>67.5</v>
      </c>
      <c r="M33">
        <f t="shared" si="2"/>
        <v>67.5</v>
      </c>
      <c r="N33">
        <f t="shared" si="3"/>
        <v>5.5260472479605801E-3</v>
      </c>
    </row>
    <row r="34" spans="1:14">
      <c r="A34" t="s">
        <v>702</v>
      </c>
      <c r="B34">
        <v>596</v>
      </c>
      <c r="C34">
        <v>1</v>
      </c>
      <c r="D34">
        <v>1</v>
      </c>
      <c r="E34">
        <v>1</v>
      </c>
      <c r="F34">
        <v>1</v>
      </c>
      <c r="G34">
        <v>100</v>
      </c>
      <c r="H34">
        <v>2.25</v>
      </c>
      <c r="I34">
        <v>13.931568569324099</v>
      </c>
      <c r="J34">
        <v>31.346029280979302</v>
      </c>
      <c r="M34">
        <f t="shared" si="2"/>
        <v>31.346029280979302</v>
      </c>
      <c r="N34">
        <f t="shared" si="3"/>
        <v>3.3138570367800503E-3</v>
      </c>
    </row>
    <row r="35" spans="1:14">
      <c r="A35" t="s">
        <v>703</v>
      </c>
      <c r="B35">
        <v>606</v>
      </c>
      <c r="C35">
        <v>3</v>
      </c>
      <c r="D35">
        <v>1</v>
      </c>
      <c r="E35">
        <v>1</v>
      </c>
      <c r="F35">
        <v>1</v>
      </c>
      <c r="G35">
        <v>100</v>
      </c>
      <c r="H35">
        <v>2.5</v>
      </c>
      <c r="I35">
        <v>27</v>
      </c>
      <c r="J35">
        <v>67.5</v>
      </c>
      <c r="M35">
        <f t="shared" si="2"/>
        <v>67.5</v>
      </c>
      <c r="N35">
        <f t="shared" si="3"/>
        <v>5.5260472479605801E-3</v>
      </c>
    </row>
    <row r="36" spans="1:14">
      <c r="A36" t="s">
        <v>704</v>
      </c>
      <c r="B36">
        <v>618</v>
      </c>
      <c r="C36">
        <v>3</v>
      </c>
      <c r="D36">
        <v>1</v>
      </c>
      <c r="E36">
        <v>1</v>
      </c>
      <c r="F36">
        <v>1</v>
      </c>
      <c r="G36">
        <v>100</v>
      </c>
      <c r="H36">
        <v>5</v>
      </c>
      <c r="I36">
        <v>23.264662506490399</v>
      </c>
      <c r="J36">
        <v>116.32331253245199</v>
      </c>
      <c r="M36">
        <f t="shared" si="2"/>
        <v>116.32331253245199</v>
      </c>
      <c r="N36">
        <f t="shared" si="3"/>
        <v>7.9430979730398827E-3</v>
      </c>
    </row>
    <row r="37" spans="1:14">
      <c r="A37" t="s">
        <v>705</v>
      </c>
      <c r="B37">
        <v>623</v>
      </c>
      <c r="C37">
        <v>3</v>
      </c>
      <c r="D37">
        <v>1</v>
      </c>
      <c r="E37">
        <v>1</v>
      </c>
      <c r="F37">
        <v>1</v>
      </c>
      <c r="G37">
        <v>100</v>
      </c>
      <c r="H37">
        <v>3</v>
      </c>
      <c r="I37">
        <v>28.434587507932701</v>
      </c>
      <c r="J37">
        <v>85.303762523798099</v>
      </c>
      <c r="M37">
        <f t="shared" si="2"/>
        <v>85.303762523798099</v>
      </c>
      <c r="N37">
        <f t="shared" si="3"/>
        <v>6.4593805292129172E-3</v>
      </c>
    </row>
    <row r="38" spans="1:14">
      <c r="A38" t="s">
        <v>706</v>
      </c>
      <c r="B38">
        <v>628</v>
      </c>
      <c r="C38">
        <v>3</v>
      </c>
      <c r="D38">
        <v>1</v>
      </c>
      <c r="E38">
        <v>1</v>
      </c>
      <c r="F38">
        <v>1</v>
      </c>
      <c r="G38">
        <v>100</v>
      </c>
      <c r="H38">
        <v>2.5</v>
      </c>
      <c r="I38">
        <v>27</v>
      </c>
      <c r="J38">
        <v>67.5</v>
      </c>
      <c r="M38">
        <f t="shared" si="2"/>
        <v>67.5</v>
      </c>
      <c r="N38">
        <f t="shared" si="3"/>
        <v>5.5260472479605801E-3</v>
      </c>
    </row>
    <row r="39" spans="1:14">
      <c r="A39" t="s">
        <v>707</v>
      </c>
      <c r="B39">
        <v>633</v>
      </c>
      <c r="C39">
        <v>3</v>
      </c>
      <c r="D39">
        <v>1</v>
      </c>
      <c r="E39">
        <v>1</v>
      </c>
      <c r="F39">
        <v>1</v>
      </c>
      <c r="G39">
        <v>100</v>
      </c>
      <c r="H39">
        <v>2.5</v>
      </c>
      <c r="I39">
        <v>27</v>
      </c>
      <c r="J39">
        <v>67.5</v>
      </c>
      <c r="M39">
        <f t="shared" si="2"/>
        <v>67.5</v>
      </c>
      <c r="N39">
        <f t="shared" si="3"/>
        <v>5.5260472479605801E-3</v>
      </c>
    </row>
    <row r="40" spans="1:14">
      <c r="A40" t="s">
        <v>708</v>
      </c>
      <c r="B40">
        <v>638</v>
      </c>
      <c r="C40">
        <v>3</v>
      </c>
      <c r="D40">
        <v>1</v>
      </c>
      <c r="E40">
        <v>1</v>
      </c>
      <c r="F40">
        <v>1</v>
      </c>
      <c r="G40">
        <v>100</v>
      </c>
      <c r="H40">
        <v>2.25</v>
      </c>
      <c r="I40">
        <v>13.931568569324099</v>
      </c>
      <c r="J40">
        <v>31.346029280979302</v>
      </c>
      <c r="M40">
        <f t="shared" si="2"/>
        <v>31.346029280979302</v>
      </c>
      <c r="N40">
        <f t="shared" si="3"/>
        <v>3.3138570367800503E-3</v>
      </c>
    </row>
    <row r="41" spans="1:14">
      <c r="A41" t="s">
        <v>709</v>
      </c>
      <c r="B41">
        <v>643</v>
      </c>
      <c r="C41">
        <v>3</v>
      </c>
      <c r="D41">
        <v>1</v>
      </c>
      <c r="E41">
        <v>1</v>
      </c>
      <c r="F41">
        <v>1</v>
      </c>
      <c r="G41">
        <v>100</v>
      </c>
      <c r="H41">
        <v>3.3333333333333299</v>
      </c>
      <c r="I41">
        <v>25.2661942985184</v>
      </c>
      <c r="J41">
        <v>84.220647661728094</v>
      </c>
      <c r="M41">
        <f t="shared" si="2"/>
        <v>84.220647661728094</v>
      </c>
      <c r="N41">
        <f t="shared" si="3"/>
        <v>6.4045870052382315E-3</v>
      </c>
    </row>
    <row r="42" spans="1:14">
      <c r="A42" t="s">
        <v>710</v>
      </c>
      <c r="B42">
        <v>648</v>
      </c>
      <c r="C42">
        <v>3</v>
      </c>
      <c r="D42">
        <v>1</v>
      </c>
      <c r="E42">
        <v>1</v>
      </c>
      <c r="F42">
        <v>2</v>
      </c>
      <c r="G42">
        <v>200</v>
      </c>
      <c r="H42">
        <v>4</v>
      </c>
      <c r="I42">
        <v>30.8809041426336</v>
      </c>
      <c r="J42">
        <v>123.523616570534</v>
      </c>
      <c r="M42">
        <f t="shared" si="2"/>
        <v>123.523616570534</v>
      </c>
      <c r="N42">
        <f t="shared" si="3"/>
        <v>8.2675864413825594E-3</v>
      </c>
    </row>
    <row r="43" spans="1:14">
      <c r="A43" t="s">
        <v>711</v>
      </c>
      <c r="B43">
        <v>655</v>
      </c>
      <c r="C43">
        <v>4</v>
      </c>
      <c r="D43">
        <v>1</v>
      </c>
      <c r="E43">
        <v>1</v>
      </c>
      <c r="F43">
        <v>1</v>
      </c>
      <c r="G43">
        <v>100</v>
      </c>
      <c r="H43">
        <v>2</v>
      </c>
      <c r="I43">
        <v>41.209025018749998</v>
      </c>
      <c r="J43">
        <v>82.418050037500095</v>
      </c>
      <c r="M43">
        <f t="shared" si="2"/>
        <v>82.418050037500095</v>
      </c>
      <c r="N43">
        <f t="shared" si="3"/>
        <v>6.3128717830069035E-3</v>
      </c>
    </row>
    <row r="44" spans="1:14">
      <c r="A44" t="s">
        <v>712</v>
      </c>
      <c r="B44">
        <v>673</v>
      </c>
      <c r="C44">
        <v>5</v>
      </c>
      <c r="D44">
        <v>1</v>
      </c>
      <c r="E44">
        <v>1</v>
      </c>
      <c r="F44">
        <v>2</v>
      </c>
      <c r="G44">
        <v>200</v>
      </c>
      <c r="H44">
        <v>5</v>
      </c>
      <c r="I44">
        <v>69.760489992634604</v>
      </c>
      <c r="J44">
        <v>348.80244996317299</v>
      </c>
      <c r="M44">
        <f t="shared" si="2"/>
        <v>348.80244996317299</v>
      </c>
      <c r="N44">
        <f t="shared" si="3"/>
        <v>1.6517022602721167E-2</v>
      </c>
    </row>
    <row r="45" spans="1:14">
      <c r="A45" t="s">
        <v>713</v>
      </c>
      <c r="B45">
        <v>683</v>
      </c>
      <c r="C45">
        <v>6</v>
      </c>
      <c r="D45">
        <v>6</v>
      </c>
      <c r="E45">
        <v>1</v>
      </c>
      <c r="F45">
        <v>2</v>
      </c>
      <c r="G45">
        <v>33.3333333333333</v>
      </c>
      <c r="H45">
        <v>8.5499999999999901</v>
      </c>
      <c r="I45">
        <v>144.42953545708099</v>
      </c>
      <c r="J45">
        <v>1234.87252815805</v>
      </c>
      <c r="M45">
        <f t="shared" si="2"/>
        <v>1234.87252815805</v>
      </c>
      <c r="N45">
        <f t="shared" si="3"/>
        <v>3.8367205186944239E-2</v>
      </c>
    </row>
    <row r="46" spans="1:14">
      <c r="A46" t="s">
        <v>714</v>
      </c>
      <c r="B46">
        <v>691</v>
      </c>
      <c r="C46">
        <v>3</v>
      </c>
      <c r="D46">
        <v>1</v>
      </c>
      <c r="E46">
        <v>1</v>
      </c>
      <c r="F46">
        <v>2</v>
      </c>
      <c r="G46">
        <v>200</v>
      </c>
      <c r="H46">
        <v>5.625</v>
      </c>
      <c r="I46">
        <v>53.888725024519303</v>
      </c>
      <c r="J46">
        <v>303.12407826292099</v>
      </c>
      <c r="M46">
        <f t="shared" si="2"/>
        <v>303.12407826292099</v>
      </c>
      <c r="N46">
        <f t="shared" si="3"/>
        <v>1.5041542281877736E-2</v>
      </c>
    </row>
    <row r="47" spans="1:14">
      <c r="A47" t="s">
        <v>715</v>
      </c>
      <c r="B47">
        <v>695</v>
      </c>
      <c r="C47">
        <v>3</v>
      </c>
      <c r="D47">
        <v>1</v>
      </c>
      <c r="E47">
        <v>2</v>
      </c>
      <c r="F47">
        <v>1</v>
      </c>
      <c r="G47">
        <v>100</v>
      </c>
      <c r="H47">
        <v>3.21428571428571</v>
      </c>
      <c r="I47">
        <v>57.359400011538497</v>
      </c>
      <c r="J47">
        <v>184.36950003708799</v>
      </c>
      <c r="M47">
        <f t="shared" si="2"/>
        <v>184.36950003708799</v>
      </c>
      <c r="N47">
        <f t="shared" si="3"/>
        <v>1.0797870897332045E-2</v>
      </c>
    </row>
    <row r="48" spans="1:14">
      <c r="A48" t="s">
        <v>716</v>
      </c>
      <c r="B48">
        <v>699</v>
      </c>
      <c r="C48">
        <v>6</v>
      </c>
      <c r="D48">
        <v>4</v>
      </c>
      <c r="E48">
        <v>2</v>
      </c>
      <c r="F48">
        <v>2</v>
      </c>
      <c r="G48">
        <v>50</v>
      </c>
      <c r="H48">
        <v>6.5</v>
      </c>
      <c r="I48">
        <v>83.761808285267193</v>
      </c>
      <c r="J48">
        <v>544.45175385423704</v>
      </c>
      <c r="M48">
        <f t="shared" si="2"/>
        <v>544.45175385423704</v>
      </c>
      <c r="N48">
        <f t="shared" si="3"/>
        <v>2.2225507136085086E-2</v>
      </c>
    </row>
    <row r="49" spans="1:14">
      <c r="A49" t="s">
        <v>717</v>
      </c>
      <c r="B49">
        <v>764</v>
      </c>
      <c r="C49">
        <v>72</v>
      </c>
      <c r="D49">
        <v>55</v>
      </c>
      <c r="E49">
        <v>4</v>
      </c>
      <c r="F49">
        <v>20</v>
      </c>
      <c r="G49">
        <v>36.363636363636303</v>
      </c>
      <c r="H49">
        <v>36.511627906976699</v>
      </c>
      <c r="I49">
        <v>1703.5247781974699</v>
      </c>
      <c r="J49">
        <v>62198.462831861303</v>
      </c>
      <c r="M49">
        <f t="shared" si="2"/>
        <v>62198.462831861303</v>
      </c>
      <c r="N49" t="str">
        <f t="shared" si="3"/>
        <v/>
      </c>
    </row>
    <row r="50" spans="1:14">
      <c r="A50" t="s">
        <v>82</v>
      </c>
      <c r="B50">
        <v>816</v>
      </c>
      <c r="C50">
        <v>3</v>
      </c>
      <c r="D50">
        <v>1</v>
      </c>
      <c r="E50">
        <v>2</v>
      </c>
      <c r="F50">
        <v>1</v>
      </c>
      <c r="G50">
        <v>100</v>
      </c>
      <c r="H50">
        <v>1.3333333333333299</v>
      </c>
      <c r="I50">
        <v>13.931568569324099</v>
      </c>
      <c r="J50">
        <v>18.575424759098802</v>
      </c>
      <c r="M50">
        <f t="shared" si="2"/>
        <v>62217.038256620399</v>
      </c>
      <c r="N50">
        <f t="shared" si="3"/>
        <v>0.52338141963859997</v>
      </c>
    </row>
    <row r="51" spans="1:14">
      <c r="A51" t="s">
        <v>718</v>
      </c>
      <c r="B51">
        <v>842</v>
      </c>
      <c r="C51">
        <v>19</v>
      </c>
      <c r="D51">
        <v>14</v>
      </c>
      <c r="E51">
        <v>2</v>
      </c>
      <c r="F51">
        <v>8</v>
      </c>
      <c r="G51">
        <v>57.142857142857103</v>
      </c>
      <c r="H51">
        <v>26.1538461538461</v>
      </c>
      <c r="I51">
        <v>377.83057586185498</v>
      </c>
      <c r="J51">
        <v>9881.7227533100795</v>
      </c>
      <c r="M51">
        <f t="shared" si="2"/>
        <v>9881.7227533100795</v>
      </c>
      <c r="N51">
        <f t="shared" si="3"/>
        <v>0.15349722267211027</v>
      </c>
    </row>
    <row r="52" spans="1:14">
      <c r="A52" t="s">
        <v>719</v>
      </c>
      <c r="B52">
        <v>892</v>
      </c>
      <c r="C52">
        <v>40</v>
      </c>
      <c r="D52">
        <v>44</v>
      </c>
      <c r="E52">
        <v>2</v>
      </c>
      <c r="F52">
        <v>24</v>
      </c>
      <c r="G52">
        <v>54.545454545454497</v>
      </c>
      <c r="H52">
        <v>44.230769230769198</v>
      </c>
      <c r="I52">
        <v>1286.9899357612801</v>
      </c>
      <c r="J52">
        <v>56924.554850979803</v>
      </c>
      <c r="M52">
        <f t="shared" si="2"/>
        <v>56924.554850979803</v>
      </c>
      <c r="N52">
        <f t="shared" si="3"/>
        <v>0.49326296298546451</v>
      </c>
    </row>
    <row r="53" spans="1:14">
      <c r="A53" t="s">
        <v>720</v>
      </c>
      <c r="B53">
        <v>933</v>
      </c>
      <c r="C53">
        <v>18</v>
      </c>
      <c r="D53">
        <v>9</v>
      </c>
      <c r="E53">
        <v>0</v>
      </c>
      <c r="F53">
        <v>4</v>
      </c>
      <c r="G53">
        <v>44.4444444444444</v>
      </c>
      <c r="H53">
        <v>8.75</v>
      </c>
      <c r="I53">
        <v>191.75555960140301</v>
      </c>
      <c r="J53">
        <v>1677.8611465122799</v>
      </c>
      <c r="M53">
        <f t="shared" si="2"/>
        <v>1677.8611465122799</v>
      </c>
      <c r="N53">
        <f t="shared" si="3"/>
        <v>4.7066953668081946E-2</v>
      </c>
    </row>
    <row r="54" spans="1:14">
      <c r="A54" t="s">
        <v>721</v>
      </c>
      <c r="B54">
        <v>954</v>
      </c>
      <c r="C54">
        <v>3</v>
      </c>
      <c r="D54">
        <v>1</v>
      </c>
      <c r="E54">
        <v>3</v>
      </c>
      <c r="F54">
        <v>1</v>
      </c>
      <c r="G54">
        <v>100</v>
      </c>
      <c r="H54">
        <v>2.25</v>
      </c>
      <c r="I54">
        <v>44.378950020192299</v>
      </c>
      <c r="J54">
        <v>99.852637545432799</v>
      </c>
      <c r="M54">
        <f t="shared" si="2"/>
        <v>99.852637545432799</v>
      </c>
      <c r="N54">
        <f t="shared" si="3"/>
        <v>7.1743920598771292E-3</v>
      </c>
    </row>
    <row r="55" spans="1:14">
      <c r="A55" t="s">
        <v>722</v>
      </c>
      <c r="B55">
        <v>958</v>
      </c>
      <c r="C55">
        <v>3</v>
      </c>
      <c r="D55">
        <v>1</v>
      </c>
      <c r="E55">
        <v>2</v>
      </c>
      <c r="F55">
        <v>2</v>
      </c>
      <c r="G55">
        <v>200</v>
      </c>
      <c r="H55">
        <v>2.8</v>
      </c>
      <c r="I55">
        <v>34.869175015865402</v>
      </c>
      <c r="J55">
        <v>97.633690044423204</v>
      </c>
      <c r="M55">
        <f t="shared" si="2"/>
        <v>97.633690044423204</v>
      </c>
      <c r="N55">
        <f t="shared" si="3"/>
        <v>7.0677071743472505E-3</v>
      </c>
    </row>
    <row r="56" spans="1:14">
      <c r="A56" t="s">
        <v>723</v>
      </c>
      <c r="B56">
        <v>982</v>
      </c>
      <c r="C56">
        <v>19</v>
      </c>
      <c r="D56">
        <v>5</v>
      </c>
      <c r="E56">
        <v>2</v>
      </c>
      <c r="F56">
        <v>4</v>
      </c>
      <c r="G56">
        <v>80</v>
      </c>
      <c r="H56">
        <v>13.299999999999899</v>
      </c>
      <c r="I56">
        <v>174.228575027403</v>
      </c>
      <c r="J56">
        <v>2317.2400478644699</v>
      </c>
      <c r="M56">
        <f t="shared" si="2"/>
        <v>2317.2400478644699</v>
      </c>
      <c r="N56" t="str">
        <f t="shared" si="3"/>
        <v/>
      </c>
    </row>
    <row r="57" spans="1:14">
      <c r="A57" t="s">
        <v>82</v>
      </c>
      <c r="B57">
        <v>986</v>
      </c>
      <c r="C57">
        <v>5</v>
      </c>
      <c r="D57">
        <v>1</v>
      </c>
      <c r="E57">
        <v>0</v>
      </c>
      <c r="F57">
        <v>2</v>
      </c>
      <c r="G57">
        <v>200</v>
      </c>
      <c r="H57">
        <v>3.25</v>
      </c>
      <c r="I57">
        <v>75.284212515144205</v>
      </c>
      <c r="J57">
        <v>244.67369067421799</v>
      </c>
      <c r="M57">
        <f t="shared" si="2"/>
        <v>2561.913738538688</v>
      </c>
      <c r="N57" t="str">
        <f t="shared" si="3"/>
        <v/>
      </c>
    </row>
    <row r="58" spans="1:14">
      <c r="A58" t="s">
        <v>82</v>
      </c>
      <c r="B58">
        <v>991</v>
      </c>
      <c r="C58">
        <v>5</v>
      </c>
      <c r="D58">
        <v>1</v>
      </c>
      <c r="E58">
        <v>0</v>
      </c>
      <c r="F58">
        <v>2</v>
      </c>
      <c r="G58">
        <v>200</v>
      </c>
      <c r="H58">
        <v>3</v>
      </c>
      <c r="I58">
        <v>53.150849518197802</v>
      </c>
      <c r="J58">
        <v>159.45254855459299</v>
      </c>
      <c r="M58">
        <f t="shared" si="2"/>
        <v>2721.3662870932808</v>
      </c>
      <c r="N58">
        <f t="shared" si="3"/>
        <v>6.4973572333513682E-2</v>
      </c>
    </row>
    <row r="59" spans="1:14">
      <c r="A59" t="s">
        <v>724</v>
      </c>
      <c r="B59">
        <v>1003</v>
      </c>
      <c r="C59">
        <v>15</v>
      </c>
      <c r="D59">
        <v>13</v>
      </c>
      <c r="E59">
        <v>2</v>
      </c>
      <c r="F59">
        <v>5</v>
      </c>
      <c r="G59">
        <v>38.461538461538403</v>
      </c>
      <c r="H59">
        <v>10</v>
      </c>
      <c r="I59">
        <v>269.34365900693399</v>
      </c>
      <c r="J59">
        <v>2693.4365900693401</v>
      </c>
      <c r="M59">
        <f t="shared" si="2"/>
        <v>2693.4365900693401</v>
      </c>
      <c r="N59">
        <f t="shared" si="3"/>
        <v>6.4528254232668836E-2</v>
      </c>
    </row>
    <row r="60" spans="1:14">
      <c r="A60" t="s">
        <v>725</v>
      </c>
      <c r="B60">
        <v>1034</v>
      </c>
      <c r="C60">
        <v>4</v>
      </c>
      <c r="D60">
        <v>3</v>
      </c>
      <c r="E60">
        <v>2</v>
      </c>
      <c r="F60">
        <v>3</v>
      </c>
      <c r="G60">
        <v>100</v>
      </c>
      <c r="H60">
        <v>4.6666666666666599</v>
      </c>
      <c r="I60">
        <v>80</v>
      </c>
      <c r="J60">
        <v>373.33333333333297</v>
      </c>
      <c r="M60">
        <f t="shared" si="2"/>
        <v>373.33333333333297</v>
      </c>
      <c r="N60">
        <f t="shared" si="3"/>
        <v>1.7282633644510069E-2</v>
      </c>
    </row>
    <row r="61" spans="1:14">
      <c r="A61" t="s">
        <v>726</v>
      </c>
      <c r="B61">
        <v>1052</v>
      </c>
      <c r="C61">
        <v>5</v>
      </c>
      <c r="D61">
        <v>1</v>
      </c>
      <c r="E61">
        <v>1</v>
      </c>
      <c r="F61">
        <v>2</v>
      </c>
      <c r="G61">
        <v>200</v>
      </c>
      <c r="H61">
        <v>3.5</v>
      </c>
      <c r="I61">
        <v>36</v>
      </c>
      <c r="J61">
        <v>126</v>
      </c>
      <c r="M61">
        <f t="shared" si="2"/>
        <v>126</v>
      </c>
      <c r="N61">
        <f t="shared" si="3"/>
        <v>8.3777187282400543E-3</v>
      </c>
    </row>
    <row r="62" spans="1:14">
      <c r="A62" t="s">
        <v>727</v>
      </c>
      <c r="B62">
        <v>1062</v>
      </c>
      <c r="C62">
        <v>18</v>
      </c>
      <c r="D62">
        <v>9</v>
      </c>
      <c r="E62">
        <v>1</v>
      </c>
      <c r="F62">
        <v>2</v>
      </c>
      <c r="G62">
        <v>22.2222222222222</v>
      </c>
      <c r="H62">
        <v>7.1052631578947301</v>
      </c>
      <c r="I62">
        <v>283.63394040139798</v>
      </c>
      <c r="J62">
        <v>2015.2937870625601</v>
      </c>
      <c r="M62">
        <f t="shared" si="2"/>
        <v>2015.2937870625601</v>
      </c>
      <c r="N62" t="str">
        <f t="shared" si="3"/>
        <v/>
      </c>
    </row>
    <row r="63" spans="1:14">
      <c r="A63" t="s">
        <v>82</v>
      </c>
      <c r="B63">
        <v>1074</v>
      </c>
      <c r="C63">
        <v>1</v>
      </c>
      <c r="D63">
        <v>1</v>
      </c>
      <c r="E63">
        <v>2</v>
      </c>
      <c r="F63">
        <v>1</v>
      </c>
      <c r="G63">
        <v>100</v>
      </c>
      <c r="H63">
        <v>1.875</v>
      </c>
      <c r="I63">
        <v>22.458839376460801</v>
      </c>
      <c r="J63">
        <v>42.110323830863997</v>
      </c>
      <c r="M63">
        <f t="shared" si="2"/>
        <v>2057.4041108934243</v>
      </c>
      <c r="N63">
        <f t="shared" si="3"/>
        <v>5.3921067406855476E-2</v>
      </c>
    </row>
    <row r="64" spans="1:14">
      <c r="A64" t="s">
        <v>728</v>
      </c>
      <c r="B64">
        <v>1092</v>
      </c>
      <c r="C64">
        <v>7</v>
      </c>
      <c r="D64">
        <v>3</v>
      </c>
      <c r="E64">
        <v>1</v>
      </c>
      <c r="F64">
        <v>1</v>
      </c>
      <c r="G64">
        <v>33.3333333333333</v>
      </c>
      <c r="H64">
        <v>2</v>
      </c>
      <c r="I64">
        <v>18.094737505047998</v>
      </c>
      <c r="J64">
        <v>36.189475010096103</v>
      </c>
      <c r="M64">
        <f t="shared" si="2"/>
        <v>36.189475010096103</v>
      </c>
      <c r="N64">
        <f t="shared" si="3"/>
        <v>3.6469818385629063E-3</v>
      </c>
    </row>
    <row r="65" spans="1:14">
      <c r="A65" t="s">
        <v>729</v>
      </c>
      <c r="B65">
        <v>1105</v>
      </c>
      <c r="C65">
        <v>20</v>
      </c>
      <c r="D65">
        <v>5</v>
      </c>
      <c r="E65">
        <v>1</v>
      </c>
      <c r="F65">
        <v>2</v>
      </c>
      <c r="G65">
        <v>40</v>
      </c>
      <c r="H65">
        <v>5.3333333333333304</v>
      </c>
      <c r="I65">
        <v>85.836719666257096</v>
      </c>
      <c r="J65">
        <v>457.79583822003798</v>
      </c>
      <c r="M65">
        <f t="shared" si="2"/>
        <v>457.79583822003798</v>
      </c>
      <c r="N65" t="str">
        <f t="shared" si="3"/>
        <v/>
      </c>
    </row>
    <row r="66" spans="1:14">
      <c r="A66" t="s">
        <v>82</v>
      </c>
      <c r="B66">
        <v>1107</v>
      </c>
      <c r="C66">
        <v>16</v>
      </c>
      <c r="D66">
        <v>12</v>
      </c>
      <c r="E66">
        <v>1</v>
      </c>
      <c r="F66">
        <v>6</v>
      </c>
      <c r="G66">
        <v>50</v>
      </c>
      <c r="H66">
        <v>9.6749999999999901</v>
      </c>
      <c r="I66">
        <v>383.78049861507799</v>
      </c>
      <c r="J66">
        <v>3713.0763241008799</v>
      </c>
      <c r="M66">
        <f t="shared" si="2"/>
        <v>4170.8721623209176</v>
      </c>
      <c r="N66">
        <f t="shared" si="3"/>
        <v>8.6370081856857767E-2</v>
      </c>
    </row>
    <row r="67" spans="1:14">
      <c r="A67" t="s">
        <v>730</v>
      </c>
      <c r="B67">
        <v>1126</v>
      </c>
      <c r="C67">
        <v>15</v>
      </c>
      <c r="D67">
        <v>3</v>
      </c>
      <c r="E67">
        <v>1</v>
      </c>
      <c r="F67">
        <v>2</v>
      </c>
      <c r="G67">
        <v>66.6666666666666</v>
      </c>
      <c r="H67">
        <v>6</v>
      </c>
      <c r="I67">
        <v>88</v>
      </c>
      <c r="J67">
        <v>528</v>
      </c>
      <c r="M67">
        <f t="shared" si="2"/>
        <v>528</v>
      </c>
      <c r="N67" t="str">
        <f t="shared" si="3"/>
        <v/>
      </c>
    </row>
    <row r="68" spans="1:14">
      <c r="A68" t="s">
        <v>82</v>
      </c>
      <c r="B68">
        <v>1128</v>
      </c>
      <c r="C68">
        <v>11</v>
      </c>
      <c r="D68">
        <v>4</v>
      </c>
      <c r="E68">
        <v>2</v>
      </c>
      <c r="F68">
        <v>3</v>
      </c>
      <c r="G68">
        <v>75</v>
      </c>
      <c r="H68">
        <v>6.9090909090909003</v>
      </c>
      <c r="I68">
        <v>135.93368043019399</v>
      </c>
      <c r="J68">
        <v>939.178155699527</v>
      </c>
      <c r="M68">
        <f t="shared" si="2"/>
        <v>1467.178155699527</v>
      </c>
      <c r="N68" t="str">
        <f t="shared" si="3"/>
        <v/>
      </c>
    </row>
    <row r="69" spans="1:14">
      <c r="A69" t="s">
        <v>82</v>
      </c>
      <c r="B69">
        <v>1130</v>
      </c>
      <c r="C69">
        <v>4</v>
      </c>
      <c r="D69">
        <v>1</v>
      </c>
      <c r="E69">
        <v>1</v>
      </c>
      <c r="F69">
        <v>2</v>
      </c>
      <c r="G69">
        <v>200</v>
      </c>
      <c r="H69">
        <v>4.0625</v>
      </c>
      <c r="I69">
        <v>77.709234080962901</v>
      </c>
      <c r="J69">
        <v>315.693763453911</v>
      </c>
      <c r="M69">
        <f t="shared" si="2"/>
        <v>1782.8719191534381</v>
      </c>
      <c r="N69">
        <f t="shared" si="3"/>
        <v>4.9010843287564207E-2</v>
      </c>
    </row>
    <row r="70" spans="1:14">
      <c r="A70" t="s">
        <v>731</v>
      </c>
      <c r="B70">
        <v>1154</v>
      </c>
      <c r="C70">
        <v>6</v>
      </c>
      <c r="D70">
        <v>1</v>
      </c>
      <c r="E70">
        <v>1</v>
      </c>
      <c r="F70">
        <v>1</v>
      </c>
      <c r="G70">
        <v>100</v>
      </c>
      <c r="H70">
        <v>1.95</v>
      </c>
      <c r="I70">
        <v>77.709234080962901</v>
      </c>
      <c r="J70">
        <v>151.53300645787701</v>
      </c>
      <c r="M70">
        <f t="shared" si="2"/>
        <v>151.53300645787701</v>
      </c>
      <c r="N70">
        <f t="shared" si="3"/>
        <v>9.4743677617600639E-3</v>
      </c>
    </row>
    <row r="71" spans="1:14">
      <c r="A71" t="s">
        <v>732</v>
      </c>
      <c r="B71">
        <v>1173</v>
      </c>
      <c r="C71">
        <v>9</v>
      </c>
      <c r="D71">
        <v>1</v>
      </c>
      <c r="E71">
        <v>2</v>
      </c>
      <c r="F71">
        <v>2</v>
      </c>
      <c r="G71">
        <v>200</v>
      </c>
      <c r="H71">
        <v>2.8235294117646998</v>
      </c>
      <c r="I71">
        <v>171.30037948837099</v>
      </c>
      <c r="J71">
        <v>483.67165973187298</v>
      </c>
      <c r="M71">
        <f t="shared" si="2"/>
        <v>483.67165973187298</v>
      </c>
      <c r="N71">
        <f t="shared" si="3"/>
        <v>2.0538994218758929E-2</v>
      </c>
    </row>
    <row r="72" spans="1:14">
      <c r="A72" t="s">
        <v>733</v>
      </c>
      <c r="B72">
        <v>1185</v>
      </c>
      <c r="C72">
        <v>11</v>
      </c>
      <c r="D72">
        <v>9</v>
      </c>
      <c r="E72">
        <v>2</v>
      </c>
      <c r="F72">
        <v>3</v>
      </c>
      <c r="G72">
        <v>33.3333333333333</v>
      </c>
      <c r="H72">
        <v>11.818181818181801</v>
      </c>
      <c r="I72">
        <v>197.65428402504401</v>
      </c>
      <c r="J72">
        <v>2335.9142657505199</v>
      </c>
      <c r="M72">
        <f t="shared" si="2"/>
        <v>2335.9142657505199</v>
      </c>
      <c r="N72">
        <f t="shared" si="3"/>
        <v>5.8683590506468798E-2</v>
      </c>
    </row>
    <row r="73" spans="1:14">
      <c r="A73" t="s">
        <v>734</v>
      </c>
      <c r="B73">
        <v>1324</v>
      </c>
      <c r="C73">
        <v>28</v>
      </c>
      <c r="D73">
        <v>8</v>
      </c>
      <c r="E73">
        <v>2</v>
      </c>
      <c r="F73">
        <v>3</v>
      </c>
      <c r="G73">
        <v>37.5</v>
      </c>
      <c r="H73">
        <v>10.8333333333333</v>
      </c>
      <c r="I73">
        <v>187.296127982766</v>
      </c>
      <c r="J73">
        <v>2029.04138647997</v>
      </c>
      <c r="M73">
        <f t="shared" si="2"/>
        <v>2029.04138647997</v>
      </c>
      <c r="N73" t="str">
        <f t="shared" si="3"/>
        <v/>
      </c>
    </row>
    <row r="74" spans="1:14">
      <c r="A74" t="s">
        <v>82</v>
      </c>
      <c r="B74">
        <v>1330</v>
      </c>
      <c r="C74">
        <v>8</v>
      </c>
      <c r="D74">
        <v>4</v>
      </c>
      <c r="E74">
        <v>1</v>
      </c>
      <c r="F74">
        <v>2</v>
      </c>
      <c r="G74">
        <v>50</v>
      </c>
      <c r="H74">
        <v>8</v>
      </c>
      <c r="I74">
        <v>120</v>
      </c>
      <c r="J74">
        <v>960</v>
      </c>
      <c r="M74">
        <f t="shared" si="2"/>
        <v>2989.0413864799702</v>
      </c>
      <c r="N74" t="str">
        <f t="shared" si="3"/>
        <v/>
      </c>
    </row>
    <row r="75" spans="1:14">
      <c r="A75" t="s">
        <v>82</v>
      </c>
      <c r="B75">
        <v>1338</v>
      </c>
      <c r="C75">
        <v>9</v>
      </c>
      <c r="D75">
        <v>5</v>
      </c>
      <c r="E75">
        <v>1</v>
      </c>
      <c r="F75">
        <v>2</v>
      </c>
      <c r="G75">
        <v>40</v>
      </c>
      <c r="H75">
        <v>6</v>
      </c>
      <c r="I75">
        <v>173.91783312685399</v>
      </c>
      <c r="J75">
        <v>1043.50699876112</v>
      </c>
      <c r="M75">
        <f t="shared" si="2"/>
        <v>4032.5483852410903</v>
      </c>
      <c r="N75">
        <f t="shared" si="3"/>
        <v>8.4449769781977338E-2</v>
      </c>
    </row>
    <row r="76" spans="1:14">
      <c r="A76" t="s">
        <v>735</v>
      </c>
      <c r="B76">
        <v>1403</v>
      </c>
      <c r="C76">
        <v>63</v>
      </c>
      <c r="D76">
        <v>15</v>
      </c>
      <c r="E76">
        <v>3</v>
      </c>
      <c r="F76">
        <v>4</v>
      </c>
      <c r="G76">
        <v>26.6666666666666</v>
      </c>
      <c r="H76">
        <v>12.434782608695601</v>
      </c>
      <c r="I76">
        <v>498.57135844253298</v>
      </c>
      <c r="J76">
        <v>6199.62645715497</v>
      </c>
      <c r="M76">
        <f t="shared" si="2"/>
        <v>6199.62645715497</v>
      </c>
      <c r="N76">
        <f t="shared" si="3"/>
        <v>0.11249220438785582</v>
      </c>
    </row>
    <row r="77" spans="1:14">
      <c r="A77" t="s">
        <v>736</v>
      </c>
      <c r="B77">
        <v>1409</v>
      </c>
      <c r="C77">
        <v>36</v>
      </c>
      <c r="D77">
        <v>12</v>
      </c>
      <c r="E77">
        <v>0</v>
      </c>
      <c r="F77">
        <v>5</v>
      </c>
      <c r="G77">
        <v>41.6666666666666</v>
      </c>
      <c r="H77">
        <v>9.8181818181818095</v>
      </c>
      <c r="I77">
        <v>521.726044151319</v>
      </c>
      <c r="J77">
        <v>5122.4011607583998</v>
      </c>
      <c r="M77">
        <f t="shared" si="2"/>
        <v>5122.4011607583998</v>
      </c>
      <c r="N77" t="str">
        <f t="shared" si="3"/>
        <v/>
      </c>
    </row>
    <row r="78" spans="1:14">
      <c r="A78" t="s">
        <v>82</v>
      </c>
      <c r="B78">
        <v>1422</v>
      </c>
      <c r="C78">
        <v>3</v>
      </c>
      <c r="D78">
        <v>1</v>
      </c>
      <c r="E78">
        <v>1</v>
      </c>
      <c r="F78">
        <v>1</v>
      </c>
      <c r="G78">
        <v>100</v>
      </c>
      <c r="H78">
        <v>1.25</v>
      </c>
      <c r="I78">
        <v>18.094737505047998</v>
      </c>
      <c r="J78">
        <v>22.618421881310098</v>
      </c>
      <c r="M78">
        <f t="shared" si="2"/>
        <v>5145.0195826397103</v>
      </c>
      <c r="N78" t="str">
        <f t="shared" si="3"/>
        <v/>
      </c>
    </row>
    <row r="79" spans="1:14">
      <c r="A79" t="s">
        <v>82</v>
      </c>
      <c r="B79">
        <v>1428</v>
      </c>
      <c r="C79">
        <v>3</v>
      </c>
      <c r="D79">
        <v>1</v>
      </c>
      <c r="E79">
        <v>1</v>
      </c>
      <c r="F79">
        <v>1</v>
      </c>
      <c r="G79">
        <v>100</v>
      </c>
      <c r="H79">
        <v>1.3333333333333299</v>
      </c>
      <c r="I79">
        <v>13.931568569324099</v>
      </c>
      <c r="J79">
        <v>18.575424759098802</v>
      </c>
      <c r="M79">
        <f t="shared" si="2"/>
        <v>5163.5950073988088</v>
      </c>
      <c r="N79">
        <f t="shared" si="3"/>
        <v>9.9581850739717009E-2</v>
      </c>
    </row>
    <row r="80" spans="1:14">
      <c r="A80" t="s">
        <v>737</v>
      </c>
      <c r="B80">
        <v>1436</v>
      </c>
      <c r="C80">
        <v>6</v>
      </c>
      <c r="D80">
        <v>1</v>
      </c>
      <c r="E80">
        <v>4</v>
      </c>
      <c r="F80">
        <v>1</v>
      </c>
      <c r="G80">
        <v>100</v>
      </c>
      <c r="H80">
        <v>1.75</v>
      </c>
      <c r="I80">
        <v>31.6992500144231</v>
      </c>
      <c r="J80">
        <v>55.4736875252404</v>
      </c>
      <c r="M80">
        <f t="shared" ref="M80:M143" si="4">IF(A80="&lt;anonymous&gt;",J80+M79,J80)</f>
        <v>55.4736875252404</v>
      </c>
      <c r="N80" t="str">
        <f t="shared" ref="N80:N143" si="5">IF(A81="&lt;anonymous&gt;","",POWER(M80,2/3)/3000)</f>
        <v/>
      </c>
    </row>
    <row r="81" spans="1:14">
      <c r="A81" t="s">
        <v>82</v>
      </c>
      <c r="B81">
        <v>1437</v>
      </c>
      <c r="C81">
        <v>4</v>
      </c>
      <c r="D81">
        <v>2</v>
      </c>
      <c r="E81">
        <v>0</v>
      </c>
      <c r="F81">
        <v>1</v>
      </c>
      <c r="G81">
        <v>50</v>
      </c>
      <c r="H81">
        <v>1.1666666666666601</v>
      </c>
      <c r="I81">
        <v>33</v>
      </c>
      <c r="J81">
        <v>38.5</v>
      </c>
      <c r="M81">
        <f t="shared" si="4"/>
        <v>93.973687525240393</v>
      </c>
      <c r="N81">
        <f t="shared" si="5"/>
        <v>6.8899529763713496E-3</v>
      </c>
    </row>
    <row r="82" spans="1:14">
      <c r="A82" t="s">
        <v>738</v>
      </c>
      <c r="B82">
        <v>1459</v>
      </c>
      <c r="C82">
        <v>6</v>
      </c>
      <c r="D82">
        <v>2</v>
      </c>
      <c r="E82">
        <v>1</v>
      </c>
      <c r="F82">
        <v>1</v>
      </c>
      <c r="G82">
        <v>50</v>
      </c>
      <c r="H82">
        <v>1.25</v>
      </c>
      <c r="I82">
        <v>20.679700005769199</v>
      </c>
      <c r="J82">
        <v>25.8496250072115</v>
      </c>
      <c r="M82">
        <f t="shared" si="4"/>
        <v>25.8496250072115</v>
      </c>
      <c r="N82" t="str">
        <f t="shared" si="5"/>
        <v/>
      </c>
    </row>
    <row r="83" spans="1:14">
      <c r="A83" t="s">
        <v>82</v>
      </c>
      <c r="B83">
        <v>1460</v>
      </c>
      <c r="C83">
        <v>3</v>
      </c>
      <c r="D83">
        <v>1</v>
      </c>
      <c r="E83">
        <v>1</v>
      </c>
      <c r="F83">
        <v>1</v>
      </c>
      <c r="G83">
        <v>100</v>
      </c>
      <c r="H83">
        <v>1.3333333333333299</v>
      </c>
      <c r="I83">
        <v>13.931568569324099</v>
      </c>
      <c r="J83">
        <v>18.575424759098802</v>
      </c>
      <c r="M83">
        <f t="shared" si="4"/>
        <v>44.425049766310302</v>
      </c>
      <c r="N83">
        <f t="shared" si="5"/>
        <v>4.1811655226788209E-3</v>
      </c>
    </row>
    <row r="84" spans="1:14">
      <c r="A84" t="s">
        <v>739</v>
      </c>
      <c r="B84">
        <v>1477</v>
      </c>
      <c r="C84">
        <v>4</v>
      </c>
      <c r="D84">
        <v>2</v>
      </c>
      <c r="E84">
        <v>0</v>
      </c>
      <c r="F84">
        <v>1</v>
      </c>
      <c r="G84">
        <v>50</v>
      </c>
      <c r="H84">
        <v>3.2</v>
      </c>
      <c r="I84">
        <v>47.548875021634601</v>
      </c>
      <c r="J84">
        <v>152.15640006923101</v>
      </c>
      <c r="M84">
        <f t="shared" si="4"/>
        <v>152.15640006923101</v>
      </c>
      <c r="N84">
        <f t="shared" si="5"/>
        <v>9.5003344613313109E-3</v>
      </c>
    </row>
    <row r="85" spans="1:14">
      <c r="A85" t="s">
        <v>740</v>
      </c>
      <c r="B85">
        <v>1490</v>
      </c>
      <c r="C85">
        <v>3</v>
      </c>
      <c r="D85">
        <v>1</v>
      </c>
      <c r="E85">
        <v>1</v>
      </c>
      <c r="F85">
        <v>1</v>
      </c>
      <c r="G85">
        <v>100</v>
      </c>
      <c r="H85">
        <v>1.75</v>
      </c>
      <c r="I85">
        <v>44.378950020192299</v>
      </c>
      <c r="J85">
        <v>77.663162535336596</v>
      </c>
      <c r="M85">
        <f t="shared" si="4"/>
        <v>77.663162535336596</v>
      </c>
      <c r="N85">
        <f t="shared" si="5"/>
        <v>6.0676724221074719E-3</v>
      </c>
    </row>
    <row r="86" spans="1:14">
      <c r="A86" t="s">
        <v>741</v>
      </c>
      <c r="B86">
        <v>1495</v>
      </c>
      <c r="C86">
        <v>6</v>
      </c>
      <c r="D86">
        <v>2</v>
      </c>
      <c r="E86">
        <v>2</v>
      </c>
      <c r="F86">
        <v>2</v>
      </c>
      <c r="G86">
        <v>100</v>
      </c>
      <c r="H86">
        <v>4.5</v>
      </c>
      <c r="I86">
        <v>53.7744375108173</v>
      </c>
      <c r="J86">
        <v>241.98496879867801</v>
      </c>
      <c r="M86">
        <f t="shared" si="4"/>
        <v>241.98496879867801</v>
      </c>
      <c r="N86" t="str">
        <f t="shared" si="5"/>
        <v/>
      </c>
    </row>
    <row r="87" spans="1:14">
      <c r="A87" t="s">
        <v>82</v>
      </c>
      <c r="B87">
        <v>1497</v>
      </c>
      <c r="C87">
        <v>3</v>
      </c>
      <c r="D87">
        <v>1</v>
      </c>
      <c r="E87">
        <v>2</v>
      </c>
      <c r="F87">
        <v>2</v>
      </c>
      <c r="G87">
        <v>200</v>
      </c>
      <c r="H87">
        <v>3.5</v>
      </c>
      <c r="I87">
        <v>39.863137138648298</v>
      </c>
      <c r="J87">
        <v>139.52097998526901</v>
      </c>
      <c r="M87">
        <f t="shared" si="4"/>
        <v>381.50594878394702</v>
      </c>
      <c r="N87">
        <f t="shared" si="5"/>
        <v>1.7533944253586672E-2</v>
      </c>
    </row>
    <row r="88" spans="1:14">
      <c r="A88" t="s">
        <v>742</v>
      </c>
      <c r="B88">
        <v>1504</v>
      </c>
      <c r="C88">
        <v>50</v>
      </c>
      <c r="D88">
        <v>18</v>
      </c>
      <c r="E88">
        <v>0</v>
      </c>
      <c r="F88">
        <v>3</v>
      </c>
      <c r="G88">
        <v>16.6666666666666</v>
      </c>
      <c r="H88">
        <v>11.824999999999999</v>
      </c>
      <c r="I88">
        <v>376.518919589402</v>
      </c>
      <c r="J88">
        <v>4452.3362241446803</v>
      </c>
      <c r="M88">
        <f t="shared" si="4"/>
        <v>4452.3362241446803</v>
      </c>
      <c r="N88">
        <f t="shared" si="5"/>
        <v>9.0213330018305268E-2</v>
      </c>
    </row>
    <row r="89" spans="1:14">
      <c r="A89" t="s">
        <v>743</v>
      </c>
      <c r="B89">
        <v>1531</v>
      </c>
      <c r="C89">
        <v>14</v>
      </c>
      <c r="D89">
        <v>11</v>
      </c>
      <c r="E89">
        <v>1</v>
      </c>
      <c r="F89">
        <v>4</v>
      </c>
      <c r="G89">
        <v>36.363636363636303</v>
      </c>
      <c r="H89">
        <v>9.9</v>
      </c>
      <c r="I89">
        <v>230.321546188913</v>
      </c>
      <c r="J89">
        <v>2280.1833072702402</v>
      </c>
      <c r="M89">
        <f t="shared" si="4"/>
        <v>2280.1833072702402</v>
      </c>
      <c r="N89">
        <f t="shared" si="5"/>
        <v>5.7746445001609477E-2</v>
      </c>
    </row>
    <row r="90" spans="1:14">
      <c r="A90" t="s">
        <v>744</v>
      </c>
      <c r="B90">
        <v>1558</v>
      </c>
      <c r="C90">
        <v>6</v>
      </c>
      <c r="D90">
        <v>3</v>
      </c>
      <c r="E90">
        <v>3</v>
      </c>
      <c r="F90">
        <v>4</v>
      </c>
      <c r="G90">
        <v>133.333333333333</v>
      </c>
      <c r="H90">
        <v>4.5</v>
      </c>
      <c r="I90">
        <v>72.339743519094398</v>
      </c>
      <c r="J90">
        <v>325.52884583592498</v>
      </c>
      <c r="M90">
        <f t="shared" si="4"/>
        <v>325.52884583592498</v>
      </c>
      <c r="N90">
        <f t="shared" si="5"/>
        <v>1.5773875094978632E-2</v>
      </c>
    </row>
    <row r="91" spans="1:14">
      <c r="A91" t="s">
        <v>745</v>
      </c>
      <c r="B91">
        <v>1565</v>
      </c>
      <c r="C91">
        <v>9</v>
      </c>
      <c r="D91">
        <v>4</v>
      </c>
      <c r="E91">
        <v>3</v>
      </c>
      <c r="F91">
        <v>4</v>
      </c>
      <c r="G91">
        <v>100</v>
      </c>
      <c r="H91">
        <v>12.5</v>
      </c>
      <c r="I91">
        <v>201.73835003172999</v>
      </c>
      <c r="J91">
        <v>2521.7293753966301</v>
      </c>
      <c r="M91">
        <f t="shared" si="4"/>
        <v>2521.7293753966301</v>
      </c>
      <c r="N91">
        <f t="shared" si="5"/>
        <v>6.175579690720729E-2</v>
      </c>
    </row>
    <row r="92" spans="1:14">
      <c r="A92" t="s">
        <v>746</v>
      </c>
      <c r="B92">
        <v>1580</v>
      </c>
      <c r="C92">
        <v>5</v>
      </c>
      <c r="D92">
        <v>2</v>
      </c>
      <c r="E92">
        <v>2</v>
      </c>
      <c r="F92">
        <v>2</v>
      </c>
      <c r="G92">
        <v>100</v>
      </c>
      <c r="H92">
        <v>2.6666666666666599</v>
      </c>
      <c r="I92">
        <v>39.863137138648298</v>
      </c>
      <c r="J92">
        <v>106.30169903639499</v>
      </c>
      <c r="M92">
        <f t="shared" si="4"/>
        <v>106.30169903639499</v>
      </c>
      <c r="N92">
        <f t="shared" si="5"/>
        <v>7.4800680565789545E-3</v>
      </c>
    </row>
    <row r="93" spans="1:14">
      <c r="A93" t="s">
        <v>747</v>
      </c>
      <c r="B93">
        <v>1594</v>
      </c>
      <c r="C93">
        <v>18</v>
      </c>
      <c r="D93">
        <v>14</v>
      </c>
      <c r="E93">
        <v>3</v>
      </c>
      <c r="F93">
        <v>5</v>
      </c>
      <c r="G93">
        <v>35.714285714285701</v>
      </c>
      <c r="H93">
        <v>13.75</v>
      </c>
      <c r="I93">
        <v>306.49450852513098</v>
      </c>
      <c r="J93">
        <v>4214.2994922205598</v>
      </c>
      <c r="M93">
        <f t="shared" si="4"/>
        <v>4214.2994922205598</v>
      </c>
      <c r="N93">
        <f t="shared" si="5"/>
        <v>8.6968572671845393E-2</v>
      </c>
    </row>
    <row r="94" spans="1:14">
      <c r="A94" t="s">
        <v>748</v>
      </c>
      <c r="B94">
        <v>1618</v>
      </c>
      <c r="C94">
        <v>15</v>
      </c>
      <c r="D94">
        <v>10</v>
      </c>
      <c r="E94">
        <v>1</v>
      </c>
      <c r="F94">
        <v>3</v>
      </c>
      <c r="G94">
        <v>30</v>
      </c>
      <c r="H94">
        <v>12.545454545454501</v>
      </c>
      <c r="I94">
        <v>203.560288022565</v>
      </c>
      <c r="J94">
        <v>2553.7563406467302</v>
      </c>
      <c r="M94">
        <f t="shared" si="4"/>
        <v>2553.7563406467302</v>
      </c>
      <c r="N94">
        <f t="shared" si="5"/>
        <v>6.2277578416111791E-2</v>
      </c>
    </row>
    <row r="95" spans="1:14">
      <c r="A95" t="s">
        <v>749</v>
      </c>
      <c r="B95">
        <v>1646</v>
      </c>
      <c r="C95">
        <v>3</v>
      </c>
      <c r="D95">
        <v>1</v>
      </c>
      <c r="E95">
        <v>0</v>
      </c>
      <c r="F95">
        <v>1</v>
      </c>
      <c r="G95">
        <v>100</v>
      </c>
      <c r="H95">
        <v>1.5</v>
      </c>
      <c r="I95">
        <v>15.509775004326899</v>
      </c>
      <c r="J95">
        <v>23.264662506490399</v>
      </c>
      <c r="M95">
        <f t="shared" si="4"/>
        <v>23.264662506490399</v>
      </c>
      <c r="N95">
        <f t="shared" si="5"/>
        <v>2.7165012951989253E-3</v>
      </c>
    </row>
    <row r="96" spans="1:14">
      <c r="A96" t="s">
        <v>750</v>
      </c>
      <c r="B96">
        <v>1665</v>
      </c>
      <c r="C96">
        <v>307</v>
      </c>
      <c r="D96">
        <v>6</v>
      </c>
      <c r="E96">
        <v>1</v>
      </c>
      <c r="F96">
        <v>2</v>
      </c>
      <c r="G96">
        <v>33.3333333333333</v>
      </c>
      <c r="H96">
        <v>5.9230769230769198</v>
      </c>
      <c r="I96">
        <v>168.55519570060699</v>
      </c>
      <c r="J96">
        <v>998.36538991897999</v>
      </c>
      <c r="M96">
        <f t="shared" si="4"/>
        <v>998.36538991897999</v>
      </c>
      <c r="N96">
        <f t="shared" si="5"/>
        <v>3.3296998761558345E-2</v>
      </c>
    </row>
    <row r="97" spans="1:14">
      <c r="A97" t="s">
        <v>751</v>
      </c>
      <c r="B97">
        <v>1670</v>
      </c>
      <c r="C97">
        <v>3</v>
      </c>
      <c r="D97">
        <v>1</v>
      </c>
      <c r="E97">
        <v>3</v>
      </c>
      <c r="F97">
        <v>2</v>
      </c>
      <c r="G97">
        <v>200</v>
      </c>
      <c r="H97">
        <v>6.6666666666666599</v>
      </c>
      <c r="I97">
        <v>42</v>
      </c>
      <c r="J97">
        <v>280</v>
      </c>
      <c r="M97">
        <f t="shared" si="4"/>
        <v>280</v>
      </c>
      <c r="N97" t="str">
        <f t="shared" si="5"/>
        <v/>
      </c>
    </row>
    <row r="98" spans="1:14">
      <c r="A98" t="s">
        <v>82</v>
      </c>
      <c r="B98">
        <v>1679</v>
      </c>
      <c r="C98">
        <v>291</v>
      </c>
      <c r="D98">
        <v>2</v>
      </c>
      <c r="E98">
        <v>0</v>
      </c>
      <c r="F98">
        <v>1</v>
      </c>
      <c r="G98">
        <v>50</v>
      </c>
      <c r="H98">
        <v>2.5</v>
      </c>
      <c r="I98">
        <v>24</v>
      </c>
      <c r="J98">
        <v>60</v>
      </c>
      <c r="M98">
        <f t="shared" si="4"/>
        <v>340</v>
      </c>
      <c r="N98">
        <f t="shared" si="5"/>
        <v>1.6237955864609393E-2</v>
      </c>
    </row>
    <row r="99" spans="1:14">
      <c r="A99" t="s">
        <v>752</v>
      </c>
      <c r="B99">
        <v>1734</v>
      </c>
      <c r="C99">
        <v>235</v>
      </c>
      <c r="D99">
        <v>5</v>
      </c>
      <c r="E99">
        <v>3</v>
      </c>
      <c r="F99">
        <v>2</v>
      </c>
      <c r="G99">
        <v>40</v>
      </c>
      <c r="H99">
        <v>7.6</v>
      </c>
      <c r="I99">
        <v>133.43760004615399</v>
      </c>
      <c r="J99">
        <v>1014.12576035077</v>
      </c>
      <c r="M99">
        <f t="shared" si="4"/>
        <v>1014.12576035077</v>
      </c>
      <c r="N99">
        <f t="shared" si="5"/>
        <v>3.364650469440731E-2</v>
      </c>
    </row>
    <row r="100" spans="1:14">
      <c r="A100" t="s">
        <v>746</v>
      </c>
      <c r="B100">
        <v>1735</v>
      </c>
      <c r="C100">
        <v>5</v>
      </c>
      <c r="D100">
        <v>2</v>
      </c>
      <c r="E100">
        <v>2</v>
      </c>
      <c r="F100">
        <v>2</v>
      </c>
      <c r="G100">
        <v>100</v>
      </c>
      <c r="H100">
        <v>2.6666666666666599</v>
      </c>
      <c r="I100">
        <v>39.863137138648298</v>
      </c>
      <c r="J100">
        <v>106.30169903639499</v>
      </c>
      <c r="M100">
        <f t="shared" si="4"/>
        <v>106.30169903639499</v>
      </c>
      <c r="N100" t="str">
        <f t="shared" si="5"/>
        <v/>
      </c>
    </row>
    <row r="101" spans="1:14">
      <c r="A101" t="s">
        <v>82</v>
      </c>
      <c r="B101">
        <v>1745</v>
      </c>
      <c r="C101">
        <v>223</v>
      </c>
      <c r="D101">
        <v>27</v>
      </c>
      <c r="E101">
        <v>0</v>
      </c>
      <c r="F101">
        <v>3</v>
      </c>
      <c r="G101">
        <v>11.1111111111111</v>
      </c>
      <c r="H101">
        <v>10.5</v>
      </c>
      <c r="I101">
        <v>743.34143002337305</v>
      </c>
      <c r="J101">
        <v>7805.0850152454204</v>
      </c>
      <c r="M101">
        <f t="shared" si="4"/>
        <v>7911.3867142818153</v>
      </c>
      <c r="N101">
        <f t="shared" si="5"/>
        <v>0.13234691459788303</v>
      </c>
    </row>
    <row r="102" spans="1:14">
      <c r="A102" t="s">
        <v>753</v>
      </c>
      <c r="B102">
        <v>1942</v>
      </c>
      <c r="C102">
        <v>4</v>
      </c>
      <c r="D102">
        <v>2</v>
      </c>
      <c r="E102">
        <v>1</v>
      </c>
      <c r="F102">
        <v>1</v>
      </c>
      <c r="G102">
        <v>50</v>
      </c>
      <c r="H102">
        <v>1.875</v>
      </c>
      <c r="I102">
        <v>22.458839376460801</v>
      </c>
      <c r="J102">
        <v>42.110323830863997</v>
      </c>
      <c r="M102">
        <f t="shared" si="4"/>
        <v>42.110323830863997</v>
      </c>
      <c r="N102">
        <f t="shared" si="5"/>
        <v>4.0346369918914061E-3</v>
      </c>
    </row>
    <row r="103" spans="1:14">
      <c r="A103" t="s">
        <v>754</v>
      </c>
      <c r="B103">
        <v>1960</v>
      </c>
      <c r="C103">
        <v>7</v>
      </c>
      <c r="D103">
        <v>3</v>
      </c>
      <c r="E103">
        <v>4</v>
      </c>
      <c r="F103">
        <v>2</v>
      </c>
      <c r="G103">
        <v>66.6666666666666</v>
      </c>
      <c r="H103">
        <v>3.3333333333333299</v>
      </c>
      <c r="I103">
        <v>44.972611042284797</v>
      </c>
      <c r="J103">
        <v>149.90870347428199</v>
      </c>
      <c r="M103">
        <f t="shared" si="4"/>
        <v>149.90870347428199</v>
      </c>
      <c r="N103" t="str">
        <f t="shared" si="5"/>
        <v/>
      </c>
    </row>
    <row r="104" spans="1:14">
      <c r="A104" t="s">
        <v>82</v>
      </c>
      <c r="B104">
        <v>1962</v>
      </c>
      <c r="C104">
        <v>4</v>
      </c>
      <c r="D104">
        <v>2</v>
      </c>
      <c r="E104">
        <v>0</v>
      </c>
      <c r="F104">
        <v>2</v>
      </c>
      <c r="G104">
        <v>100</v>
      </c>
      <c r="H104">
        <v>2.5</v>
      </c>
      <c r="I104">
        <v>48.105716335834103</v>
      </c>
      <c r="J104">
        <v>120.264290839585</v>
      </c>
      <c r="M104">
        <f t="shared" si="4"/>
        <v>270.17299431386698</v>
      </c>
      <c r="N104">
        <f t="shared" si="5"/>
        <v>1.393071378049498E-2</v>
      </c>
    </row>
    <row r="105" spans="1:14">
      <c r="A105" t="s">
        <v>755</v>
      </c>
      <c r="B105">
        <v>1975</v>
      </c>
      <c r="C105">
        <v>14</v>
      </c>
      <c r="D105">
        <v>2</v>
      </c>
      <c r="E105">
        <v>1</v>
      </c>
      <c r="F105">
        <v>1</v>
      </c>
      <c r="G105">
        <v>50</v>
      </c>
      <c r="H105">
        <v>4.8999999999999897</v>
      </c>
      <c r="I105">
        <v>50.189475010096103</v>
      </c>
      <c r="J105">
        <v>245.928427549471</v>
      </c>
      <c r="M105">
        <f t="shared" si="4"/>
        <v>245.928427549471</v>
      </c>
      <c r="N105" t="str">
        <f t="shared" si="5"/>
        <v/>
      </c>
    </row>
    <row r="106" spans="1:14">
      <c r="A106" t="s">
        <v>82</v>
      </c>
      <c r="B106">
        <v>1978</v>
      </c>
      <c r="C106">
        <v>10</v>
      </c>
      <c r="D106">
        <v>6</v>
      </c>
      <c r="E106">
        <v>2</v>
      </c>
      <c r="F106">
        <v>3</v>
      </c>
      <c r="G106">
        <v>50</v>
      </c>
      <c r="H106">
        <v>5.6666666666666599</v>
      </c>
      <c r="I106">
        <v>113.29982727264699</v>
      </c>
      <c r="J106">
        <v>642.03235454499895</v>
      </c>
      <c r="M106">
        <f t="shared" si="4"/>
        <v>887.96078209447001</v>
      </c>
      <c r="N106">
        <f t="shared" si="5"/>
        <v>3.0794602459608928E-2</v>
      </c>
    </row>
    <row r="107" spans="1:14">
      <c r="A107" t="s">
        <v>756</v>
      </c>
      <c r="B107">
        <v>1990</v>
      </c>
      <c r="C107">
        <v>10</v>
      </c>
      <c r="D107">
        <v>9</v>
      </c>
      <c r="E107">
        <v>1</v>
      </c>
      <c r="F107">
        <v>4</v>
      </c>
      <c r="G107">
        <v>44.4444444444444</v>
      </c>
      <c r="H107">
        <v>7.1111111111111098</v>
      </c>
      <c r="I107">
        <v>147.14866228501199</v>
      </c>
      <c r="J107">
        <v>1046.39048736008</v>
      </c>
      <c r="M107">
        <f t="shared" si="4"/>
        <v>1046.39048736008</v>
      </c>
      <c r="N107">
        <f t="shared" si="5"/>
        <v>3.4356422420561999E-2</v>
      </c>
    </row>
    <row r="108" spans="1:14">
      <c r="A108" t="s">
        <v>757</v>
      </c>
      <c r="B108">
        <v>2111</v>
      </c>
      <c r="C108">
        <v>131</v>
      </c>
      <c r="D108">
        <v>37</v>
      </c>
      <c r="E108">
        <v>1</v>
      </c>
      <c r="F108">
        <v>1</v>
      </c>
      <c r="G108">
        <v>2.7027027027027</v>
      </c>
      <c r="H108">
        <v>4.6111111111111098</v>
      </c>
      <c r="I108">
        <v>809.20679614558196</v>
      </c>
      <c r="J108">
        <v>3731.3424488935102</v>
      </c>
      <c r="M108">
        <f t="shared" si="4"/>
        <v>3731.3424488935102</v>
      </c>
      <c r="N108">
        <f t="shared" si="5"/>
        <v>8.0190357783253161E-2</v>
      </c>
    </row>
    <row r="109" spans="1:14">
      <c r="A109" t="s">
        <v>758</v>
      </c>
      <c r="B109">
        <v>2152</v>
      </c>
      <c r="C109">
        <v>88</v>
      </c>
      <c r="D109">
        <v>77</v>
      </c>
      <c r="E109">
        <v>1</v>
      </c>
      <c r="F109">
        <v>1</v>
      </c>
      <c r="G109">
        <v>1.29870129870129</v>
      </c>
      <c r="H109">
        <v>2.2266666666666599</v>
      </c>
      <c r="I109">
        <v>1882.09771403997</v>
      </c>
      <c r="J109">
        <v>4190.8042432623497</v>
      </c>
      <c r="M109">
        <f t="shared" si="4"/>
        <v>4190.8042432623497</v>
      </c>
      <c r="N109">
        <f t="shared" si="5"/>
        <v>8.6645031097258629E-2</v>
      </c>
    </row>
    <row r="110" spans="1:14">
      <c r="A110" t="s">
        <v>759</v>
      </c>
      <c r="B110">
        <v>2347</v>
      </c>
      <c r="C110">
        <v>3</v>
      </c>
      <c r="D110">
        <v>1</v>
      </c>
      <c r="E110">
        <v>3</v>
      </c>
      <c r="F110">
        <v>1</v>
      </c>
      <c r="G110">
        <v>100</v>
      </c>
      <c r="H110">
        <v>1.6</v>
      </c>
      <c r="I110">
        <v>28.073549220576002</v>
      </c>
      <c r="J110">
        <v>44.917678752921603</v>
      </c>
      <c r="M110">
        <f t="shared" si="4"/>
        <v>44.917678752921603</v>
      </c>
      <c r="N110">
        <f t="shared" si="5"/>
        <v>4.2120186142449436E-3</v>
      </c>
    </row>
    <row r="111" spans="1:14">
      <c r="A111" t="s">
        <v>760</v>
      </c>
      <c r="B111">
        <v>2350</v>
      </c>
      <c r="C111">
        <v>3</v>
      </c>
      <c r="D111">
        <v>1</v>
      </c>
      <c r="E111">
        <v>3</v>
      </c>
      <c r="F111">
        <v>1</v>
      </c>
      <c r="G111">
        <v>100</v>
      </c>
      <c r="H111">
        <v>1.6</v>
      </c>
      <c r="I111">
        <v>28.073549220576002</v>
      </c>
      <c r="J111">
        <v>44.917678752921603</v>
      </c>
      <c r="M111">
        <f t="shared" si="4"/>
        <v>44.917678752921603</v>
      </c>
      <c r="N111">
        <f t="shared" si="5"/>
        <v>4.2120186142449436E-3</v>
      </c>
    </row>
    <row r="112" spans="1:14">
      <c r="A112" t="s">
        <v>761</v>
      </c>
      <c r="B112">
        <v>2357</v>
      </c>
      <c r="C112">
        <v>4</v>
      </c>
      <c r="D112">
        <v>1</v>
      </c>
      <c r="E112">
        <v>1</v>
      </c>
      <c r="F112">
        <v>2</v>
      </c>
      <c r="G112">
        <v>200</v>
      </c>
      <c r="H112">
        <v>2.8</v>
      </c>
      <c r="I112">
        <v>44.378950020192299</v>
      </c>
      <c r="J112">
        <v>124.261060056538</v>
      </c>
      <c r="M112">
        <f t="shared" si="4"/>
        <v>124.261060056538</v>
      </c>
      <c r="N112">
        <f t="shared" si="5"/>
        <v>8.3004591152938244E-3</v>
      </c>
    </row>
    <row r="113" spans="1:14">
      <c r="A113" t="s">
        <v>762</v>
      </c>
      <c r="B113">
        <v>2362</v>
      </c>
      <c r="C113">
        <v>1</v>
      </c>
      <c r="D113">
        <v>1</v>
      </c>
      <c r="E113">
        <v>0</v>
      </c>
      <c r="F113">
        <v>1</v>
      </c>
      <c r="G113">
        <v>100</v>
      </c>
      <c r="H113">
        <v>1</v>
      </c>
      <c r="I113">
        <v>4.7548875021634602</v>
      </c>
      <c r="J113">
        <v>4.7548875021634602</v>
      </c>
      <c r="M113">
        <f t="shared" si="4"/>
        <v>4.7548875021634602</v>
      </c>
      <c r="N113">
        <f t="shared" si="5"/>
        <v>9.4255255737294027E-4</v>
      </c>
    </row>
    <row r="114" spans="1:14">
      <c r="A114" t="s">
        <v>763</v>
      </c>
      <c r="B114">
        <v>2375</v>
      </c>
      <c r="C114">
        <v>7</v>
      </c>
      <c r="D114">
        <v>1</v>
      </c>
      <c r="E114">
        <v>1</v>
      </c>
      <c r="F114">
        <v>1</v>
      </c>
      <c r="G114">
        <v>100</v>
      </c>
      <c r="H114">
        <v>2.6666666666666599</v>
      </c>
      <c r="I114">
        <v>46.506993328423</v>
      </c>
      <c r="J114">
        <v>124.018648875794</v>
      </c>
      <c r="M114">
        <f t="shared" si="4"/>
        <v>124.018648875794</v>
      </c>
      <c r="N114" t="str">
        <f t="shared" si="5"/>
        <v/>
      </c>
    </row>
    <row r="115" spans="1:14">
      <c r="A115" t="s">
        <v>82</v>
      </c>
      <c r="B115">
        <v>2377</v>
      </c>
      <c r="C115">
        <v>3</v>
      </c>
      <c r="D115">
        <v>1</v>
      </c>
      <c r="E115">
        <v>4</v>
      </c>
      <c r="F115">
        <v>2</v>
      </c>
      <c r="G115">
        <v>200</v>
      </c>
      <c r="H115">
        <v>3.2</v>
      </c>
      <c r="I115">
        <v>38.039100017307703</v>
      </c>
      <c r="J115">
        <v>121.725120055384</v>
      </c>
      <c r="M115">
        <f t="shared" si="4"/>
        <v>245.74376893117801</v>
      </c>
      <c r="N115">
        <f t="shared" si="5"/>
        <v>1.3077771805532819E-2</v>
      </c>
    </row>
    <row r="116" spans="1:14">
      <c r="A116" t="s">
        <v>764</v>
      </c>
      <c r="B116">
        <v>2403</v>
      </c>
      <c r="C116">
        <v>3</v>
      </c>
      <c r="D116">
        <v>1</v>
      </c>
      <c r="E116">
        <v>1</v>
      </c>
      <c r="F116">
        <v>1</v>
      </c>
      <c r="G116">
        <v>100</v>
      </c>
      <c r="H116">
        <v>2.6666666666666599</v>
      </c>
      <c r="I116">
        <v>22.458839376460801</v>
      </c>
      <c r="J116">
        <v>59.890238337228801</v>
      </c>
      <c r="M116">
        <f t="shared" si="4"/>
        <v>59.890238337228801</v>
      </c>
      <c r="N116">
        <f t="shared" si="5"/>
        <v>5.1024971742245203E-3</v>
      </c>
    </row>
    <row r="117" spans="1:14">
      <c r="A117" t="s">
        <v>765</v>
      </c>
      <c r="B117">
        <v>2407</v>
      </c>
      <c r="C117">
        <v>6</v>
      </c>
      <c r="D117">
        <v>2</v>
      </c>
      <c r="E117">
        <v>1</v>
      </c>
      <c r="F117">
        <v>3</v>
      </c>
      <c r="G117">
        <v>150</v>
      </c>
      <c r="H117">
        <v>7.875</v>
      </c>
      <c r="I117">
        <v>62.2697691354713</v>
      </c>
      <c r="J117">
        <v>490.37443194183601</v>
      </c>
      <c r="M117">
        <f t="shared" si="4"/>
        <v>490.37443194183601</v>
      </c>
      <c r="N117">
        <f t="shared" si="5"/>
        <v>2.0728312970583963E-2</v>
      </c>
    </row>
    <row r="118" spans="1:14">
      <c r="A118" t="s">
        <v>766</v>
      </c>
      <c r="B118">
        <v>2414</v>
      </c>
      <c r="C118">
        <v>36</v>
      </c>
      <c r="D118">
        <v>23</v>
      </c>
      <c r="E118">
        <v>2</v>
      </c>
      <c r="F118">
        <v>6</v>
      </c>
      <c r="G118">
        <v>26.086956521739101</v>
      </c>
      <c r="H118">
        <v>14.3</v>
      </c>
      <c r="I118">
        <v>759.55490009807704</v>
      </c>
      <c r="J118">
        <v>10861.635071402499</v>
      </c>
      <c r="M118">
        <f t="shared" si="4"/>
        <v>10861.635071402499</v>
      </c>
      <c r="N118" t="str">
        <f t="shared" si="5"/>
        <v/>
      </c>
    </row>
    <row r="119" spans="1:14">
      <c r="A119" t="s">
        <v>82</v>
      </c>
      <c r="B119">
        <v>2444</v>
      </c>
      <c r="C119">
        <v>3</v>
      </c>
      <c r="D119">
        <v>1</v>
      </c>
      <c r="E119">
        <v>1</v>
      </c>
      <c r="F119">
        <v>1</v>
      </c>
      <c r="G119">
        <v>100</v>
      </c>
      <c r="H119">
        <v>1.3333333333333299</v>
      </c>
      <c r="I119">
        <v>13.931568569324099</v>
      </c>
      <c r="J119">
        <v>18.575424759098802</v>
      </c>
      <c r="M119">
        <f t="shared" si="4"/>
        <v>10880.210496161599</v>
      </c>
      <c r="N119">
        <f t="shared" si="5"/>
        <v>0.16367045020415336</v>
      </c>
    </row>
    <row r="120" spans="1:14">
      <c r="A120" t="s">
        <v>767</v>
      </c>
      <c r="B120">
        <v>2451</v>
      </c>
      <c r="C120">
        <v>14</v>
      </c>
      <c r="D120">
        <v>7</v>
      </c>
      <c r="E120">
        <v>2</v>
      </c>
      <c r="F120">
        <v>4</v>
      </c>
      <c r="G120">
        <v>57.142857142857103</v>
      </c>
      <c r="H120">
        <v>8</v>
      </c>
      <c r="I120">
        <v>174.16502805118699</v>
      </c>
      <c r="J120">
        <v>1393.32022440949</v>
      </c>
      <c r="M120">
        <f t="shared" si="4"/>
        <v>1393.32022440949</v>
      </c>
      <c r="N120">
        <f t="shared" si="5"/>
        <v>4.1582702007219238E-2</v>
      </c>
    </row>
    <row r="121" spans="1:14">
      <c r="A121" t="s">
        <v>768</v>
      </c>
      <c r="B121">
        <v>2467</v>
      </c>
      <c r="C121">
        <v>24</v>
      </c>
      <c r="D121">
        <v>14</v>
      </c>
      <c r="E121">
        <v>1</v>
      </c>
      <c r="F121">
        <v>6</v>
      </c>
      <c r="G121">
        <v>42.857142857142797</v>
      </c>
      <c r="H121">
        <v>13.8666666666666</v>
      </c>
      <c r="I121">
        <v>278.82658547934102</v>
      </c>
      <c r="J121">
        <v>3866.3953186468598</v>
      </c>
      <c r="M121">
        <f t="shared" si="4"/>
        <v>3866.3953186468598</v>
      </c>
      <c r="N121">
        <f t="shared" si="5"/>
        <v>8.2113818705687874E-2</v>
      </c>
    </row>
    <row r="122" spans="1:14">
      <c r="A122" t="s">
        <v>769</v>
      </c>
      <c r="B122">
        <v>2492</v>
      </c>
      <c r="C122">
        <v>3</v>
      </c>
      <c r="D122">
        <v>1</v>
      </c>
      <c r="E122">
        <v>1</v>
      </c>
      <c r="F122">
        <v>1</v>
      </c>
      <c r="G122">
        <v>100</v>
      </c>
      <c r="H122">
        <v>2</v>
      </c>
      <c r="I122">
        <v>18.094737505047998</v>
      </c>
      <c r="J122">
        <v>36.189475010096103</v>
      </c>
      <c r="M122">
        <f t="shared" si="4"/>
        <v>36.189475010096103</v>
      </c>
      <c r="N122">
        <f t="shared" si="5"/>
        <v>3.6469818385629063E-3</v>
      </c>
    </row>
    <row r="123" spans="1:14">
      <c r="A123" t="s">
        <v>770</v>
      </c>
      <c r="B123">
        <v>2496</v>
      </c>
      <c r="C123">
        <v>10</v>
      </c>
      <c r="D123">
        <v>8</v>
      </c>
      <c r="E123">
        <v>2</v>
      </c>
      <c r="F123">
        <v>4</v>
      </c>
      <c r="G123">
        <v>50</v>
      </c>
      <c r="H123">
        <v>9.9</v>
      </c>
      <c r="I123">
        <v>169.91710053774301</v>
      </c>
      <c r="J123">
        <v>1682.17929532365</v>
      </c>
      <c r="M123">
        <f t="shared" si="4"/>
        <v>1682.17929532365</v>
      </c>
      <c r="N123">
        <f t="shared" si="5"/>
        <v>4.7147673510960893E-2</v>
      </c>
    </row>
    <row r="124" spans="1:14">
      <c r="A124" t="s">
        <v>771</v>
      </c>
      <c r="B124">
        <v>2507</v>
      </c>
      <c r="C124">
        <v>31</v>
      </c>
      <c r="D124">
        <v>14</v>
      </c>
      <c r="E124">
        <v>4</v>
      </c>
      <c r="F124">
        <v>5</v>
      </c>
      <c r="G124">
        <v>35.714285714285701</v>
      </c>
      <c r="H124">
        <v>14.3888888888888</v>
      </c>
      <c r="I124">
        <v>340</v>
      </c>
      <c r="J124">
        <v>4892.2222222222199</v>
      </c>
      <c r="M124">
        <f t="shared" si="4"/>
        <v>4892.2222222222199</v>
      </c>
      <c r="N124" t="str">
        <f t="shared" si="5"/>
        <v/>
      </c>
    </row>
    <row r="125" spans="1:14">
      <c r="A125" t="s">
        <v>82</v>
      </c>
      <c r="B125">
        <v>2524</v>
      </c>
      <c r="C125">
        <v>12</v>
      </c>
      <c r="D125">
        <v>7</v>
      </c>
      <c r="E125">
        <v>1</v>
      </c>
      <c r="F125">
        <v>4</v>
      </c>
      <c r="G125">
        <v>57.142857142857103</v>
      </c>
      <c r="H125">
        <v>9.1666666666666607</v>
      </c>
      <c r="I125">
        <v>162.848230418052</v>
      </c>
      <c r="J125">
        <v>1492.7754454988101</v>
      </c>
      <c r="M125">
        <f t="shared" si="4"/>
        <v>6384.9976677210298</v>
      </c>
      <c r="N125">
        <f t="shared" si="5"/>
        <v>0.11472354910262471</v>
      </c>
    </row>
    <row r="126" spans="1:14">
      <c r="A126" t="s">
        <v>772</v>
      </c>
      <c r="B126">
        <v>2539</v>
      </c>
      <c r="C126">
        <v>20</v>
      </c>
      <c r="D126">
        <v>12</v>
      </c>
      <c r="E126">
        <v>2</v>
      </c>
      <c r="F126">
        <v>5</v>
      </c>
      <c r="G126">
        <v>41.6666666666666</v>
      </c>
      <c r="H126">
        <v>9.6428571428571406</v>
      </c>
      <c r="I126">
        <v>253.319469539192</v>
      </c>
      <c r="J126">
        <v>2442.7234562707799</v>
      </c>
      <c r="M126">
        <f t="shared" si="4"/>
        <v>2442.7234562707799</v>
      </c>
      <c r="N126">
        <f t="shared" si="5"/>
        <v>6.0459091067541576E-2</v>
      </c>
    </row>
    <row r="127" spans="1:14">
      <c r="A127" t="s">
        <v>773</v>
      </c>
      <c r="B127">
        <v>2561</v>
      </c>
      <c r="C127">
        <v>11</v>
      </c>
      <c r="D127">
        <v>9</v>
      </c>
      <c r="E127">
        <v>2</v>
      </c>
      <c r="F127">
        <v>2</v>
      </c>
      <c r="G127">
        <v>22.2222222222222</v>
      </c>
      <c r="H127">
        <v>10.8333333333333</v>
      </c>
      <c r="I127">
        <v>218.51214931322701</v>
      </c>
      <c r="J127">
        <v>2367.2149508932898</v>
      </c>
      <c r="M127">
        <f t="shared" si="4"/>
        <v>2367.2149508932898</v>
      </c>
      <c r="N127">
        <f t="shared" si="5"/>
        <v>5.9206657259757489E-2</v>
      </c>
    </row>
    <row r="128" spans="1:14">
      <c r="A128" t="s">
        <v>774</v>
      </c>
      <c r="B128">
        <v>2574</v>
      </c>
      <c r="C128">
        <v>25</v>
      </c>
      <c r="D128">
        <v>16</v>
      </c>
      <c r="E128">
        <v>3</v>
      </c>
      <c r="F128">
        <v>5</v>
      </c>
      <c r="G128">
        <v>31.25</v>
      </c>
      <c r="H128">
        <v>12.4615384615384</v>
      </c>
      <c r="I128">
        <v>321.079076541885</v>
      </c>
      <c r="J128">
        <v>4001.1392615219502</v>
      </c>
      <c r="M128">
        <f t="shared" si="4"/>
        <v>4001.1392615219502</v>
      </c>
      <c r="N128">
        <f t="shared" si="5"/>
        <v>8.4010684564603783E-2</v>
      </c>
    </row>
    <row r="129" spans="1:14">
      <c r="A129" t="s">
        <v>775</v>
      </c>
      <c r="B129">
        <v>2600</v>
      </c>
      <c r="C129">
        <v>5</v>
      </c>
      <c r="D129">
        <v>3</v>
      </c>
      <c r="E129">
        <v>2</v>
      </c>
      <c r="F129">
        <v>3</v>
      </c>
      <c r="G129">
        <v>100</v>
      </c>
      <c r="H129">
        <v>7.7727272727272698</v>
      </c>
      <c r="I129">
        <v>159.91133951083199</v>
      </c>
      <c r="J129">
        <v>1242.94722983419</v>
      </c>
      <c r="M129">
        <f t="shared" si="4"/>
        <v>1242.94722983419</v>
      </c>
      <c r="N129">
        <f t="shared" si="5"/>
        <v>3.8534276188172518E-2</v>
      </c>
    </row>
    <row r="130" spans="1:14">
      <c r="A130" t="s">
        <v>776</v>
      </c>
      <c r="B130">
        <v>2606</v>
      </c>
      <c r="C130">
        <v>11</v>
      </c>
      <c r="D130">
        <v>2</v>
      </c>
      <c r="E130">
        <v>2</v>
      </c>
      <c r="F130">
        <v>2</v>
      </c>
      <c r="G130">
        <v>100</v>
      </c>
      <c r="H130">
        <v>3.5714285714285698</v>
      </c>
      <c r="I130">
        <v>60.944362512259602</v>
      </c>
      <c r="J130">
        <v>217.658437543784</v>
      </c>
      <c r="M130">
        <f t="shared" si="4"/>
        <v>217.658437543784</v>
      </c>
      <c r="N130" t="str">
        <f t="shared" si="5"/>
        <v/>
      </c>
    </row>
    <row r="131" spans="1:14">
      <c r="A131" t="s">
        <v>82</v>
      </c>
      <c r="B131">
        <v>2608</v>
      </c>
      <c r="C131">
        <v>7</v>
      </c>
      <c r="D131">
        <v>1</v>
      </c>
      <c r="E131">
        <v>1</v>
      </c>
      <c r="F131">
        <v>2</v>
      </c>
      <c r="G131">
        <v>200</v>
      </c>
      <c r="H131">
        <v>4</v>
      </c>
      <c r="I131">
        <v>133.25742227201599</v>
      </c>
      <c r="J131">
        <v>533.02968908806395</v>
      </c>
      <c r="M131">
        <f t="shared" si="4"/>
        <v>750.68812663184792</v>
      </c>
      <c r="N131">
        <f t="shared" si="5"/>
        <v>2.7532888531666123E-2</v>
      </c>
    </row>
    <row r="132" spans="1:14">
      <c r="A132" t="s">
        <v>777</v>
      </c>
      <c r="B132">
        <v>2618</v>
      </c>
      <c r="C132">
        <v>15</v>
      </c>
      <c r="D132">
        <v>4</v>
      </c>
      <c r="E132">
        <v>2</v>
      </c>
      <c r="F132">
        <v>3</v>
      </c>
      <c r="G132">
        <v>75</v>
      </c>
      <c r="H132">
        <v>8.0357142857142794</v>
      </c>
      <c r="I132">
        <v>199.03672606650801</v>
      </c>
      <c r="J132">
        <v>1599.40226303444</v>
      </c>
      <c r="M132">
        <f t="shared" si="4"/>
        <v>1599.40226303444</v>
      </c>
      <c r="N132" t="str">
        <f t="shared" si="5"/>
        <v/>
      </c>
    </row>
    <row r="133" spans="1:14">
      <c r="A133" t="s">
        <v>82</v>
      </c>
      <c r="B133">
        <v>2623</v>
      </c>
      <c r="C133">
        <v>6</v>
      </c>
      <c r="D133">
        <v>3</v>
      </c>
      <c r="E133">
        <v>1</v>
      </c>
      <c r="F133">
        <v>2</v>
      </c>
      <c r="G133">
        <v>66.6666666666666</v>
      </c>
      <c r="H133">
        <v>8.6666666666666607</v>
      </c>
      <c r="I133">
        <v>91.376518129382404</v>
      </c>
      <c r="J133">
        <v>791.92982378798104</v>
      </c>
      <c r="M133">
        <f t="shared" si="4"/>
        <v>2391.3320868224209</v>
      </c>
      <c r="N133">
        <f t="shared" si="5"/>
        <v>5.9608108299202968E-2</v>
      </c>
    </row>
    <row r="134" spans="1:14">
      <c r="A134" t="s">
        <v>778</v>
      </c>
      <c r="B134">
        <v>2635</v>
      </c>
      <c r="C134">
        <v>24</v>
      </c>
      <c r="D134">
        <v>12</v>
      </c>
      <c r="E134">
        <v>2</v>
      </c>
      <c r="F134">
        <v>6</v>
      </c>
      <c r="G134">
        <v>50</v>
      </c>
      <c r="H134">
        <v>24</v>
      </c>
      <c r="I134">
        <v>280.92532616767801</v>
      </c>
      <c r="J134">
        <v>6742.2078280242804</v>
      </c>
      <c r="M134">
        <f t="shared" si="4"/>
        <v>6742.2078280242804</v>
      </c>
      <c r="N134">
        <f t="shared" si="5"/>
        <v>0.11896343680088635</v>
      </c>
    </row>
    <row r="135" spans="1:14">
      <c r="A135" t="s">
        <v>779</v>
      </c>
      <c r="B135">
        <v>2661</v>
      </c>
      <c r="C135">
        <v>3</v>
      </c>
      <c r="D135">
        <v>1</v>
      </c>
      <c r="E135">
        <v>2</v>
      </c>
      <c r="F135">
        <v>2</v>
      </c>
      <c r="G135">
        <v>200</v>
      </c>
      <c r="H135">
        <v>2.6666666666666599</v>
      </c>
      <c r="I135">
        <v>43.185065233535703</v>
      </c>
      <c r="J135">
        <v>115.16017395609499</v>
      </c>
      <c r="M135">
        <f t="shared" si="4"/>
        <v>115.16017395609499</v>
      </c>
      <c r="N135">
        <f t="shared" si="5"/>
        <v>7.8900596539593758E-3</v>
      </c>
    </row>
    <row r="136" spans="1:14">
      <c r="A136" t="s">
        <v>780</v>
      </c>
      <c r="B136">
        <v>2665</v>
      </c>
      <c r="C136">
        <v>19</v>
      </c>
      <c r="D136">
        <v>10</v>
      </c>
      <c r="E136">
        <v>3</v>
      </c>
      <c r="F136">
        <v>7</v>
      </c>
      <c r="G136">
        <v>70</v>
      </c>
      <c r="H136">
        <v>17.8947368421052</v>
      </c>
      <c r="I136">
        <v>372.23460010384599</v>
      </c>
      <c r="J136">
        <v>6661.0402123846197</v>
      </c>
      <c r="M136">
        <f t="shared" si="4"/>
        <v>6661.0402123846197</v>
      </c>
      <c r="N136">
        <f t="shared" si="5"/>
        <v>0.11800673167377035</v>
      </c>
    </row>
    <row r="137" spans="1:14">
      <c r="A137" t="s">
        <v>781</v>
      </c>
      <c r="B137">
        <v>2685</v>
      </c>
      <c r="C137">
        <v>6</v>
      </c>
      <c r="D137">
        <v>3</v>
      </c>
      <c r="E137">
        <v>1</v>
      </c>
      <c r="F137">
        <v>2</v>
      </c>
      <c r="G137">
        <v>66.6666666666666</v>
      </c>
      <c r="H137">
        <v>3</v>
      </c>
      <c r="I137">
        <v>48</v>
      </c>
      <c r="J137">
        <v>144</v>
      </c>
      <c r="M137">
        <f t="shared" si="4"/>
        <v>144</v>
      </c>
      <c r="N137">
        <f t="shared" si="5"/>
        <v>9.1577139404266563E-3</v>
      </c>
    </row>
    <row r="138" spans="1:14">
      <c r="A138" t="s">
        <v>782</v>
      </c>
      <c r="B138">
        <v>2692</v>
      </c>
      <c r="C138">
        <v>5</v>
      </c>
      <c r="D138">
        <v>5</v>
      </c>
      <c r="E138">
        <v>2</v>
      </c>
      <c r="F138">
        <v>3</v>
      </c>
      <c r="G138">
        <v>60</v>
      </c>
      <c r="H138">
        <v>6</v>
      </c>
      <c r="I138">
        <v>75.284212515144205</v>
      </c>
      <c r="J138">
        <v>451.70527509086497</v>
      </c>
      <c r="M138">
        <f t="shared" si="4"/>
        <v>451.70527509086497</v>
      </c>
      <c r="N138">
        <f t="shared" si="5"/>
        <v>1.9623758331431197E-2</v>
      </c>
    </row>
    <row r="139" spans="1:14">
      <c r="A139" t="s">
        <v>783</v>
      </c>
      <c r="B139">
        <v>2699</v>
      </c>
      <c r="C139">
        <v>12</v>
      </c>
      <c r="D139">
        <v>5</v>
      </c>
      <c r="E139">
        <v>2</v>
      </c>
      <c r="F139">
        <v>3</v>
      </c>
      <c r="G139">
        <v>60</v>
      </c>
      <c r="H139">
        <v>5.95</v>
      </c>
      <c r="I139">
        <v>118.536422396259</v>
      </c>
      <c r="J139">
        <v>705.29171325774598</v>
      </c>
      <c r="M139">
        <f t="shared" si="4"/>
        <v>705.29171325774598</v>
      </c>
      <c r="N139">
        <f t="shared" si="5"/>
        <v>2.6411390477936982E-2</v>
      </c>
    </row>
    <row r="140" spans="1:14">
      <c r="A140" t="s">
        <v>784</v>
      </c>
      <c r="B140">
        <v>2716</v>
      </c>
      <c r="C140">
        <v>20</v>
      </c>
      <c r="D140">
        <v>7</v>
      </c>
      <c r="E140">
        <v>1</v>
      </c>
      <c r="F140">
        <v>2</v>
      </c>
      <c r="G140">
        <v>28.571428571428498</v>
      </c>
      <c r="H140">
        <v>5.1428571428571397</v>
      </c>
      <c r="I140">
        <v>138.24238017775599</v>
      </c>
      <c r="J140">
        <v>710.96081234274595</v>
      </c>
      <c r="M140">
        <f t="shared" si="4"/>
        <v>710.96081234274595</v>
      </c>
      <c r="N140">
        <f t="shared" si="5"/>
        <v>2.6552730498063792E-2</v>
      </c>
    </row>
    <row r="141" spans="1:14">
      <c r="A141" t="s">
        <v>785</v>
      </c>
      <c r="B141">
        <v>2719</v>
      </c>
      <c r="C141">
        <v>5</v>
      </c>
      <c r="D141">
        <v>4</v>
      </c>
      <c r="E141">
        <v>0</v>
      </c>
      <c r="F141">
        <v>2</v>
      </c>
      <c r="G141">
        <v>50</v>
      </c>
      <c r="H141">
        <v>2.6666666666666599</v>
      </c>
      <c r="I141">
        <v>22.458839376460801</v>
      </c>
      <c r="J141">
        <v>59.890238337228801</v>
      </c>
      <c r="M141">
        <f t="shared" si="4"/>
        <v>59.890238337228801</v>
      </c>
      <c r="N141">
        <f t="shared" si="5"/>
        <v>5.1024971742245203E-3</v>
      </c>
    </row>
    <row r="142" spans="1:14">
      <c r="A142" t="s">
        <v>786</v>
      </c>
      <c r="B142">
        <v>2736</v>
      </c>
      <c r="C142">
        <v>5</v>
      </c>
      <c r="D142">
        <v>3</v>
      </c>
      <c r="E142">
        <v>0</v>
      </c>
      <c r="F142">
        <v>1</v>
      </c>
      <c r="G142">
        <v>33.3333333333333</v>
      </c>
      <c r="H142">
        <v>5</v>
      </c>
      <c r="I142">
        <v>80</v>
      </c>
      <c r="J142">
        <v>400</v>
      </c>
      <c r="M142">
        <f t="shared" si="4"/>
        <v>400</v>
      </c>
      <c r="N142" t="str">
        <f t="shared" si="5"/>
        <v/>
      </c>
    </row>
    <row r="143" spans="1:14">
      <c r="A143" t="s">
        <v>82</v>
      </c>
      <c r="B143">
        <v>2738</v>
      </c>
      <c r="C143">
        <v>1</v>
      </c>
      <c r="D143">
        <v>1</v>
      </c>
      <c r="E143">
        <v>1</v>
      </c>
      <c r="F143">
        <v>1</v>
      </c>
      <c r="G143">
        <v>100</v>
      </c>
      <c r="H143">
        <v>1.875</v>
      </c>
      <c r="I143">
        <v>22.458839376460801</v>
      </c>
      <c r="J143">
        <v>42.110323830863997</v>
      </c>
      <c r="M143">
        <f t="shared" si="4"/>
        <v>442.11032383086399</v>
      </c>
      <c r="N143">
        <f t="shared" si="5"/>
        <v>1.934487151259855E-2</v>
      </c>
    </row>
    <row r="144" spans="1:14">
      <c r="A144" t="s">
        <v>787</v>
      </c>
      <c r="B144">
        <v>2742</v>
      </c>
      <c r="C144">
        <v>3</v>
      </c>
      <c r="D144">
        <v>1</v>
      </c>
      <c r="E144">
        <v>1</v>
      </c>
      <c r="F144">
        <v>2</v>
      </c>
      <c r="G144">
        <v>200</v>
      </c>
      <c r="H144">
        <v>6.6</v>
      </c>
      <c r="I144">
        <v>69.1886323727459</v>
      </c>
      <c r="J144">
        <v>456.64497366012301</v>
      </c>
      <c r="M144">
        <f t="shared" ref="M144:M207" si="6">IF(A144="&lt;anonymous&gt;",J144+M143,J144)</f>
        <v>456.64497366012301</v>
      </c>
      <c r="N144" t="str">
        <f t="shared" ref="N144:N207" si="7">IF(A145="&lt;anonymous&gt;","",POWER(M144,2/3)/3000)</f>
        <v/>
      </c>
    </row>
    <row r="145" spans="1:14">
      <c r="A145" t="s">
        <v>82</v>
      </c>
      <c r="B145">
        <v>2758</v>
      </c>
      <c r="C145">
        <v>3</v>
      </c>
      <c r="D145">
        <v>1</v>
      </c>
      <c r="E145">
        <v>1</v>
      </c>
      <c r="F145">
        <v>1</v>
      </c>
      <c r="G145">
        <v>100</v>
      </c>
      <c r="H145">
        <v>2.5</v>
      </c>
      <c r="I145">
        <v>20.679700005769199</v>
      </c>
      <c r="J145">
        <v>51.6992500144231</v>
      </c>
      <c r="M145">
        <f t="shared" si="6"/>
        <v>508.34422367454613</v>
      </c>
      <c r="N145" t="str">
        <f t="shared" si="7"/>
        <v/>
      </c>
    </row>
    <row r="146" spans="1:14">
      <c r="A146" t="s">
        <v>82</v>
      </c>
      <c r="B146">
        <v>2762</v>
      </c>
      <c r="C146">
        <v>3</v>
      </c>
      <c r="D146">
        <v>1</v>
      </c>
      <c r="E146">
        <v>1</v>
      </c>
      <c r="F146">
        <v>1</v>
      </c>
      <c r="G146">
        <v>100</v>
      </c>
      <c r="H146">
        <v>1.3333333333333299</v>
      </c>
      <c r="I146">
        <v>13.931568569324099</v>
      </c>
      <c r="J146">
        <v>18.575424759098802</v>
      </c>
      <c r="M146">
        <f t="shared" si="6"/>
        <v>526.91964843364497</v>
      </c>
      <c r="N146">
        <f t="shared" si="7"/>
        <v>2.1745780878053775E-2</v>
      </c>
    </row>
    <row r="147" spans="1:14">
      <c r="A147" t="s">
        <v>788</v>
      </c>
      <c r="B147">
        <v>2773</v>
      </c>
      <c r="C147">
        <v>7</v>
      </c>
      <c r="D147">
        <v>2</v>
      </c>
      <c r="E147">
        <v>2</v>
      </c>
      <c r="F147">
        <v>1</v>
      </c>
      <c r="G147">
        <v>50</v>
      </c>
      <c r="H147">
        <v>4.71428571428571</v>
      </c>
      <c r="I147">
        <v>77.709234080962901</v>
      </c>
      <c r="J147">
        <v>366.34353209596799</v>
      </c>
      <c r="M147">
        <f t="shared" si="6"/>
        <v>366.34353209596799</v>
      </c>
      <c r="N147">
        <f t="shared" si="7"/>
        <v>1.7066236676235507E-2</v>
      </c>
    </row>
    <row r="148" spans="1:14">
      <c r="A148" t="s">
        <v>789</v>
      </c>
      <c r="B148">
        <v>2781</v>
      </c>
      <c r="C148">
        <v>4</v>
      </c>
      <c r="D148">
        <v>2</v>
      </c>
      <c r="E148">
        <v>2</v>
      </c>
      <c r="F148">
        <v>2</v>
      </c>
      <c r="G148">
        <v>100</v>
      </c>
      <c r="H148">
        <v>6.4166666666666599</v>
      </c>
      <c r="I148">
        <v>74.008794362821803</v>
      </c>
      <c r="J148">
        <v>474.88976382810603</v>
      </c>
      <c r="M148">
        <f t="shared" si="6"/>
        <v>474.88976382810603</v>
      </c>
      <c r="N148" t="str">
        <f t="shared" si="7"/>
        <v/>
      </c>
    </row>
    <row r="149" spans="1:14">
      <c r="A149" t="s">
        <v>82</v>
      </c>
      <c r="B149">
        <v>2789</v>
      </c>
      <c r="C149">
        <v>3</v>
      </c>
      <c r="D149">
        <v>1</v>
      </c>
      <c r="E149">
        <v>2</v>
      </c>
      <c r="F149">
        <v>1</v>
      </c>
      <c r="G149">
        <v>100</v>
      </c>
      <c r="H149">
        <v>1.6666666666666601</v>
      </c>
      <c r="I149">
        <v>16.2534966642115</v>
      </c>
      <c r="J149">
        <v>27.089161107019201</v>
      </c>
      <c r="M149">
        <f t="shared" si="6"/>
        <v>501.97892493512524</v>
      </c>
      <c r="N149">
        <f t="shared" si="7"/>
        <v>2.1054054106935598E-2</v>
      </c>
    </row>
    <row r="150" spans="1:14">
      <c r="A150" t="s">
        <v>790</v>
      </c>
      <c r="B150">
        <v>2797</v>
      </c>
      <c r="C150">
        <v>4</v>
      </c>
      <c r="D150">
        <v>1</v>
      </c>
      <c r="E150">
        <v>1</v>
      </c>
      <c r="F150">
        <v>3</v>
      </c>
      <c r="G150">
        <v>300</v>
      </c>
      <c r="H150">
        <v>3.75</v>
      </c>
      <c r="I150">
        <v>74.008794362821803</v>
      </c>
      <c r="J150">
        <v>277.53297886058101</v>
      </c>
      <c r="M150">
        <f t="shared" si="6"/>
        <v>277.53297886058101</v>
      </c>
      <c r="N150">
        <f t="shared" si="7"/>
        <v>1.4182576779876086E-2</v>
      </c>
    </row>
    <row r="151" spans="1:14">
      <c r="A151" t="s">
        <v>791</v>
      </c>
      <c r="B151">
        <v>2802</v>
      </c>
      <c r="C151">
        <v>4</v>
      </c>
      <c r="D151">
        <v>1</v>
      </c>
      <c r="E151">
        <v>1</v>
      </c>
      <c r="F151">
        <v>2</v>
      </c>
      <c r="G151">
        <v>200</v>
      </c>
      <c r="H151">
        <v>3.6</v>
      </c>
      <c r="I151">
        <v>47.548875021634601</v>
      </c>
      <c r="J151">
        <v>171.17595007788401</v>
      </c>
      <c r="M151">
        <f t="shared" si="6"/>
        <v>171.17595007788401</v>
      </c>
      <c r="N151">
        <f t="shared" si="7"/>
        <v>1.0276389970973777E-2</v>
      </c>
    </row>
    <row r="152" spans="1:14">
      <c r="A152" t="s">
        <v>792</v>
      </c>
      <c r="B152">
        <v>2809</v>
      </c>
      <c r="C152">
        <v>3</v>
      </c>
      <c r="D152">
        <v>1</v>
      </c>
      <c r="E152">
        <v>1</v>
      </c>
      <c r="F152">
        <v>1</v>
      </c>
      <c r="G152">
        <v>100</v>
      </c>
      <c r="H152">
        <v>1.3333333333333299</v>
      </c>
      <c r="I152">
        <v>13.931568569324099</v>
      </c>
      <c r="J152">
        <v>18.575424759098802</v>
      </c>
      <c r="M152">
        <f t="shared" si="6"/>
        <v>18.575424759098802</v>
      </c>
      <c r="N152">
        <f t="shared" si="7"/>
        <v>2.3379645094474947E-3</v>
      </c>
    </row>
    <row r="153" spans="1:14">
      <c r="A153" t="s">
        <v>793</v>
      </c>
      <c r="B153">
        <v>2813</v>
      </c>
      <c r="C153">
        <v>3</v>
      </c>
      <c r="D153">
        <v>1</v>
      </c>
      <c r="E153">
        <v>2</v>
      </c>
      <c r="F153">
        <v>1</v>
      </c>
      <c r="G153">
        <v>100</v>
      </c>
      <c r="H153">
        <v>1.6666666666666601</v>
      </c>
      <c r="I153">
        <v>16.2534966642115</v>
      </c>
      <c r="J153">
        <v>27.089161107019201</v>
      </c>
      <c r="M153">
        <f t="shared" si="6"/>
        <v>27.089161107019201</v>
      </c>
      <c r="N153">
        <f t="shared" si="7"/>
        <v>3.006600896789776E-3</v>
      </c>
    </row>
    <row r="154" spans="1:14">
      <c r="A154" t="s">
        <v>794</v>
      </c>
      <c r="B154">
        <v>2819</v>
      </c>
      <c r="C154">
        <v>9</v>
      </c>
      <c r="D154">
        <v>5</v>
      </c>
      <c r="E154">
        <v>3</v>
      </c>
      <c r="F154">
        <v>2</v>
      </c>
      <c r="G154">
        <v>40</v>
      </c>
      <c r="H154">
        <v>7.5</v>
      </c>
      <c r="I154">
        <v>93.209025018749998</v>
      </c>
      <c r="J154">
        <v>699.06768764062497</v>
      </c>
      <c r="M154">
        <f t="shared" si="6"/>
        <v>699.06768764062497</v>
      </c>
      <c r="N154">
        <f t="shared" si="7"/>
        <v>2.6255778365059355E-2</v>
      </c>
    </row>
    <row r="155" spans="1:14">
      <c r="A155" t="s">
        <v>795</v>
      </c>
      <c r="B155">
        <v>2829</v>
      </c>
      <c r="C155">
        <v>27</v>
      </c>
      <c r="D155">
        <v>18</v>
      </c>
      <c r="E155">
        <v>3</v>
      </c>
      <c r="F155">
        <v>10</v>
      </c>
      <c r="G155">
        <v>55.5555555555555</v>
      </c>
      <c r="H155">
        <v>14.024999999999901</v>
      </c>
      <c r="I155">
        <v>470.64864948675302</v>
      </c>
      <c r="J155">
        <v>6600.84730905171</v>
      </c>
      <c r="M155">
        <f t="shared" si="6"/>
        <v>6600.84730905171</v>
      </c>
      <c r="N155">
        <f t="shared" si="7"/>
        <v>0.11729473987315027</v>
      </c>
    </row>
    <row r="156" spans="1:14">
      <c r="A156" t="s">
        <v>796</v>
      </c>
      <c r="B156">
        <v>2857</v>
      </c>
      <c r="C156">
        <v>7</v>
      </c>
      <c r="D156">
        <v>4</v>
      </c>
      <c r="E156">
        <v>3</v>
      </c>
      <c r="F156">
        <v>2</v>
      </c>
      <c r="G156">
        <v>50</v>
      </c>
      <c r="H156">
        <v>7.5</v>
      </c>
      <c r="I156">
        <v>56.4727776130851</v>
      </c>
      <c r="J156">
        <v>423.54583209813802</v>
      </c>
      <c r="M156">
        <f t="shared" si="6"/>
        <v>423.54583209813802</v>
      </c>
      <c r="N156" t="str">
        <f t="shared" si="7"/>
        <v/>
      </c>
    </row>
    <row r="157" spans="1:14">
      <c r="A157" t="s">
        <v>82</v>
      </c>
      <c r="B157">
        <v>2865</v>
      </c>
      <c r="C157">
        <v>12</v>
      </c>
      <c r="D157">
        <v>3</v>
      </c>
      <c r="E157">
        <v>0</v>
      </c>
      <c r="F157">
        <v>1</v>
      </c>
      <c r="G157">
        <v>33.3333333333333</v>
      </c>
      <c r="H157">
        <v>3.3333333333333299</v>
      </c>
      <c r="I157">
        <v>25.2661942985184</v>
      </c>
      <c r="J157">
        <v>84.220647661728094</v>
      </c>
      <c r="M157">
        <f t="shared" si="6"/>
        <v>507.76647975986612</v>
      </c>
      <c r="N157">
        <f t="shared" si="7"/>
        <v>2.1215572889038775E-2</v>
      </c>
    </row>
    <row r="158" spans="1:14">
      <c r="A158" t="s">
        <v>797</v>
      </c>
      <c r="B158">
        <v>2869</v>
      </c>
      <c r="C158">
        <v>7</v>
      </c>
      <c r="D158">
        <v>4</v>
      </c>
      <c r="E158">
        <v>2</v>
      </c>
      <c r="F158">
        <v>4</v>
      </c>
      <c r="G158">
        <v>100</v>
      </c>
      <c r="H158">
        <v>9.5625</v>
      </c>
      <c r="I158">
        <v>122.62388523751</v>
      </c>
      <c r="J158">
        <v>1172.59090258369</v>
      </c>
      <c r="M158">
        <f t="shared" si="6"/>
        <v>1172.59090258369</v>
      </c>
      <c r="N158">
        <f t="shared" si="7"/>
        <v>3.7066060099019534E-2</v>
      </c>
    </row>
    <row r="159" spans="1:14">
      <c r="A159" t="s">
        <v>798</v>
      </c>
      <c r="B159">
        <v>2878</v>
      </c>
      <c r="C159">
        <v>15</v>
      </c>
      <c r="D159">
        <v>7</v>
      </c>
      <c r="E159">
        <v>2</v>
      </c>
      <c r="F159">
        <v>4</v>
      </c>
      <c r="G159">
        <v>57.142857142857103</v>
      </c>
      <c r="H159">
        <v>10.576923076923</v>
      </c>
      <c r="I159">
        <v>210.908275033173</v>
      </c>
      <c r="J159">
        <v>2230.7606013124</v>
      </c>
      <c r="M159">
        <f t="shared" si="6"/>
        <v>2230.7606013124</v>
      </c>
      <c r="N159" t="str">
        <f t="shared" si="7"/>
        <v/>
      </c>
    </row>
    <row r="160" spans="1:14">
      <c r="A160" t="s">
        <v>82</v>
      </c>
      <c r="B160">
        <v>2882</v>
      </c>
      <c r="C160">
        <v>5</v>
      </c>
      <c r="D160">
        <v>2</v>
      </c>
      <c r="E160">
        <v>1</v>
      </c>
      <c r="F160">
        <v>3</v>
      </c>
      <c r="G160">
        <v>150</v>
      </c>
      <c r="H160">
        <v>3</v>
      </c>
      <c r="I160">
        <v>53.150849518197802</v>
      </c>
      <c r="J160">
        <v>159.45254855459299</v>
      </c>
      <c r="M160">
        <f t="shared" si="6"/>
        <v>2390.2131498669928</v>
      </c>
      <c r="N160">
        <f t="shared" si="7"/>
        <v>5.9589512549960526E-2</v>
      </c>
    </row>
    <row r="161" spans="1:14">
      <c r="A161" t="s">
        <v>799</v>
      </c>
      <c r="B161">
        <v>2894</v>
      </c>
      <c r="C161">
        <v>7</v>
      </c>
      <c r="D161">
        <v>4</v>
      </c>
      <c r="E161">
        <v>2</v>
      </c>
      <c r="F161">
        <v>2</v>
      </c>
      <c r="G161">
        <v>50</v>
      </c>
      <c r="H161">
        <v>5</v>
      </c>
      <c r="I161">
        <v>65.729200754108604</v>
      </c>
      <c r="J161">
        <v>328.64600377054302</v>
      </c>
      <c r="M161">
        <f t="shared" si="6"/>
        <v>328.64600377054302</v>
      </c>
      <c r="N161" t="str">
        <f t="shared" si="7"/>
        <v/>
      </c>
    </row>
    <row r="162" spans="1:14">
      <c r="A162" t="s">
        <v>82</v>
      </c>
      <c r="B162">
        <v>2903</v>
      </c>
      <c r="C162">
        <v>50</v>
      </c>
      <c r="D162">
        <v>1</v>
      </c>
      <c r="E162">
        <v>2</v>
      </c>
      <c r="F162">
        <v>1</v>
      </c>
      <c r="G162">
        <v>100</v>
      </c>
      <c r="H162">
        <v>1.7999999999999901</v>
      </c>
      <c r="I162">
        <v>30</v>
      </c>
      <c r="J162">
        <v>53.999999999999901</v>
      </c>
      <c r="M162">
        <f t="shared" si="6"/>
        <v>382.6460037705429</v>
      </c>
      <c r="N162">
        <f t="shared" si="7"/>
        <v>1.7568858026206828E-2</v>
      </c>
    </row>
    <row r="163" spans="1:14">
      <c r="A163" t="s">
        <v>800</v>
      </c>
      <c r="B163">
        <v>2907</v>
      </c>
      <c r="C163">
        <v>45</v>
      </c>
      <c r="D163">
        <v>24</v>
      </c>
      <c r="E163">
        <v>2</v>
      </c>
      <c r="F163">
        <v>10</v>
      </c>
      <c r="G163">
        <v>41.6666666666666</v>
      </c>
      <c r="H163">
        <v>28.3333333333333</v>
      </c>
      <c r="I163">
        <v>760.77238465576795</v>
      </c>
      <c r="J163">
        <v>21555.217565246701</v>
      </c>
      <c r="M163">
        <f t="shared" si="6"/>
        <v>21555.217565246701</v>
      </c>
      <c r="N163">
        <f t="shared" si="7"/>
        <v>0.25817470280376936</v>
      </c>
    </row>
    <row r="164" spans="1:14">
      <c r="A164" t="s">
        <v>801</v>
      </c>
      <c r="B164">
        <v>2954</v>
      </c>
      <c r="C164">
        <v>48</v>
      </c>
      <c r="D164">
        <v>3</v>
      </c>
      <c r="E164">
        <v>2</v>
      </c>
      <c r="F164">
        <v>1</v>
      </c>
      <c r="G164">
        <v>33.3333333333333</v>
      </c>
      <c r="H164">
        <v>4</v>
      </c>
      <c r="I164">
        <v>46.506993328423</v>
      </c>
      <c r="J164">
        <v>186.027973313692</v>
      </c>
      <c r="M164">
        <f t="shared" si="6"/>
        <v>186.027973313692</v>
      </c>
      <c r="N164">
        <f t="shared" si="7"/>
        <v>1.0862528153285386E-2</v>
      </c>
    </row>
    <row r="165" spans="1:14">
      <c r="A165" t="s">
        <v>802</v>
      </c>
      <c r="B165">
        <v>2955</v>
      </c>
      <c r="C165">
        <v>41</v>
      </c>
      <c r="D165">
        <v>15</v>
      </c>
      <c r="E165">
        <v>2</v>
      </c>
      <c r="F165">
        <v>8</v>
      </c>
      <c r="G165">
        <v>53.3333333333333</v>
      </c>
      <c r="H165">
        <v>16.578947368421002</v>
      </c>
      <c r="I165">
        <v>443.90668250354298</v>
      </c>
      <c r="J165">
        <v>7359.5055257166396</v>
      </c>
      <c r="M165">
        <f t="shared" si="6"/>
        <v>7359.5055257166396</v>
      </c>
      <c r="N165">
        <f t="shared" si="7"/>
        <v>0.12611822091696451</v>
      </c>
    </row>
    <row r="166" spans="1:14">
      <c r="A166" t="s">
        <v>803</v>
      </c>
      <c r="B166">
        <v>2957</v>
      </c>
      <c r="C166">
        <v>3</v>
      </c>
      <c r="D166">
        <v>1</v>
      </c>
      <c r="E166">
        <v>0</v>
      </c>
      <c r="F166">
        <v>1</v>
      </c>
      <c r="G166">
        <v>100</v>
      </c>
      <c r="H166">
        <v>1</v>
      </c>
      <c r="I166">
        <v>8</v>
      </c>
      <c r="J166">
        <v>8</v>
      </c>
      <c r="M166">
        <f t="shared" si="6"/>
        <v>8</v>
      </c>
      <c r="N166">
        <f t="shared" si="7"/>
        <v>1.3333333333333331E-3</v>
      </c>
    </row>
    <row r="167" spans="1:14">
      <c r="A167" t="s">
        <v>804</v>
      </c>
      <c r="B167">
        <v>2968</v>
      </c>
      <c r="C167">
        <v>11</v>
      </c>
      <c r="D167">
        <v>5</v>
      </c>
      <c r="E167">
        <v>0</v>
      </c>
      <c r="F167">
        <v>3</v>
      </c>
      <c r="G167">
        <v>60</v>
      </c>
      <c r="H167">
        <v>3.6666666666666599</v>
      </c>
      <c r="I167">
        <v>66.438561897747206</v>
      </c>
      <c r="J167">
        <v>243.60806029173901</v>
      </c>
      <c r="M167">
        <f t="shared" si="6"/>
        <v>243.60806029173901</v>
      </c>
      <c r="N167">
        <f t="shared" si="7"/>
        <v>1.3001890808260782E-2</v>
      </c>
    </row>
    <row r="168" spans="1:14">
      <c r="A168" t="s">
        <v>805</v>
      </c>
      <c r="B168">
        <v>2981</v>
      </c>
      <c r="C168">
        <v>3</v>
      </c>
      <c r="D168">
        <v>1</v>
      </c>
      <c r="E168">
        <v>0</v>
      </c>
      <c r="F168">
        <v>1</v>
      </c>
      <c r="G168">
        <v>100</v>
      </c>
      <c r="H168">
        <v>1.5</v>
      </c>
      <c r="I168">
        <v>15.509775004326899</v>
      </c>
      <c r="J168">
        <v>23.264662506490399</v>
      </c>
      <c r="M168">
        <f t="shared" si="6"/>
        <v>23.264662506490399</v>
      </c>
      <c r="N168">
        <f t="shared" si="7"/>
        <v>2.7165012951989253E-3</v>
      </c>
    </row>
    <row r="169" spans="1:14">
      <c r="A169" t="s">
        <v>806</v>
      </c>
      <c r="B169">
        <v>3011</v>
      </c>
      <c r="C169">
        <v>51</v>
      </c>
      <c r="D169">
        <v>23</v>
      </c>
      <c r="E169">
        <v>4</v>
      </c>
      <c r="F169">
        <v>10</v>
      </c>
      <c r="G169">
        <v>43.478260869565197</v>
      </c>
      <c r="H169">
        <v>21.193548387096701</v>
      </c>
      <c r="I169">
        <v>757.98582895555296</v>
      </c>
      <c r="J169">
        <v>16064.4093427031</v>
      </c>
      <c r="M169">
        <f t="shared" si="6"/>
        <v>16064.4093427031</v>
      </c>
      <c r="N169" t="str">
        <f t="shared" si="7"/>
        <v/>
      </c>
    </row>
    <row r="170" spans="1:14">
      <c r="A170" t="s">
        <v>82</v>
      </c>
      <c r="B170">
        <v>3043</v>
      </c>
      <c r="C170">
        <v>8</v>
      </c>
      <c r="D170">
        <v>4</v>
      </c>
      <c r="E170">
        <v>1</v>
      </c>
      <c r="F170">
        <v>3</v>
      </c>
      <c r="G170">
        <v>75</v>
      </c>
      <c r="H170">
        <v>8.4375</v>
      </c>
      <c r="I170">
        <v>114.448959555009</v>
      </c>
      <c r="J170">
        <v>965.66309624539201</v>
      </c>
      <c r="M170">
        <f t="shared" si="6"/>
        <v>17030.072438948493</v>
      </c>
      <c r="N170">
        <f t="shared" si="7"/>
        <v>0.22064279084686483</v>
      </c>
    </row>
    <row r="171" spans="1:14">
      <c r="A171" t="s">
        <v>807</v>
      </c>
      <c r="B171">
        <v>3065</v>
      </c>
      <c r="C171">
        <v>12</v>
      </c>
      <c r="D171">
        <v>3</v>
      </c>
      <c r="E171">
        <v>3</v>
      </c>
      <c r="F171">
        <v>1</v>
      </c>
      <c r="G171">
        <v>33.3333333333333</v>
      </c>
      <c r="H171">
        <v>4.6666666666666599</v>
      </c>
      <c r="I171">
        <v>69.760489992634604</v>
      </c>
      <c r="J171">
        <v>325.54895329896101</v>
      </c>
      <c r="M171">
        <f t="shared" si="6"/>
        <v>325.54895329896101</v>
      </c>
      <c r="N171">
        <f t="shared" si="7"/>
        <v>1.5774524641809562E-2</v>
      </c>
    </row>
    <row r="172" spans="1:14">
      <c r="A172" t="s">
        <v>808</v>
      </c>
      <c r="B172">
        <v>3071</v>
      </c>
      <c r="C172">
        <v>4</v>
      </c>
      <c r="D172">
        <v>2</v>
      </c>
      <c r="E172">
        <v>0</v>
      </c>
      <c r="F172">
        <v>1</v>
      </c>
      <c r="G172">
        <v>50</v>
      </c>
      <c r="H172">
        <v>1.6</v>
      </c>
      <c r="I172">
        <v>33.688259064691202</v>
      </c>
      <c r="J172">
        <v>53.901214503505997</v>
      </c>
      <c r="M172">
        <f t="shared" si="6"/>
        <v>53.901214503505997</v>
      </c>
      <c r="N172">
        <f t="shared" si="7"/>
        <v>4.7563935243864477E-3</v>
      </c>
    </row>
    <row r="173" spans="1:14">
      <c r="A173" t="s">
        <v>809</v>
      </c>
      <c r="B173">
        <v>3078</v>
      </c>
      <c r="C173">
        <v>12</v>
      </c>
      <c r="D173">
        <v>4</v>
      </c>
      <c r="E173">
        <v>2</v>
      </c>
      <c r="F173">
        <v>1</v>
      </c>
      <c r="G173">
        <v>25</v>
      </c>
      <c r="H173">
        <v>4</v>
      </c>
      <c r="I173">
        <v>74.230921316561805</v>
      </c>
      <c r="J173">
        <v>296.92368526624699</v>
      </c>
      <c r="M173">
        <f t="shared" si="6"/>
        <v>296.92368526624699</v>
      </c>
      <c r="N173" t="str">
        <f t="shared" si="7"/>
        <v/>
      </c>
    </row>
    <row r="174" spans="1:14">
      <c r="A174" t="s">
        <v>82</v>
      </c>
      <c r="B174">
        <v>3081</v>
      </c>
      <c r="C174">
        <v>8</v>
      </c>
      <c r="D174">
        <v>5</v>
      </c>
      <c r="E174">
        <v>1</v>
      </c>
      <c r="F174">
        <v>2</v>
      </c>
      <c r="G174">
        <v>40</v>
      </c>
      <c r="H174">
        <v>4.6428571428571397</v>
      </c>
      <c r="I174">
        <v>75.284212515144205</v>
      </c>
      <c r="J174">
        <v>349.53384382031197</v>
      </c>
      <c r="M174">
        <f t="shared" si="6"/>
        <v>646.45752908655891</v>
      </c>
      <c r="N174">
        <f t="shared" si="7"/>
        <v>2.4921379419508578E-2</v>
      </c>
    </row>
    <row r="175" spans="1:14">
      <c r="A175" t="s">
        <v>810</v>
      </c>
      <c r="B175">
        <v>3091</v>
      </c>
      <c r="C175">
        <v>8</v>
      </c>
      <c r="D175">
        <v>3</v>
      </c>
      <c r="E175">
        <v>1</v>
      </c>
      <c r="F175">
        <v>1</v>
      </c>
      <c r="G175">
        <v>33.3333333333333</v>
      </c>
      <c r="H175">
        <v>5.6</v>
      </c>
      <c r="I175">
        <v>53.7744375108173</v>
      </c>
      <c r="J175">
        <v>301.13685006057699</v>
      </c>
      <c r="M175">
        <f t="shared" si="6"/>
        <v>301.13685006057699</v>
      </c>
      <c r="N175" t="str">
        <f t="shared" si="7"/>
        <v/>
      </c>
    </row>
    <row r="176" spans="1:14">
      <c r="A176" t="s">
        <v>82</v>
      </c>
      <c r="B176">
        <v>3093</v>
      </c>
      <c r="C176">
        <v>4</v>
      </c>
      <c r="D176">
        <v>2</v>
      </c>
      <c r="E176">
        <v>1</v>
      </c>
      <c r="F176">
        <v>2</v>
      </c>
      <c r="G176">
        <v>100</v>
      </c>
      <c r="H176">
        <v>2.8</v>
      </c>
      <c r="I176">
        <v>38.039100017307703</v>
      </c>
      <c r="J176">
        <v>106.509480048461</v>
      </c>
      <c r="M176">
        <f t="shared" si="6"/>
        <v>407.64633010903799</v>
      </c>
      <c r="N176">
        <f t="shared" si="7"/>
        <v>1.8326003698164339E-2</v>
      </c>
    </row>
    <row r="177" spans="1:14">
      <c r="A177" t="s">
        <v>811</v>
      </c>
      <c r="B177">
        <v>3100</v>
      </c>
      <c r="C177">
        <v>3</v>
      </c>
      <c r="D177">
        <v>1</v>
      </c>
      <c r="E177">
        <v>1</v>
      </c>
      <c r="F177">
        <v>3</v>
      </c>
      <c r="G177">
        <v>300</v>
      </c>
      <c r="H177">
        <v>3</v>
      </c>
      <c r="I177">
        <v>36</v>
      </c>
      <c r="J177">
        <v>108</v>
      </c>
      <c r="M177">
        <f t="shared" si="6"/>
        <v>108</v>
      </c>
      <c r="N177">
        <f t="shared" si="7"/>
        <v>7.559526299369239E-3</v>
      </c>
    </row>
    <row r="178" spans="1:14">
      <c r="A178" t="s">
        <v>812</v>
      </c>
      <c r="B178">
        <v>3104</v>
      </c>
      <c r="C178">
        <v>11</v>
      </c>
      <c r="D178">
        <v>9</v>
      </c>
      <c r="E178">
        <v>2</v>
      </c>
      <c r="F178">
        <v>3</v>
      </c>
      <c r="G178">
        <v>33.3333333333333</v>
      </c>
      <c r="H178">
        <v>13</v>
      </c>
      <c r="I178">
        <v>220.07820003461501</v>
      </c>
      <c r="J178">
        <v>2861.0166004500002</v>
      </c>
      <c r="M178">
        <f t="shared" si="6"/>
        <v>2861.0166004500002</v>
      </c>
      <c r="N178">
        <f t="shared" si="7"/>
        <v>6.7177782473135869E-2</v>
      </c>
    </row>
    <row r="179" spans="1:14">
      <c r="A179" t="s">
        <v>813</v>
      </c>
      <c r="B179">
        <v>3116</v>
      </c>
      <c r="C179">
        <v>8</v>
      </c>
      <c r="D179">
        <v>3</v>
      </c>
      <c r="E179">
        <v>2</v>
      </c>
      <c r="F179">
        <v>2</v>
      </c>
      <c r="G179">
        <v>66.6666666666666</v>
      </c>
      <c r="H179">
        <v>5.3333333333333304</v>
      </c>
      <c r="I179">
        <v>85.836719666257096</v>
      </c>
      <c r="J179">
        <v>457.79583822003798</v>
      </c>
      <c r="M179">
        <f t="shared" si="6"/>
        <v>457.79583822003798</v>
      </c>
      <c r="N179" t="str">
        <f t="shared" si="7"/>
        <v/>
      </c>
    </row>
    <row r="180" spans="1:14">
      <c r="A180" t="s">
        <v>82</v>
      </c>
      <c r="B180">
        <v>3119</v>
      </c>
      <c r="C180">
        <v>3</v>
      </c>
      <c r="D180">
        <v>1</v>
      </c>
      <c r="E180">
        <v>1</v>
      </c>
      <c r="F180">
        <v>1</v>
      </c>
      <c r="G180">
        <v>100</v>
      </c>
      <c r="H180">
        <v>1.25</v>
      </c>
      <c r="I180">
        <v>18.094737505047998</v>
      </c>
      <c r="J180">
        <v>22.618421881310098</v>
      </c>
      <c r="M180">
        <f t="shared" si="6"/>
        <v>480.41426010134808</v>
      </c>
      <c r="N180">
        <f t="shared" si="7"/>
        <v>2.0446673966728866E-2</v>
      </c>
    </row>
    <row r="181" spans="1:14">
      <c r="A181" t="s">
        <v>814</v>
      </c>
      <c r="B181">
        <v>3125</v>
      </c>
      <c r="C181">
        <v>8</v>
      </c>
      <c r="D181">
        <v>5</v>
      </c>
      <c r="E181">
        <v>2</v>
      </c>
      <c r="F181">
        <v>2</v>
      </c>
      <c r="G181">
        <v>40</v>
      </c>
      <c r="H181">
        <v>5</v>
      </c>
      <c r="I181">
        <v>136.74117084629799</v>
      </c>
      <c r="J181">
        <v>683.70585423148998</v>
      </c>
      <c r="M181">
        <f t="shared" si="6"/>
        <v>683.70585423148998</v>
      </c>
      <c r="N181">
        <f t="shared" si="7"/>
        <v>2.5869713019774799E-2</v>
      </c>
    </row>
    <row r="182" spans="1:14">
      <c r="A182" t="s">
        <v>815</v>
      </c>
      <c r="B182">
        <v>3136</v>
      </c>
      <c r="C182">
        <v>3</v>
      </c>
      <c r="D182">
        <v>1</v>
      </c>
      <c r="E182">
        <v>1</v>
      </c>
      <c r="F182">
        <v>1</v>
      </c>
      <c r="G182">
        <v>100</v>
      </c>
      <c r="H182">
        <v>0.66666666666666596</v>
      </c>
      <c r="I182">
        <v>10</v>
      </c>
      <c r="J182">
        <v>6.6666666666666599</v>
      </c>
      <c r="M182">
        <f t="shared" si="6"/>
        <v>6.6666666666666599</v>
      </c>
      <c r="N182">
        <f t="shared" si="7"/>
        <v>1.1807317435362334E-3</v>
      </c>
    </row>
    <row r="183" spans="1:14">
      <c r="A183" t="s">
        <v>816</v>
      </c>
      <c r="B183">
        <v>3140</v>
      </c>
      <c r="C183">
        <v>10</v>
      </c>
      <c r="D183">
        <v>9</v>
      </c>
      <c r="E183">
        <v>2</v>
      </c>
      <c r="F183">
        <v>2</v>
      </c>
      <c r="G183">
        <v>22.2222222222222</v>
      </c>
      <c r="H183">
        <v>8.6153846153846096</v>
      </c>
      <c r="I183">
        <v>210.83123629337999</v>
      </c>
      <c r="J183">
        <v>1816.3921896044999</v>
      </c>
      <c r="M183">
        <f t="shared" si="6"/>
        <v>1816.3921896044999</v>
      </c>
      <c r="N183">
        <f t="shared" si="7"/>
        <v>4.9623245217246793E-2</v>
      </c>
    </row>
    <row r="184" spans="1:14">
      <c r="A184" t="s">
        <v>817</v>
      </c>
      <c r="B184">
        <v>3154</v>
      </c>
      <c r="C184">
        <v>11</v>
      </c>
      <c r="D184">
        <v>2</v>
      </c>
      <c r="E184">
        <v>3</v>
      </c>
      <c r="F184">
        <v>2</v>
      </c>
      <c r="G184">
        <v>100</v>
      </c>
      <c r="H184">
        <v>2.5714285714285698</v>
      </c>
      <c r="I184">
        <v>48.4320426609221</v>
      </c>
      <c r="J184">
        <v>124.539538270942</v>
      </c>
      <c r="M184">
        <f t="shared" si="6"/>
        <v>124.539538270942</v>
      </c>
      <c r="N184" t="str">
        <f t="shared" si="7"/>
        <v/>
      </c>
    </row>
    <row r="185" spans="1:14">
      <c r="A185" t="s">
        <v>82</v>
      </c>
      <c r="B185">
        <v>3156</v>
      </c>
      <c r="C185">
        <v>7</v>
      </c>
      <c r="D185">
        <v>4</v>
      </c>
      <c r="E185">
        <v>1</v>
      </c>
      <c r="F185">
        <v>3</v>
      </c>
      <c r="G185">
        <v>75</v>
      </c>
      <c r="H185">
        <v>5.25</v>
      </c>
      <c r="I185">
        <v>87.569163207324806</v>
      </c>
      <c r="J185">
        <v>459.738106838455</v>
      </c>
      <c r="M185">
        <f t="shared" si="6"/>
        <v>584.27764510939699</v>
      </c>
      <c r="N185">
        <f t="shared" si="7"/>
        <v>2.3296548992804294E-2</v>
      </c>
    </row>
    <row r="186" spans="1:14">
      <c r="A186" t="s">
        <v>818</v>
      </c>
      <c r="B186">
        <v>3166</v>
      </c>
      <c r="C186">
        <v>4</v>
      </c>
      <c r="D186">
        <v>2</v>
      </c>
      <c r="E186">
        <v>1</v>
      </c>
      <c r="F186">
        <v>2</v>
      </c>
      <c r="G186">
        <v>100</v>
      </c>
      <c r="H186">
        <v>5.8333333333333304</v>
      </c>
      <c r="I186">
        <v>66.607914926539607</v>
      </c>
      <c r="J186">
        <v>388.54617040481401</v>
      </c>
      <c r="M186">
        <f t="shared" si="6"/>
        <v>388.54617040481401</v>
      </c>
      <c r="N186">
        <f t="shared" si="7"/>
        <v>1.7748997728433646E-2</v>
      </c>
    </row>
    <row r="187" spans="1:14">
      <c r="A187" t="s">
        <v>819</v>
      </c>
      <c r="B187">
        <v>3171</v>
      </c>
      <c r="C187">
        <v>3</v>
      </c>
      <c r="D187">
        <v>1</v>
      </c>
      <c r="E187">
        <v>1</v>
      </c>
      <c r="F187">
        <v>1</v>
      </c>
      <c r="G187">
        <v>100</v>
      </c>
      <c r="H187">
        <v>1.5</v>
      </c>
      <c r="I187">
        <v>10</v>
      </c>
      <c r="J187">
        <v>15</v>
      </c>
      <c r="M187">
        <f t="shared" si="6"/>
        <v>15</v>
      </c>
      <c r="N187">
        <f t="shared" si="7"/>
        <v>2.0274006651911335E-3</v>
      </c>
    </row>
    <row r="188" spans="1:14">
      <c r="A188" t="s">
        <v>820</v>
      </c>
      <c r="B188">
        <v>3175</v>
      </c>
      <c r="C188">
        <v>7</v>
      </c>
      <c r="D188">
        <v>4</v>
      </c>
      <c r="E188">
        <v>2</v>
      </c>
      <c r="F188">
        <v>2</v>
      </c>
      <c r="G188">
        <v>50</v>
      </c>
      <c r="H188">
        <v>6</v>
      </c>
      <c r="I188">
        <v>53.150849518197802</v>
      </c>
      <c r="J188">
        <v>318.90509710918599</v>
      </c>
      <c r="M188">
        <f t="shared" si="6"/>
        <v>318.90509710918599</v>
      </c>
      <c r="N188">
        <f t="shared" si="7"/>
        <v>1.5559168559817217E-2</v>
      </c>
    </row>
    <row r="189" spans="1:14">
      <c r="A189" t="s">
        <v>821</v>
      </c>
      <c r="B189">
        <v>3185</v>
      </c>
      <c r="C189">
        <v>36</v>
      </c>
      <c r="D189">
        <v>22</v>
      </c>
      <c r="E189">
        <v>3</v>
      </c>
      <c r="F189">
        <v>5</v>
      </c>
      <c r="G189">
        <v>22.727272727272702</v>
      </c>
      <c r="H189">
        <v>14.5</v>
      </c>
      <c r="I189">
        <v>527.33235014711499</v>
      </c>
      <c r="J189">
        <v>7646.3190771331701</v>
      </c>
      <c r="M189">
        <f t="shared" si="6"/>
        <v>7646.3190771331701</v>
      </c>
      <c r="N189">
        <f t="shared" si="7"/>
        <v>0.12937400516212264</v>
      </c>
    </row>
    <row r="190" spans="1:14">
      <c r="A190" t="s">
        <v>822</v>
      </c>
      <c r="B190">
        <v>3196</v>
      </c>
      <c r="C190">
        <v>1</v>
      </c>
      <c r="D190">
        <v>1</v>
      </c>
      <c r="E190">
        <v>0</v>
      </c>
      <c r="F190">
        <v>1</v>
      </c>
      <c r="G190">
        <v>100</v>
      </c>
      <c r="H190">
        <v>1</v>
      </c>
      <c r="I190">
        <v>11.6096404744368</v>
      </c>
      <c r="J190">
        <v>11.6096404744368</v>
      </c>
      <c r="M190">
        <f t="shared" si="6"/>
        <v>11.6096404744368</v>
      </c>
      <c r="N190">
        <f t="shared" si="7"/>
        <v>1.7090624242341592E-3</v>
      </c>
    </row>
    <row r="191" spans="1:14">
      <c r="A191" t="s">
        <v>823</v>
      </c>
      <c r="B191">
        <v>3197</v>
      </c>
      <c r="C191">
        <v>1</v>
      </c>
      <c r="D191">
        <v>1</v>
      </c>
      <c r="E191">
        <v>0</v>
      </c>
      <c r="F191">
        <v>1</v>
      </c>
      <c r="G191">
        <v>100</v>
      </c>
      <c r="H191">
        <v>1.5</v>
      </c>
      <c r="I191">
        <v>15.509775004326899</v>
      </c>
      <c r="J191">
        <v>23.264662506490399</v>
      </c>
      <c r="M191">
        <f t="shared" si="6"/>
        <v>23.264662506490399</v>
      </c>
      <c r="N191">
        <f t="shared" si="7"/>
        <v>2.7165012951989253E-3</v>
      </c>
    </row>
    <row r="192" spans="1:14">
      <c r="A192" t="s">
        <v>824</v>
      </c>
      <c r="B192">
        <v>3198</v>
      </c>
      <c r="C192">
        <v>1</v>
      </c>
      <c r="D192">
        <v>1</v>
      </c>
      <c r="E192">
        <v>0</v>
      </c>
      <c r="F192">
        <v>1</v>
      </c>
      <c r="G192">
        <v>100</v>
      </c>
      <c r="H192">
        <v>1</v>
      </c>
      <c r="I192">
        <v>11.6096404744368</v>
      </c>
      <c r="J192">
        <v>11.6096404744368</v>
      </c>
      <c r="M192">
        <f t="shared" si="6"/>
        <v>11.6096404744368</v>
      </c>
      <c r="N192">
        <f t="shared" si="7"/>
        <v>1.7090624242341592E-3</v>
      </c>
    </row>
    <row r="193" spans="1:14">
      <c r="A193" t="s">
        <v>825</v>
      </c>
      <c r="B193">
        <v>3199</v>
      </c>
      <c r="C193">
        <v>1</v>
      </c>
      <c r="D193">
        <v>1</v>
      </c>
      <c r="E193">
        <v>0</v>
      </c>
      <c r="F193">
        <v>1</v>
      </c>
      <c r="G193">
        <v>100</v>
      </c>
      <c r="H193">
        <v>1.5</v>
      </c>
      <c r="I193">
        <v>15.509775004326899</v>
      </c>
      <c r="J193">
        <v>23.264662506490399</v>
      </c>
      <c r="M193">
        <f t="shared" si="6"/>
        <v>23.264662506490399</v>
      </c>
      <c r="N193" t="str">
        <f t="shared" si="7"/>
        <v/>
      </c>
    </row>
    <row r="194" spans="1:14">
      <c r="A194" t="s">
        <v>82</v>
      </c>
      <c r="B194">
        <v>3214</v>
      </c>
      <c r="C194">
        <v>5</v>
      </c>
      <c r="D194">
        <v>2</v>
      </c>
      <c r="E194">
        <v>1</v>
      </c>
      <c r="F194">
        <v>2</v>
      </c>
      <c r="G194">
        <v>100</v>
      </c>
      <c r="H194">
        <v>2.3333333333333299</v>
      </c>
      <c r="I194">
        <v>43.185065233535703</v>
      </c>
      <c r="J194">
        <v>100.765152211583</v>
      </c>
      <c r="M194">
        <f t="shared" si="6"/>
        <v>124.0298147180734</v>
      </c>
      <c r="N194" t="str">
        <f t="shared" si="7"/>
        <v/>
      </c>
    </row>
    <row r="195" spans="1:14">
      <c r="A195" t="s">
        <v>82</v>
      </c>
      <c r="B195">
        <v>3221</v>
      </c>
      <c r="C195">
        <v>25</v>
      </c>
      <c r="D195">
        <v>3</v>
      </c>
      <c r="E195">
        <v>2</v>
      </c>
      <c r="F195">
        <v>1</v>
      </c>
      <c r="G195">
        <v>33.3333333333333</v>
      </c>
      <c r="H195">
        <v>3</v>
      </c>
      <c r="I195">
        <v>114.71880002307699</v>
      </c>
      <c r="J195">
        <v>344.15640006923098</v>
      </c>
      <c r="M195">
        <f t="shared" si="6"/>
        <v>468.18621478730438</v>
      </c>
      <c r="N195">
        <f t="shared" si="7"/>
        <v>2.0098230688590901E-2</v>
      </c>
    </row>
    <row r="196" spans="1:14">
      <c r="A196" t="s">
        <v>800</v>
      </c>
      <c r="B196">
        <v>3225</v>
      </c>
      <c r="C196">
        <v>16</v>
      </c>
      <c r="D196">
        <v>11</v>
      </c>
      <c r="E196">
        <v>3</v>
      </c>
      <c r="F196">
        <v>5</v>
      </c>
      <c r="G196">
        <v>45.454545454545404</v>
      </c>
      <c r="H196">
        <v>14.9285714285714</v>
      </c>
      <c r="I196">
        <v>287.91908376603197</v>
      </c>
      <c r="J196">
        <v>4298.2206076500597</v>
      </c>
      <c r="M196">
        <f t="shared" si="6"/>
        <v>4298.2206076500597</v>
      </c>
      <c r="N196">
        <f t="shared" si="7"/>
        <v>8.8119335457861672E-2</v>
      </c>
    </row>
    <row r="197" spans="1:14">
      <c r="A197" t="s">
        <v>826</v>
      </c>
      <c r="B197">
        <v>3259</v>
      </c>
      <c r="C197">
        <v>19</v>
      </c>
      <c r="D197">
        <v>11</v>
      </c>
      <c r="E197">
        <v>2</v>
      </c>
      <c r="F197">
        <v>6</v>
      </c>
      <c r="G197">
        <v>54.545454545454497</v>
      </c>
      <c r="H197">
        <v>23.099999999999898</v>
      </c>
      <c r="I197">
        <v>302.60752504759603</v>
      </c>
      <c r="J197">
        <v>6990.2338285994701</v>
      </c>
      <c r="M197">
        <f t="shared" si="6"/>
        <v>6990.2338285994701</v>
      </c>
      <c r="N197">
        <f t="shared" si="7"/>
        <v>0.12186337851863292</v>
      </c>
    </row>
    <row r="198" spans="1:14">
      <c r="A198" t="s">
        <v>827</v>
      </c>
      <c r="B198">
        <v>3282</v>
      </c>
      <c r="C198">
        <v>9</v>
      </c>
      <c r="D198">
        <v>4</v>
      </c>
      <c r="E198">
        <v>2</v>
      </c>
      <c r="F198">
        <v>2</v>
      </c>
      <c r="G198">
        <v>50</v>
      </c>
      <c r="H198">
        <v>4.3333333333333304</v>
      </c>
      <c r="I198">
        <v>82.044702507778894</v>
      </c>
      <c r="J198">
        <v>355.52704420037497</v>
      </c>
      <c r="M198">
        <f t="shared" si="6"/>
        <v>355.52704420037497</v>
      </c>
      <c r="N198">
        <f t="shared" si="7"/>
        <v>1.6728635049961135E-2</v>
      </c>
    </row>
    <row r="199" spans="1:14">
      <c r="A199" t="s">
        <v>828</v>
      </c>
      <c r="B199">
        <v>3285</v>
      </c>
      <c r="C199">
        <v>3</v>
      </c>
      <c r="D199">
        <v>1</v>
      </c>
      <c r="E199">
        <v>0</v>
      </c>
      <c r="F199">
        <v>1</v>
      </c>
      <c r="G199">
        <v>100</v>
      </c>
      <c r="H199">
        <v>1</v>
      </c>
      <c r="I199">
        <v>4.7548875021634602</v>
      </c>
      <c r="J199">
        <v>4.7548875021634602</v>
      </c>
      <c r="M199">
        <f t="shared" si="6"/>
        <v>4.7548875021634602</v>
      </c>
      <c r="N199">
        <f t="shared" si="7"/>
        <v>9.4255255737294027E-4</v>
      </c>
    </row>
    <row r="200" spans="1:14">
      <c r="A200" t="s">
        <v>829</v>
      </c>
      <c r="B200">
        <v>3297</v>
      </c>
      <c r="C200">
        <v>3</v>
      </c>
      <c r="D200">
        <v>1</v>
      </c>
      <c r="E200">
        <v>2</v>
      </c>
      <c r="F200">
        <v>1</v>
      </c>
      <c r="G200">
        <v>100</v>
      </c>
      <c r="H200">
        <v>2.4</v>
      </c>
      <c r="I200">
        <v>36</v>
      </c>
      <c r="J200">
        <v>86.4</v>
      </c>
      <c r="M200">
        <f t="shared" si="6"/>
        <v>86.4</v>
      </c>
      <c r="N200">
        <f t="shared" si="7"/>
        <v>6.5146022798277759E-3</v>
      </c>
    </row>
    <row r="201" spans="1:14">
      <c r="A201" t="s">
        <v>119</v>
      </c>
      <c r="B201">
        <v>3305</v>
      </c>
      <c r="C201">
        <v>3</v>
      </c>
      <c r="D201">
        <v>1</v>
      </c>
      <c r="E201">
        <v>1</v>
      </c>
      <c r="F201">
        <v>1</v>
      </c>
      <c r="G201">
        <v>100</v>
      </c>
      <c r="H201">
        <v>2.25</v>
      </c>
      <c r="I201">
        <v>28.073549220576002</v>
      </c>
      <c r="J201">
        <v>63.165485746296</v>
      </c>
      <c r="M201">
        <f t="shared" si="6"/>
        <v>63.165485746296</v>
      </c>
      <c r="N201">
        <f t="shared" si="7"/>
        <v>5.2868700876281347E-3</v>
      </c>
    </row>
    <row r="202" spans="1:14">
      <c r="A202" t="s">
        <v>830</v>
      </c>
      <c r="B202">
        <v>3313</v>
      </c>
      <c r="C202">
        <v>5</v>
      </c>
      <c r="D202">
        <v>3</v>
      </c>
      <c r="E202">
        <v>1</v>
      </c>
      <c r="F202">
        <v>1</v>
      </c>
      <c r="G202">
        <v>33.3333333333333</v>
      </c>
      <c r="H202">
        <v>6.6</v>
      </c>
      <c r="I202">
        <v>69.1886323727459</v>
      </c>
      <c r="J202">
        <v>456.64497366012301</v>
      </c>
      <c r="M202">
        <f t="shared" si="6"/>
        <v>456.64497366012301</v>
      </c>
      <c r="N202">
        <f t="shared" si="7"/>
        <v>1.9766564764309758E-2</v>
      </c>
    </row>
    <row r="203" spans="1:14">
      <c r="A203" t="s">
        <v>831</v>
      </c>
      <c r="B203">
        <v>3388</v>
      </c>
      <c r="C203">
        <v>10</v>
      </c>
      <c r="D203">
        <v>5</v>
      </c>
      <c r="E203">
        <v>1</v>
      </c>
      <c r="F203">
        <v>3</v>
      </c>
      <c r="G203">
        <v>60</v>
      </c>
      <c r="H203">
        <v>5.6</v>
      </c>
      <c r="I203">
        <v>176.41891628622301</v>
      </c>
      <c r="J203">
        <v>987.94593120285106</v>
      </c>
      <c r="M203">
        <f t="shared" si="6"/>
        <v>987.94593120285106</v>
      </c>
      <c r="N203">
        <f t="shared" si="7"/>
        <v>3.3064924084061344E-2</v>
      </c>
    </row>
    <row r="204" spans="1:14">
      <c r="A204" t="s">
        <v>832</v>
      </c>
      <c r="B204">
        <v>3399</v>
      </c>
      <c r="C204">
        <v>36</v>
      </c>
      <c r="D204">
        <v>24</v>
      </c>
      <c r="E204">
        <v>3</v>
      </c>
      <c r="F204">
        <v>9</v>
      </c>
      <c r="G204">
        <v>37.5</v>
      </c>
      <c r="H204">
        <v>16.451612903225801</v>
      </c>
      <c r="I204">
        <v>668.35099668289797</v>
      </c>
      <c r="J204">
        <v>10995.4518809122</v>
      </c>
      <c r="M204">
        <f t="shared" si="6"/>
        <v>10995.4518809122</v>
      </c>
      <c r="N204" t="str">
        <f t="shared" si="7"/>
        <v/>
      </c>
    </row>
    <row r="205" spans="1:14">
      <c r="A205" t="s">
        <v>82</v>
      </c>
      <c r="B205">
        <v>3418</v>
      </c>
      <c r="C205">
        <v>5</v>
      </c>
      <c r="D205">
        <v>1</v>
      </c>
      <c r="E205">
        <v>1</v>
      </c>
      <c r="F205">
        <v>1</v>
      </c>
      <c r="G205">
        <v>100</v>
      </c>
      <c r="H205">
        <v>1.875</v>
      </c>
      <c r="I205">
        <v>22.458839376460801</v>
      </c>
      <c r="J205">
        <v>42.110323830863997</v>
      </c>
      <c r="M205">
        <f t="shared" si="6"/>
        <v>11037.562204743064</v>
      </c>
      <c r="N205" t="str">
        <f t="shared" si="7"/>
        <v/>
      </c>
    </row>
    <row r="206" spans="1:14">
      <c r="A206" t="s">
        <v>82</v>
      </c>
      <c r="B206">
        <v>3419</v>
      </c>
      <c r="C206">
        <v>3</v>
      </c>
      <c r="D206">
        <v>1</v>
      </c>
      <c r="E206">
        <v>3</v>
      </c>
      <c r="F206">
        <v>1</v>
      </c>
      <c r="G206">
        <v>100</v>
      </c>
      <c r="H206">
        <v>1.2</v>
      </c>
      <c r="I206">
        <v>22.458839376460801</v>
      </c>
      <c r="J206">
        <v>26.950607251752999</v>
      </c>
      <c r="M206">
        <f t="shared" si="6"/>
        <v>11064.512811994817</v>
      </c>
      <c r="N206">
        <f t="shared" si="7"/>
        <v>0.16551357118617122</v>
      </c>
    </row>
    <row r="207" spans="1:14">
      <c r="A207" t="s">
        <v>833</v>
      </c>
      <c r="B207">
        <v>3932</v>
      </c>
      <c r="C207">
        <v>230</v>
      </c>
      <c r="D207">
        <v>28</v>
      </c>
      <c r="E207">
        <v>2</v>
      </c>
      <c r="F207">
        <v>1</v>
      </c>
      <c r="G207">
        <v>3.5714285714285698</v>
      </c>
      <c r="H207">
        <v>13.2407407407407</v>
      </c>
      <c r="I207">
        <v>614.00751907289896</v>
      </c>
      <c r="J207">
        <v>8129.9143729096804</v>
      </c>
      <c r="M207">
        <f t="shared" si="6"/>
        <v>8129.9143729096804</v>
      </c>
      <c r="N207" t="str">
        <f t="shared" si="7"/>
        <v/>
      </c>
    </row>
    <row r="208" spans="1:14">
      <c r="A208" t="s">
        <v>82</v>
      </c>
      <c r="B208">
        <v>3949</v>
      </c>
      <c r="C208">
        <v>3</v>
      </c>
      <c r="D208">
        <v>1</v>
      </c>
      <c r="E208">
        <v>0</v>
      </c>
      <c r="F208">
        <v>1</v>
      </c>
      <c r="G208">
        <v>100</v>
      </c>
      <c r="H208">
        <v>1.5</v>
      </c>
      <c r="I208">
        <v>31.6992500144231</v>
      </c>
      <c r="J208">
        <v>47.548875021634601</v>
      </c>
      <c r="M208">
        <f t="shared" ref="M208:M271" si="8">IF(A208="&lt;anonymous&gt;",J208+M207,J208)</f>
        <v>8177.463247931315</v>
      </c>
      <c r="N208" t="str">
        <f t="shared" ref="N208:N271" si="9">IF(A209="&lt;anonymous&gt;","",POWER(M208,2/3)/3000)</f>
        <v/>
      </c>
    </row>
    <row r="209" spans="1:14">
      <c r="A209" t="s">
        <v>82</v>
      </c>
      <c r="B209">
        <v>3954</v>
      </c>
      <c r="C209">
        <v>4</v>
      </c>
      <c r="D209">
        <v>2</v>
      </c>
      <c r="E209">
        <v>1</v>
      </c>
      <c r="F209">
        <v>1</v>
      </c>
      <c r="G209">
        <v>50</v>
      </c>
      <c r="H209">
        <v>4.3333333333333304</v>
      </c>
      <c r="I209">
        <v>85.951593103387395</v>
      </c>
      <c r="J209">
        <v>372.45690344801199</v>
      </c>
      <c r="M209">
        <f t="shared" si="8"/>
        <v>8549.9201513793269</v>
      </c>
      <c r="N209" t="str">
        <f t="shared" si="9"/>
        <v/>
      </c>
    </row>
    <row r="210" spans="1:14">
      <c r="A210" t="s">
        <v>82</v>
      </c>
      <c r="B210">
        <v>3960</v>
      </c>
      <c r="C210">
        <v>1</v>
      </c>
      <c r="D210">
        <v>1</v>
      </c>
      <c r="E210">
        <v>1</v>
      </c>
      <c r="F210">
        <v>2</v>
      </c>
      <c r="G210">
        <v>200</v>
      </c>
      <c r="H210">
        <v>1.875</v>
      </c>
      <c r="I210">
        <v>22.458839376460801</v>
      </c>
      <c r="J210">
        <v>42.110323830863997</v>
      </c>
      <c r="M210">
        <f t="shared" si="8"/>
        <v>8592.0304752101911</v>
      </c>
      <c r="N210">
        <f t="shared" si="9"/>
        <v>0.13983287419693277</v>
      </c>
    </row>
    <row r="211" spans="1:14">
      <c r="A211" t="s">
        <v>834</v>
      </c>
      <c r="B211">
        <v>3968</v>
      </c>
      <c r="C211">
        <v>9</v>
      </c>
      <c r="D211">
        <v>1</v>
      </c>
      <c r="E211">
        <v>1</v>
      </c>
      <c r="F211">
        <v>1</v>
      </c>
      <c r="G211">
        <v>100</v>
      </c>
      <c r="H211">
        <v>1</v>
      </c>
      <c r="I211">
        <v>8</v>
      </c>
      <c r="J211">
        <v>8</v>
      </c>
      <c r="M211">
        <f t="shared" si="8"/>
        <v>8</v>
      </c>
      <c r="N211" t="str">
        <f t="shared" si="9"/>
        <v/>
      </c>
    </row>
    <row r="212" spans="1:14">
      <c r="A212" t="s">
        <v>82</v>
      </c>
      <c r="B212">
        <v>3969</v>
      </c>
      <c r="C212">
        <v>7</v>
      </c>
      <c r="D212">
        <v>4</v>
      </c>
      <c r="E212">
        <v>2</v>
      </c>
      <c r="F212">
        <v>2</v>
      </c>
      <c r="G212">
        <v>50</v>
      </c>
      <c r="H212">
        <v>3.6666666666666599</v>
      </c>
      <c r="I212">
        <v>59.794705707972497</v>
      </c>
      <c r="J212">
        <v>219.24725426256501</v>
      </c>
      <c r="M212">
        <f t="shared" si="8"/>
        <v>227.24725426256501</v>
      </c>
      <c r="N212">
        <f t="shared" si="9"/>
        <v>1.2413031046844852E-2</v>
      </c>
    </row>
    <row r="213" spans="1:14">
      <c r="A213" t="s">
        <v>835</v>
      </c>
      <c r="B213">
        <v>3978</v>
      </c>
      <c r="C213">
        <v>10</v>
      </c>
      <c r="D213">
        <v>6</v>
      </c>
      <c r="E213">
        <v>2</v>
      </c>
      <c r="F213">
        <v>4</v>
      </c>
      <c r="G213">
        <v>66.6666666666666</v>
      </c>
      <c r="H213">
        <v>7.3928571428571397</v>
      </c>
      <c r="I213">
        <v>180.94247824228</v>
      </c>
      <c r="J213">
        <v>1337.68189271971</v>
      </c>
      <c r="M213">
        <f t="shared" si="8"/>
        <v>1337.68189271971</v>
      </c>
      <c r="N213">
        <f t="shared" si="9"/>
        <v>4.0468208371965464E-2</v>
      </c>
    </row>
    <row r="214" spans="1:14">
      <c r="A214" t="s">
        <v>836</v>
      </c>
      <c r="B214">
        <v>3989</v>
      </c>
      <c r="C214">
        <v>9</v>
      </c>
      <c r="D214">
        <v>1</v>
      </c>
      <c r="E214">
        <v>2</v>
      </c>
      <c r="F214">
        <v>1</v>
      </c>
      <c r="G214">
        <v>100</v>
      </c>
      <c r="H214">
        <v>1</v>
      </c>
      <c r="I214">
        <v>11.6096404744368</v>
      </c>
      <c r="J214">
        <v>11.6096404744368</v>
      </c>
      <c r="M214">
        <f t="shared" si="8"/>
        <v>11.6096404744368</v>
      </c>
      <c r="N214">
        <f t="shared" si="9"/>
        <v>1.7090624242341592E-3</v>
      </c>
    </row>
    <row r="215" spans="1:14">
      <c r="A215" t="s">
        <v>837</v>
      </c>
      <c r="B215">
        <v>3990</v>
      </c>
      <c r="C215">
        <v>7</v>
      </c>
      <c r="D215">
        <v>4</v>
      </c>
      <c r="E215">
        <v>0</v>
      </c>
      <c r="F215">
        <v>2</v>
      </c>
      <c r="G215">
        <v>50</v>
      </c>
      <c r="H215">
        <v>4.4545454545454497</v>
      </c>
      <c r="I215">
        <v>95.908275033173098</v>
      </c>
      <c r="J215">
        <v>427.22777060231601</v>
      </c>
      <c r="M215">
        <f t="shared" si="8"/>
        <v>427.22777060231601</v>
      </c>
      <c r="N215">
        <f t="shared" si="9"/>
        <v>1.8908267099144532E-2</v>
      </c>
    </row>
    <row r="216" spans="1:14">
      <c r="A216" t="s">
        <v>838</v>
      </c>
      <c r="B216">
        <v>3999</v>
      </c>
      <c r="C216">
        <v>5</v>
      </c>
      <c r="D216">
        <v>2</v>
      </c>
      <c r="E216">
        <v>3</v>
      </c>
      <c r="F216">
        <v>2</v>
      </c>
      <c r="G216">
        <v>100</v>
      </c>
      <c r="H216">
        <v>4.875</v>
      </c>
      <c r="I216">
        <v>76.147098441151996</v>
      </c>
      <c r="J216">
        <v>371.21710490061599</v>
      </c>
      <c r="M216">
        <f t="shared" si="8"/>
        <v>371.21710490061599</v>
      </c>
      <c r="N216">
        <f t="shared" si="9"/>
        <v>1.7217261071031002E-2</v>
      </c>
    </row>
    <row r="217" spans="1:14">
      <c r="A217" t="s">
        <v>839</v>
      </c>
      <c r="B217">
        <v>4005</v>
      </c>
      <c r="C217">
        <v>5</v>
      </c>
      <c r="D217">
        <v>1</v>
      </c>
      <c r="E217">
        <v>2</v>
      </c>
      <c r="F217">
        <v>1</v>
      </c>
      <c r="G217">
        <v>100</v>
      </c>
      <c r="H217">
        <v>2.8</v>
      </c>
      <c r="I217">
        <v>34.869175015865402</v>
      </c>
      <c r="J217">
        <v>97.633690044423204</v>
      </c>
      <c r="M217">
        <f t="shared" si="8"/>
        <v>97.633690044423204</v>
      </c>
      <c r="N217" t="str">
        <f t="shared" si="9"/>
        <v/>
      </c>
    </row>
    <row r="218" spans="1:14">
      <c r="A218" t="s">
        <v>82</v>
      </c>
      <c r="B218">
        <v>4006</v>
      </c>
      <c r="C218">
        <v>3</v>
      </c>
      <c r="D218">
        <v>1</v>
      </c>
      <c r="E218">
        <v>1</v>
      </c>
      <c r="F218">
        <v>1</v>
      </c>
      <c r="G218">
        <v>100</v>
      </c>
      <c r="H218">
        <v>2</v>
      </c>
      <c r="I218">
        <v>18.094737505047998</v>
      </c>
      <c r="J218">
        <v>36.189475010096103</v>
      </c>
      <c r="M218">
        <f t="shared" si="8"/>
        <v>133.82316505451931</v>
      </c>
      <c r="N218">
        <f t="shared" si="9"/>
        <v>8.7209998039877619E-3</v>
      </c>
    </row>
    <row r="219" spans="1:14">
      <c r="A219" t="s">
        <v>840</v>
      </c>
      <c r="B219">
        <v>4011</v>
      </c>
      <c r="C219">
        <v>1</v>
      </c>
      <c r="D219">
        <v>1</v>
      </c>
      <c r="E219">
        <v>2</v>
      </c>
      <c r="F219">
        <v>1</v>
      </c>
      <c r="G219">
        <v>100</v>
      </c>
      <c r="H219">
        <v>1.4</v>
      </c>
      <c r="I219">
        <v>28.073549220576002</v>
      </c>
      <c r="J219">
        <v>39.302968908806399</v>
      </c>
      <c r="M219">
        <f t="shared" si="8"/>
        <v>39.302968908806399</v>
      </c>
      <c r="N219">
        <f t="shared" si="9"/>
        <v>3.8532659414573923E-3</v>
      </c>
    </row>
    <row r="220" spans="1:14">
      <c r="A220" t="s">
        <v>841</v>
      </c>
      <c r="B220">
        <v>4013</v>
      </c>
      <c r="C220">
        <v>5</v>
      </c>
      <c r="D220">
        <v>3</v>
      </c>
      <c r="E220">
        <v>2</v>
      </c>
      <c r="F220">
        <v>1</v>
      </c>
      <c r="G220">
        <v>33.3333333333333</v>
      </c>
      <c r="H220">
        <v>2.75</v>
      </c>
      <c r="I220">
        <v>50.718800023077002</v>
      </c>
      <c r="J220">
        <v>139.47670006346101</v>
      </c>
      <c r="M220">
        <f t="shared" si="8"/>
        <v>139.47670006346101</v>
      </c>
      <c r="N220">
        <f t="shared" si="9"/>
        <v>8.9649221189254131E-3</v>
      </c>
    </row>
    <row r="221" spans="1:14">
      <c r="A221" t="s">
        <v>842</v>
      </c>
      <c r="B221">
        <v>4019</v>
      </c>
      <c r="C221">
        <v>9</v>
      </c>
      <c r="D221">
        <v>3</v>
      </c>
      <c r="E221">
        <v>2</v>
      </c>
      <c r="F221">
        <v>1</v>
      </c>
      <c r="G221">
        <v>33.3333333333333</v>
      </c>
      <c r="H221">
        <v>4.3333333333333304</v>
      </c>
      <c r="I221">
        <v>89.858483698995897</v>
      </c>
      <c r="J221">
        <v>389.386762695649</v>
      </c>
      <c r="M221">
        <f t="shared" si="8"/>
        <v>389.386762695649</v>
      </c>
      <c r="N221">
        <f t="shared" si="9"/>
        <v>1.7774587645159344E-2</v>
      </c>
    </row>
    <row r="222" spans="1:14">
      <c r="A222" t="s">
        <v>843</v>
      </c>
      <c r="B222">
        <v>4023</v>
      </c>
      <c r="C222">
        <v>4</v>
      </c>
      <c r="D222">
        <v>3</v>
      </c>
      <c r="E222">
        <v>0</v>
      </c>
      <c r="F222">
        <v>1</v>
      </c>
      <c r="G222">
        <v>33.3333333333333</v>
      </c>
      <c r="H222">
        <v>4.6666666666666599</v>
      </c>
      <c r="I222">
        <v>84</v>
      </c>
      <c r="J222">
        <v>391.99999999999898</v>
      </c>
      <c r="M222">
        <f t="shared" si="8"/>
        <v>391.99999999999898</v>
      </c>
      <c r="N222">
        <f t="shared" si="9"/>
        <v>1.7854024372542264E-2</v>
      </c>
    </row>
    <row r="223" spans="1:14">
      <c r="A223" t="s">
        <v>844</v>
      </c>
      <c r="B223">
        <v>4032</v>
      </c>
      <c r="C223">
        <v>47</v>
      </c>
      <c r="D223">
        <v>4</v>
      </c>
      <c r="E223">
        <v>1</v>
      </c>
      <c r="F223">
        <v>1</v>
      </c>
      <c r="G223">
        <v>25</v>
      </c>
      <c r="H223">
        <v>4.8</v>
      </c>
      <c r="I223">
        <v>48.4320426609221</v>
      </c>
      <c r="J223">
        <v>232.47380477242601</v>
      </c>
      <c r="M223">
        <f t="shared" si="8"/>
        <v>232.47380477242601</v>
      </c>
      <c r="N223" t="str">
        <f t="shared" si="9"/>
        <v/>
      </c>
    </row>
    <row r="224" spans="1:14">
      <c r="A224" t="s">
        <v>82</v>
      </c>
      <c r="B224">
        <v>4034</v>
      </c>
      <c r="C224">
        <v>43</v>
      </c>
      <c r="D224">
        <v>24</v>
      </c>
      <c r="E224">
        <v>1</v>
      </c>
      <c r="F224">
        <v>9</v>
      </c>
      <c r="G224">
        <v>37.5</v>
      </c>
      <c r="H224">
        <v>17.9545454545454</v>
      </c>
      <c r="I224">
        <v>820.98948760601002</v>
      </c>
      <c r="J224">
        <v>14740.493072926</v>
      </c>
      <c r="M224">
        <f t="shared" si="8"/>
        <v>14972.966877698425</v>
      </c>
      <c r="N224">
        <f t="shared" si="9"/>
        <v>0.20249640676090128</v>
      </c>
    </row>
    <row r="225" spans="1:14">
      <c r="A225" t="s">
        <v>845</v>
      </c>
      <c r="B225">
        <v>4038</v>
      </c>
      <c r="C225">
        <v>9</v>
      </c>
      <c r="D225">
        <v>6</v>
      </c>
      <c r="E225">
        <v>1</v>
      </c>
      <c r="F225">
        <v>2</v>
      </c>
      <c r="G225">
        <v>33.3333333333333</v>
      </c>
      <c r="H225">
        <v>7.5833333333333304</v>
      </c>
      <c r="I225">
        <v>191.15673810496099</v>
      </c>
      <c r="J225">
        <v>1449.60526396262</v>
      </c>
      <c r="M225">
        <f t="shared" si="8"/>
        <v>1449.60526396262</v>
      </c>
      <c r="N225">
        <f t="shared" si="9"/>
        <v>4.2695153917499958E-2</v>
      </c>
    </row>
    <row r="226" spans="1:14">
      <c r="A226" t="s">
        <v>846</v>
      </c>
      <c r="B226">
        <v>4084</v>
      </c>
      <c r="C226">
        <v>77</v>
      </c>
      <c r="D226">
        <v>9</v>
      </c>
      <c r="E226">
        <v>2</v>
      </c>
      <c r="F226">
        <v>1</v>
      </c>
      <c r="G226">
        <v>11.1111111111111</v>
      </c>
      <c r="H226">
        <v>3.55555555555555</v>
      </c>
      <c r="I226">
        <v>99.911872389809403</v>
      </c>
      <c r="J226">
        <v>355.24221294154398</v>
      </c>
      <c r="M226">
        <f t="shared" si="8"/>
        <v>355.24221294154398</v>
      </c>
      <c r="N226">
        <f t="shared" si="9"/>
        <v>1.6719699068463774E-2</v>
      </c>
    </row>
    <row r="227" spans="1:14">
      <c r="A227" t="s">
        <v>847</v>
      </c>
      <c r="B227">
        <v>4086</v>
      </c>
      <c r="C227">
        <v>22</v>
      </c>
      <c r="D227">
        <v>13</v>
      </c>
      <c r="E227">
        <v>1</v>
      </c>
      <c r="F227">
        <v>4</v>
      </c>
      <c r="G227">
        <v>30.769230769230699</v>
      </c>
      <c r="H227">
        <v>14.3846153846153</v>
      </c>
      <c r="I227">
        <v>293.43760004615399</v>
      </c>
      <c r="J227">
        <v>4220.9870160485198</v>
      </c>
      <c r="M227">
        <f t="shared" si="8"/>
        <v>4220.9870160485198</v>
      </c>
      <c r="N227">
        <f t="shared" si="9"/>
        <v>8.706055327110751E-2</v>
      </c>
    </row>
    <row r="228" spans="1:14">
      <c r="A228" t="s">
        <v>848</v>
      </c>
      <c r="B228">
        <v>4109</v>
      </c>
      <c r="C228">
        <v>31</v>
      </c>
      <c r="D228">
        <v>16</v>
      </c>
      <c r="E228">
        <v>4</v>
      </c>
      <c r="F228">
        <v>6</v>
      </c>
      <c r="G228">
        <v>37.5</v>
      </c>
      <c r="H228">
        <v>19.478260869565201</v>
      </c>
      <c r="I228">
        <v>496.82780857305102</v>
      </c>
      <c r="J228">
        <v>9677.3416626402995</v>
      </c>
      <c r="M228">
        <f t="shared" si="8"/>
        <v>9677.3416626402995</v>
      </c>
      <c r="N228">
        <f t="shared" si="9"/>
        <v>0.15137336365670795</v>
      </c>
    </row>
    <row r="229" spans="1:14">
      <c r="A229" t="s">
        <v>849</v>
      </c>
      <c r="B229">
        <v>4141</v>
      </c>
      <c r="C229">
        <v>9</v>
      </c>
      <c r="D229">
        <v>3</v>
      </c>
      <c r="E229">
        <v>3</v>
      </c>
      <c r="F229">
        <v>4</v>
      </c>
      <c r="G229">
        <v>133.333333333333</v>
      </c>
      <c r="H229">
        <v>7.4285714285714199</v>
      </c>
      <c r="I229">
        <v>196.21499122004099</v>
      </c>
      <c r="J229">
        <v>1457.5970776345901</v>
      </c>
      <c r="M229">
        <f t="shared" si="8"/>
        <v>1457.5970776345901</v>
      </c>
      <c r="N229">
        <f t="shared" si="9"/>
        <v>4.2851931750678272E-2</v>
      </c>
    </row>
    <row r="230" spans="1:14">
      <c r="A230" t="s">
        <v>850</v>
      </c>
      <c r="B230">
        <v>4156</v>
      </c>
      <c r="C230">
        <v>3</v>
      </c>
      <c r="D230">
        <v>1</v>
      </c>
      <c r="E230">
        <v>1</v>
      </c>
      <c r="F230">
        <v>2</v>
      </c>
      <c r="G230">
        <v>200</v>
      </c>
      <c r="H230">
        <v>4</v>
      </c>
      <c r="I230">
        <v>49.828921423310398</v>
      </c>
      <c r="J230">
        <v>199.31568569324099</v>
      </c>
      <c r="M230">
        <f t="shared" si="8"/>
        <v>199.31568569324099</v>
      </c>
      <c r="N230">
        <f t="shared" si="9"/>
        <v>1.1373821215187353E-2</v>
      </c>
    </row>
    <row r="231" spans="1:14">
      <c r="A231" t="s">
        <v>851</v>
      </c>
      <c r="B231">
        <v>4173</v>
      </c>
      <c r="C231">
        <v>257</v>
      </c>
      <c r="D231">
        <v>3</v>
      </c>
      <c r="E231">
        <v>0</v>
      </c>
      <c r="F231">
        <v>1</v>
      </c>
      <c r="G231">
        <v>33.3333333333333</v>
      </c>
      <c r="H231">
        <v>3.3333333333333299</v>
      </c>
      <c r="I231">
        <v>79.954453363209595</v>
      </c>
      <c r="J231">
        <v>266.51484454403197</v>
      </c>
      <c r="M231">
        <f t="shared" si="8"/>
        <v>266.51484454403197</v>
      </c>
      <c r="N231">
        <f t="shared" si="9"/>
        <v>1.3804680121912834E-2</v>
      </c>
    </row>
    <row r="232" spans="1:14">
      <c r="A232" t="s">
        <v>852</v>
      </c>
      <c r="B232">
        <v>4190</v>
      </c>
      <c r="C232">
        <v>3</v>
      </c>
      <c r="D232">
        <v>1</v>
      </c>
      <c r="E232">
        <v>0</v>
      </c>
      <c r="F232">
        <v>1</v>
      </c>
      <c r="G232">
        <v>100</v>
      </c>
      <c r="H232">
        <v>0.5</v>
      </c>
      <c r="I232">
        <v>4.7548875021634602</v>
      </c>
      <c r="J232">
        <v>2.3774437510817301</v>
      </c>
      <c r="M232">
        <f t="shared" si="8"/>
        <v>2.3774437510817301</v>
      </c>
      <c r="N232" t="str">
        <f t="shared" si="9"/>
        <v/>
      </c>
    </row>
    <row r="233" spans="1:14">
      <c r="A233" t="s">
        <v>82</v>
      </c>
      <c r="B233">
        <v>4331</v>
      </c>
      <c r="C233">
        <v>98</v>
      </c>
      <c r="D233">
        <v>8</v>
      </c>
      <c r="E233">
        <v>3</v>
      </c>
      <c r="F233">
        <v>2</v>
      </c>
      <c r="G233">
        <v>25</v>
      </c>
      <c r="H233">
        <v>4.6666666666666599</v>
      </c>
      <c r="I233">
        <v>123.189897889863</v>
      </c>
      <c r="J233">
        <v>574.88619015269796</v>
      </c>
      <c r="M233">
        <f t="shared" si="8"/>
        <v>577.26363390377969</v>
      </c>
      <c r="N233">
        <f t="shared" si="9"/>
        <v>2.3109730342384723E-2</v>
      </c>
    </row>
    <row r="234" spans="1:14">
      <c r="A234" t="s">
        <v>853</v>
      </c>
      <c r="B234">
        <v>4337</v>
      </c>
      <c r="C234">
        <v>10</v>
      </c>
      <c r="D234">
        <v>3</v>
      </c>
      <c r="E234">
        <v>1</v>
      </c>
      <c r="F234">
        <v>1</v>
      </c>
      <c r="G234">
        <v>33.3333333333333</v>
      </c>
      <c r="H234">
        <v>3.75</v>
      </c>
      <c r="I234">
        <v>68.5323885970368</v>
      </c>
      <c r="J234">
        <v>256.99645723888801</v>
      </c>
      <c r="M234">
        <f t="shared" si="8"/>
        <v>256.99645723888801</v>
      </c>
      <c r="N234" t="str">
        <f t="shared" si="9"/>
        <v/>
      </c>
    </row>
    <row r="235" spans="1:14">
      <c r="A235" t="s">
        <v>82</v>
      </c>
      <c r="B235">
        <v>4339</v>
      </c>
      <c r="C235">
        <v>6</v>
      </c>
      <c r="D235">
        <v>3</v>
      </c>
      <c r="E235">
        <v>1</v>
      </c>
      <c r="F235">
        <v>2</v>
      </c>
      <c r="G235">
        <v>66.6666666666666</v>
      </c>
      <c r="H235">
        <v>3.5</v>
      </c>
      <c r="I235">
        <v>39.863137138648298</v>
      </c>
      <c r="J235">
        <v>139.52097998526901</v>
      </c>
      <c r="M235">
        <f t="shared" si="8"/>
        <v>396.51743722415699</v>
      </c>
      <c r="N235">
        <f t="shared" si="9"/>
        <v>1.7990929663612262E-2</v>
      </c>
    </row>
    <row r="236" spans="1:14">
      <c r="A236" t="s">
        <v>854</v>
      </c>
      <c r="B236">
        <v>4348</v>
      </c>
      <c r="C236">
        <v>20</v>
      </c>
      <c r="D236">
        <v>15</v>
      </c>
      <c r="E236">
        <v>0</v>
      </c>
      <c r="F236">
        <v>5</v>
      </c>
      <c r="G236">
        <v>33.3333333333333</v>
      </c>
      <c r="H236">
        <v>9</v>
      </c>
      <c r="I236">
        <v>284.26767504471098</v>
      </c>
      <c r="J236">
        <v>2558.4090754024</v>
      </c>
      <c r="M236">
        <f t="shared" si="8"/>
        <v>2558.4090754024</v>
      </c>
      <c r="N236">
        <f t="shared" si="9"/>
        <v>6.2353198561317963E-2</v>
      </c>
    </row>
    <row r="237" spans="1:14">
      <c r="A237" t="s">
        <v>855</v>
      </c>
      <c r="B237">
        <v>4369</v>
      </c>
      <c r="C237">
        <v>27</v>
      </c>
      <c r="D237">
        <v>8</v>
      </c>
      <c r="E237">
        <v>1</v>
      </c>
      <c r="F237">
        <v>3</v>
      </c>
      <c r="G237">
        <v>37.5</v>
      </c>
      <c r="H237">
        <v>6.3636363636363598</v>
      </c>
      <c r="I237">
        <v>158.45715005480699</v>
      </c>
      <c r="J237">
        <v>1008.36368216695</v>
      </c>
      <c r="M237">
        <f t="shared" si="8"/>
        <v>1008.36368216695</v>
      </c>
      <c r="N237">
        <f t="shared" si="9"/>
        <v>3.3518934816972989E-2</v>
      </c>
    </row>
    <row r="238" spans="1:14">
      <c r="A238" t="s">
        <v>856</v>
      </c>
      <c r="B238">
        <v>4397</v>
      </c>
      <c r="C238">
        <v>15</v>
      </c>
      <c r="D238">
        <v>13</v>
      </c>
      <c r="E238">
        <v>0</v>
      </c>
      <c r="F238">
        <v>5</v>
      </c>
      <c r="G238">
        <v>38.461538461538403</v>
      </c>
      <c r="H238">
        <v>9.6</v>
      </c>
      <c r="I238">
        <v>200.15640006922999</v>
      </c>
      <c r="J238">
        <v>1921.5014406646101</v>
      </c>
      <c r="M238">
        <f t="shared" si="8"/>
        <v>1921.5014406646101</v>
      </c>
      <c r="N238">
        <f t="shared" si="9"/>
        <v>5.1519608589233323E-2</v>
      </c>
    </row>
    <row r="239" spans="1:14">
      <c r="A239" t="s">
        <v>857</v>
      </c>
      <c r="B239">
        <v>4416</v>
      </c>
      <c r="C239">
        <v>1</v>
      </c>
      <c r="D239">
        <v>1</v>
      </c>
      <c r="E239">
        <v>0</v>
      </c>
      <c r="F239">
        <v>1</v>
      </c>
      <c r="G239">
        <v>100</v>
      </c>
      <c r="H239">
        <v>1.5</v>
      </c>
      <c r="I239">
        <v>11.6096404744368</v>
      </c>
      <c r="J239">
        <v>17.414460711655199</v>
      </c>
      <c r="M239">
        <f t="shared" si="8"/>
        <v>17.414460711655199</v>
      </c>
      <c r="N239">
        <f t="shared" si="9"/>
        <v>2.2395053202387328E-3</v>
      </c>
    </row>
    <row r="240" spans="1:14">
      <c r="A240" t="s">
        <v>858</v>
      </c>
      <c r="B240">
        <v>4417</v>
      </c>
      <c r="C240">
        <v>8</v>
      </c>
      <c r="D240">
        <v>3</v>
      </c>
      <c r="E240">
        <v>2</v>
      </c>
      <c r="F240">
        <v>2</v>
      </c>
      <c r="G240">
        <v>66.6666666666666</v>
      </c>
      <c r="H240">
        <v>4.8</v>
      </c>
      <c r="I240">
        <v>51.891474279559397</v>
      </c>
      <c r="J240">
        <v>249.079076541885</v>
      </c>
      <c r="M240">
        <f t="shared" si="8"/>
        <v>249.079076541885</v>
      </c>
      <c r="N240" t="str">
        <f t="shared" si="9"/>
        <v/>
      </c>
    </row>
    <row r="241" spans="1:14">
      <c r="A241" t="s">
        <v>82</v>
      </c>
      <c r="B241">
        <v>4421</v>
      </c>
      <c r="C241">
        <v>3</v>
      </c>
      <c r="D241">
        <v>1</v>
      </c>
      <c r="E241">
        <v>0</v>
      </c>
      <c r="F241">
        <v>1</v>
      </c>
      <c r="G241">
        <v>100</v>
      </c>
      <c r="H241">
        <v>1</v>
      </c>
      <c r="I241">
        <v>11.6096404744368</v>
      </c>
      <c r="J241">
        <v>11.6096404744368</v>
      </c>
      <c r="M241">
        <f t="shared" si="8"/>
        <v>260.68871701632179</v>
      </c>
      <c r="N241" t="str">
        <f t="shared" si="9"/>
        <v/>
      </c>
    </row>
    <row r="242" spans="1:14">
      <c r="A242" t="s">
        <v>82</v>
      </c>
      <c r="B242">
        <v>4446</v>
      </c>
      <c r="C242">
        <v>354</v>
      </c>
      <c r="D242">
        <v>4</v>
      </c>
      <c r="E242">
        <v>1</v>
      </c>
      <c r="F242">
        <v>1</v>
      </c>
      <c r="G242">
        <v>25</v>
      </c>
      <c r="H242">
        <v>4.25</v>
      </c>
      <c r="I242">
        <v>117.206717868255</v>
      </c>
      <c r="J242">
        <v>498.12855094008597</v>
      </c>
      <c r="M242">
        <f t="shared" si="8"/>
        <v>758.8172679564077</v>
      </c>
      <c r="N242">
        <f t="shared" si="9"/>
        <v>2.7731299130748545E-2</v>
      </c>
    </row>
    <row r="243" spans="1:14">
      <c r="A243" t="s">
        <v>116</v>
      </c>
      <c r="B243">
        <v>4483</v>
      </c>
      <c r="C243">
        <v>7</v>
      </c>
      <c r="D243">
        <v>5</v>
      </c>
      <c r="E243">
        <v>2</v>
      </c>
      <c r="F243">
        <v>2</v>
      </c>
      <c r="G243">
        <v>40</v>
      </c>
      <c r="H243">
        <v>7.2</v>
      </c>
      <c r="I243">
        <v>187.98346252956699</v>
      </c>
      <c r="J243">
        <v>1353.4809302128799</v>
      </c>
      <c r="M243">
        <f t="shared" si="8"/>
        <v>1353.4809302128799</v>
      </c>
      <c r="N243">
        <f t="shared" si="9"/>
        <v>4.0786224563089883E-2</v>
      </c>
    </row>
    <row r="244" spans="1:14">
      <c r="A244" t="s">
        <v>859</v>
      </c>
      <c r="B244">
        <v>4505</v>
      </c>
      <c r="C244">
        <v>6</v>
      </c>
      <c r="D244">
        <v>3</v>
      </c>
      <c r="E244">
        <v>1</v>
      </c>
      <c r="F244">
        <v>3</v>
      </c>
      <c r="G244">
        <v>100</v>
      </c>
      <c r="H244">
        <v>5.25</v>
      </c>
      <c r="I244">
        <v>82.044702507778894</v>
      </c>
      <c r="J244">
        <v>430.73468816583897</v>
      </c>
      <c r="M244">
        <f t="shared" si="8"/>
        <v>430.73468816583897</v>
      </c>
      <c r="N244" t="str">
        <f t="shared" si="9"/>
        <v/>
      </c>
    </row>
    <row r="245" spans="1:14">
      <c r="A245" t="s">
        <v>82</v>
      </c>
      <c r="B245">
        <v>4512</v>
      </c>
      <c r="C245">
        <v>287</v>
      </c>
      <c r="D245">
        <v>19</v>
      </c>
      <c r="E245">
        <v>3</v>
      </c>
      <c r="F245">
        <v>1</v>
      </c>
      <c r="G245">
        <v>5.2631578947368398</v>
      </c>
      <c r="H245">
        <v>3.6956521739130399</v>
      </c>
      <c r="I245">
        <v>307.67071501168601</v>
      </c>
      <c r="J245">
        <v>1137.0439467823201</v>
      </c>
      <c r="M245">
        <f t="shared" si="8"/>
        <v>1567.7786349481589</v>
      </c>
      <c r="N245">
        <f t="shared" si="9"/>
        <v>4.4985087869195542E-2</v>
      </c>
    </row>
    <row r="246" spans="1:14">
      <c r="A246" t="s">
        <v>860</v>
      </c>
      <c r="B246">
        <v>4516</v>
      </c>
      <c r="C246">
        <v>14</v>
      </c>
      <c r="D246">
        <v>5</v>
      </c>
      <c r="E246">
        <v>1</v>
      </c>
      <c r="F246">
        <v>1</v>
      </c>
      <c r="G246">
        <v>20</v>
      </c>
      <c r="H246">
        <v>4.1999999999999904</v>
      </c>
      <c r="I246">
        <v>108</v>
      </c>
      <c r="J246">
        <v>453.599999999999</v>
      </c>
      <c r="M246">
        <f t="shared" si="8"/>
        <v>453.599999999999</v>
      </c>
      <c r="N246">
        <f t="shared" si="9"/>
        <v>1.967859597360078E-2</v>
      </c>
    </row>
    <row r="247" spans="1:14">
      <c r="A247" t="s">
        <v>861</v>
      </c>
      <c r="B247">
        <v>4518</v>
      </c>
      <c r="C247">
        <v>3</v>
      </c>
      <c r="D247">
        <v>1</v>
      </c>
      <c r="E247">
        <v>0</v>
      </c>
      <c r="F247">
        <v>1</v>
      </c>
      <c r="G247">
        <v>100</v>
      </c>
      <c r="H247">
        <v>2</v>
      </c>
      <c r="I247">
        <v>6.3398500028846199</v>
      </c>
      <c r="J247">
        <v>12.679700005769201</v>
      </c>
      <c r="M247">
        <f t="shared" si="8"/>
        <v>12.679700005769201</v>
      </c>
      <c r="N247">
        <f t="shared" si="9"/>
        <v>1.8125280278176938E-3</v>
      </c>
    </row>
    <row r="248" spans="1:14">
      <c r="A248" t="s">
        <v>862</v>
      </c>
      <c r="B248">
        <v>4522</v>
      </c>
      <c r="C248">
        <v>5</v>
      </c>
      <c r="D248">
        <v>1</v>
      </c>
      <c r="E248">
        <v>0</v>
      </c>
      <c r="F248">
        <v>1</v>
      </c>
      <c r="G248">
        <v>100</v>
      </c>
      <c r="H248">
        <v>1.5</v>
      </c>
      <c r="I248">
        <v>15.509775004326899</v>
      </c>
      <c r="J248">
        <v>23.264662506490399</v>
      </c>
      <c r="M248">
        <f t="shared" si="8"/>
        <v>23.264662506490399</v>
      </c>
      <c r="N248">
        <f t="shared" si="9"/>
        <v>2.7165012951989253E-3</v>
      </c>
    </row>
    <row r="249" spans="1:14">
      <c r="A249" t="s">
        <v>863</v>
      </c>
      <c r="B249">
        <v>4523</v>
      </c>
      <c r="C249">
        <v>3</v>
      </c>
      <c r="D249">
        <v>1</v>
      </c>
      <c r="E249">
        <v>0</v>
      </c>
      <c r="F249">
        <v>1</v>
      </c>
      <c r="G249">
        <v>100</v>
      </c>
      <c r="H249">
        <v>1</v>
      </c>
      <c r="I249">
        <v>8</v>
      </c>
      <c r="J249">
        <v>8</v>
      </c>
      <c r="M249">
        <f t="shared" si="8"/>
        <v>8</v>
      </c>
      <c r="N249">
        <f t="shared" si="9"/>
        <v>1.3333333333333331E-3</v>
      </c>
    </row>
    <row r="250" spans="1:14">
      <c r="A250" t="s">
        <v>864</v>
      </c>
      <c r="B250">
        <v>4531</v>
      </c>
      <c r="C250">
        <v>25</v>
      </c>
      <c r="D250">
        <v>6</v>
      </c>
      <c r="E250">
        <v>2</v>
      </c>
      <c r="F250">
        <v>4</v>
      </c>
      <c r="G250">
        <v>66.6666666666666</v>
      </c>
      <c r="H250">
        <v>12.375</v>
      </c>
      <c r="I250">
        <v>293.24865024551298</v>
      </c>
      <c r="J250">
        <v>3628.9520467882298</v>
      </c>
      <c r="M250">
        <f t="shared" si="8"/>
        <v>3628.9520467882298</v>
      </c>
      <c r="N250" t="str">
        <f t="shared" si="9"/>
        <v/>
      </c>
    </row>
    <row r="251" spans="1:14">
      <c r="A251" t="s">
        <v>82</v>
      </c>
      <c r="B251">
        <v>4535</v>
      </c>
      <c r="C251">
        <v>3</v>
      </c>
      <c r="D251">
        <v>1</v>
      </c>
      <c r="E251">
        <v>1</v>
      </c>
      <c r="F251">
        <v>1</v>
      </c>
      <c r="G251">
        <v>100</v>
      </c>
      <c r="H251">
        <v>1.3333333333333299</v>
      </c>
      <c r="I251">
        <v>13.931568569324099</v>
      </c>
      <c r="J251">
        <v>18.575424759098802</v>
      </c>
      <c r="M251">
        <f t="shared" si="8"/>
        <v>3647.5274715473288</v>
      </c>
      <c r="N251" t="str">
        <f t="shared" si="9"/>
        <v/>
      </c>
    </row>
    <row r="252" spans="1:14">
      <c r="A252" t="s">
        <v>82</v>
      </c>
      <c r="B252">
        <v>4539</v>
      </c>
      <c r="C252">
        <v>13</v>
      </c>
      <c r="D252">
        <v>6</v>
      </c>
      <c r="E252">
        <v>2</v>
      </c>
      <c r="F252">
        <v>3</v>
      </c>
      <c r="G252">
        <v>50</v>
      </c>
      <c r="H252">
        <v>8.5</v>
      </c>
      <c r="I252">
        <v>133.43760004615399</v>
      </c>
      <c r="J252">
        <v>1134.2196003923</v>
      </c>
      <c r="M252">
        <f t="shared" si="8"/>
        <v>4781.7470719396288</v>
      </c>
      <c r="N252">
        <f t="shared" si="9"/>
        <v>9.4609877250102031E-2</v>
      </c>
    </row>
    <row r="253" spans="1:14">
      <c r="A253" t="s">
        <v>865</v>
      </c>
      <c r="B253">
        <v>4557</v>
      </c>
      <c r="C253">
        <v>6</v>
      </c>
      <c r="D253">
        <v>5</v>
      </c>
      <c r="E253">
        <v>3</v>
      </c>
      <c r="F253">
        <v>2</v>
      </c>
      <c r="G253">
        <v>40</v>
      </c>
      <c r="H253">
        <v>6.375</v>
      </c>
      <c r="I253">
        <v>110.41329273967</v>
      </c>
      <c r="J253">
        <v>703.884741215399</v>
      </c>
      <c r="M253">
        <f t="shared" si="8"/>
        <v>703.884741215399</v>
      </c>
      <c r="N253">
        <f t="shared" si="9"/>
        <v>2.6376253760033767E-2</v>
      </c>
    </row>
    <row r="254" spans="1:14">
      <c r="A254" t="s">
        <v>866</v>
      </c>
      <c r="B254">
        <v>4564</v>
      </c>
      <c r="C254">
        <v>11</v>
      </c>
      <c r="D254">
        <v>4</v>
      </c>
      <c r="E254">
        <v>0</v>
      </c>
      <c r="F254">
        <v>2</v>
      </c>
      <c r="G254">
        <v>50</v>
      </c>
      <c r="H254">
        <v>4.6666666666666599</v>
      </c>
      <c r="I254">
        <v>62.907475208398502</v>
      </c>
      <c r="J254">
        <v>293.56821763919299</v>
      </c>
      <c r="M254">
        <f t="shared" si="8"/>
        <v>293.56821763919299</v>
      </c>
      <c r="N254" t="str">
        <f t="shared" si="9"/>
        <v/>
      </c>
    </row>
    <row r="255" spans="1:14">
      <c r="A255" t="s">
        <v>82</v>
      </c>
      <c r="B255">
        <v>4568</v>
      </c>
      <c r="C255">
        <v>4</v>
      </c>
      <c r="D255">
        <v>2</v>
      </c>
      <c r="E255">
        <v>0</v>
      </c>
      <c r="F255">
        <v>1</v>
      </c>
      <c r="G255">
        <v>50</v>
      </c>
      <c r="H255">
        <v>2</v>
      </c>
      <c r="I255">
        <v>18.094737505047998</v>
      </c>
      <c r="J255">
        <v>36.189475010096103</v>
      </c>
      <c r="M255">
        <f t="shared" si="8"/>
        <v>329.75769264928908</v>
      </c>
      <c r="N255">
        <f t="shared" si="9"/>
        <v>1.5910190110047601E-2</v>
      </c>
    </row>
    <row r="256" spans="1:14">
      <c r="A256" t="s">
        <v>867</v>
      </c>
      <c r="B256">
        <v>4576</v>
      </c>
      <c r="C256">
        <v>6</v>
      </c>
      <c r="D256">
        <v>3</v>
      </c>
      <c r="E256">
        <v>2</v>
      </c>
      <c r="F256">
        <v>4</v>
      </c>
      <c r="G256">
        <v>133.333333333333</v>
      </c>
      <c r="H256">
        <v>5.6</v>
      </c>
      <c r="I256">
        <v>122.62388523751</v>
      </c>
      <c r="J256">
        <v>686.693757330057</v>
      </c>
      <c r="M256">
        <f t="shared" si="8"/>
        <v>686.693757330057</v>
      </c>
      <c r="N256">
        <f t="shared" si="9"/>
        <v>2.5945028064340889E-2</v>
      </c>
    </row>
    <row r="257" spans="1:14">
      <c r="A257" t="s">
        <v>868</v>
      </c>
      <c r="B257">
        <v>4601</v>
      </c>
      <c r="C257">
        <v>4</v>
      </c>
      <c r="D257">
        <v>4</v>
      </c>
      <c r="E257">
        <v>3</v>
      </c>
      <c r="F257">
        <v>1</v>
      </c>
      <c r="G257">
        <v>25</v>
      </c>
      <c r="H257">
        <v>3.6666666666666599</v>
      </c>
      <c r="I257">
        <v>56.4727776130851</v>
      </c>
      <c r="J257">
        <v>207.06685124797801</v>
      </c>
      <c r="M257">
        <f t="shared" si="8"/>
        <v>207.06685124797801</v>
      </c>
      <c r="N257">
        <f t="shared" si="9"/>
        <v>1.1666819125967044E-2</v>
      </c>
    </row>
    <row r="258" spans="1:14">
      <c r="A258" t="s">
        <v>869</v>
      </c>
      <c r="B258">
        <v>4622</v>
      </c>
      <c r="C258">
        <v>6</v>
      </c>
      <c r="D258">
        <v>3</v>
      </c>
      <c r="E258">
        <v>4</v>
      </c>
      <c r="F258">
        <v>2</v>
      </c>
      <c r="G258">
        <v>66.6666666666666</v>
      </c>
      <c r="H258">
        <v>4.2857142857142803</v>
      </c>
      <c r="I258">
        <v>79.566927228657804</v>
      </c>
      <c r="J258">
        <v>341.001116694247</v>
      </c>
      <c r="M258">
        <f t="shared" si="8"/>
        <v>341.001116694247</v>
      </c>
      <c r="N258">
        <f t="shared" si="9"/>
        <v>1.6269814926470075E-2</v>
      </c>
    </row>
    <row r="259" spans="1:14">
      <c r="A259" t="s">
        <v>870</v>
      </c>
      <c r="B259">
        <v>4640</v>
      </c>
      <c r="C259">
        <v>4</v>
      </c>
      <c r="D259">
        <v>2</v>
      </c>
      <c r="E259">
        <v>2</v>
      </c>
      <c r="F259">
        <v>1</v>
      </c>
      <c r="G259">
        <v>50</v>
      </c>
      <c r="H259">
        <v>1.875</v>
      </c>
      <c r="I259">
        <v>25.2661942985184</v>
      </c>
      <c r="J259">
        <v>47.374114309722003</v>
      </c>
      <c r="M259">
        <f t="shared" si="8"/>
        <v>47.374114309722003</v>
      </c>
      <c r="N259">
        <f t="shared" si="9"/>
        <v>4.3642151009263145E-3</v>
      </c>
    </row>
    <row r="260" spans="1:14">
      <c r="A260" t="s">
        <v>871</v>
      </c>
      <c r="B260">
        <v>4663</v>
      </c>
      <c r="C260">
        <v>5</v>
      </c>
      <c r="D260">
        <v>1</v>
      </c>
      <c r="E260">
        <v>4</v>
      </c>
      <c r="F260">
        <v>1</v>
      </c>
      <c r="G260">
        <v>100</v>
      </c>
      <c r="H260">
        <v>2.5</v>
      </c>
      <c r="I260">
        <v>41.209025018749998</v>
      </c>
      <c r="J260">
        <v>103.02256254687499</v>
      </c>
      <c r="M260">
        <f t="shared" si="8"/>
        <v>103.02256254687499</v>
      </c>
      <c r="N260">
        <f t="shared" si="9"/>
        <v>7.3254387940085049E-3</v>
      </c>
    </row>
    <row r="261" spans="1:14">
      <c r="A261" t="s">
        <v>872</v>
      </c>
      <c r="B261">
        <v>4682</v>
      </c>
      <c r="C261">
        <v>3</v>
      </c>
      <c r="D261">
        <v>1</v>
      </c>
      <c r="E261">
        <v>3</v>
      </c>
      <c r="F261">
        <v>1</v>
      </c>
      <c r="G261">
        <v>100</v>
      </c>
      <c r="H261">
        <v>3</v>
      </c>
      <c r="I261">
        <v>43.185065233535703</v>
      </c>
      <c r="J261">
        <v>129.55519570060699</v>
      </c>
      <c r="M261">
        <f t="shared" si="8"/>
        <v>129.55519570060699</v>
      </c>
      <c r="N261">
        <f t="shared" si="9"/>
        <v>8.5345763592170488E-3</v>
      </c>
    </row>
    <row r="262" spans="1:14">
      <c r="A262" t="s">
        <v>873</v>
      </c>
      <c r="B262">
        <v>4686</v>
      </c>
      <c r="C262">
        <v>11</v>
      </c>
      <c r="D262">
        <v>5</v>
      </c>
      <c r="E262">
        <v>3</v>
      </c>
      <c r="F262">
        <v>3</v>
      </c>
      <c r="G262">
        <v>60</v>
      </c>
      <c r="H262">
        <v>6.1923076923076898</v>
      </c>
      <c r="I262">
        <v>164.23326760571899</v>
      </c>
      <c r="J262">
        <v>1016.98292632772</v>
      </c>
      <c r="M262">
        <f t="shared" si="8"/>
        <v>1016.98292632772</v>
      </c>
      <c r="N262" t="str">
        <f t="shared" si="9"/>
        <v/>
      </c>
    </row>
    <row r="263" spans="1:14">
      <c r="A263" t="s">
        <v>82</v>
      </c>
      <c r="B263">
        <v>4691</v>
      </c>
      <c r="C263">
        <v>3</v>
      </c>
      <c r="D263">
        <v>1</v>
      </c>
      <c r="E263">
        <v>1</v>
      </c>
      <c r="F263">
        <v>1</v>
      </c>
      <c r="G263">
        <v>100</v>
      </c>
      <c r="H263">
        <v>0.66666666666666596</v>
      </c>
      <c r="I263">
        <v>10</v>
      </c>
      <c r="J263">
        <v>6.6666666666666599</v>
      </c>
      <c r="M263">
        <f t="shared" si="8"/>
        <v>1023.6495929943866</v>
      </c>
      <c r="N263">
        <f t="shared" si="9"/>
        <v>3.3856829828409804E-2</v>
      </c>
    </row>
    <row r="264" spans="1:14">
      <c r="A264" t="s">
        <v>874</v>
      </c>
      <c r="B264">
        <v>4711</v>
      </c>
      <c r="C264">
        <v>3</v>
      </c>
      <c r="D264">
        <v>1</v>
      </c>
      <c r="E264">
        <v>3</v>
      </c>
      <c r="F264">
        <v>1</v>
      </c>
      <c r="G264">
        <v>100</v>
      </c>
      <c r="H264">
        <v>3</v>
      </c>
      <c r="I264">
        <v>43.185065233535703</v>
      </c>
      <c r="J264">
        <v>129.55519570060699</v>
      </c>
      <c r="M264">
        <f t="shared" si="8"/>
        <v>129.55519570060699</v>
      </c>
      <c r="N264">
        <f t="shared" si="9"/>
        <v>8.5345763592170488E-3</v>
      </c>
    </row>
    <row r="265" spans="1:14">
      <c r="A265" t="s">
        <v>875</v>
      </c>
      <c r="B265">
        <v>4715</v>
      </c>
      <c r="C265">
        <v>11</v>
      </c>
      <c r="D265">
        <v>5</v>
      </c>
      <c r="E265">
        <v>3</v>
      </c>
      <c r="F265">
        <v>3</v>
      </c>
      <c r="G265">
        <v>60</v>
      </c>
      <c r="H265">
        <v>6.1923076923076898</v>
      </c>
      <c r="I265">
        <v>164.23326760571899</v>
      </c>
      <c r="J265">
        <v>1016.98292632772</v>
      </c>
      <c r="M265">
        <f t="shared" si="8"/>
        <v>1016.98292632772</v>
      </c>
      <c r="N265" t="str">
        <f t="shared" si="9"/>
        <v/>
      </c>
    </row>
    <row r="266" spans="1:14">
      <c r="A266" t="s">
        <v>82</v>
      </c>
      <c r="B266">
        <v>4720</v>
      </c>
      <c r="C266">
        <v>3</v>
      </c>
      <c r="D266">
        <v>1</v>
      </c>
      <c r="E266">
        <v>1</v>
      </c>
      <c r="F266">
        <v>1</v>
      </c>
      <c r="G266">
        <v>100</v>
      </c>
      <c r="H266">
        <v>0.66666666666666596</v>
      </c>
      <c r="I266">
        <v>10</v>
      </c>
      <c r="J266">
        <v>6.6666666666666599</v>
      </c>
      <c r="M266">
        <f t="shared" si="8"/>
        <v>1023.6495929943866</v>
      </c>
      <c r="N266">
        <f t="shared" si="9"/>
        <v>3.3856829828409804E-2</v>
      </c>
    </row>
    <row r="267" spans="1:14">
      <c r="A267" t="s">
        <v>876</v>
      </c>
      <c r="B267">
        <v>4741</v>
      </c>
      <c r="C267">
        <v>46</v>
      </c>
      <c r="D267">
        <v>22</v>
      </c>
      <c r="E267">
        <v>4</v>
      </c>
      <c r="F267">
        <v>7</v>
      </c>
      <c r="G267">
        <v>31.818181818181799</v>
      </c>
      <c r="H267">
        <v>21.2916666666666</v>
      </c>
      <c r="I267">
        <v>671.734721720778</v>
      </c>
      <c r="J267">
        <v>14302.351783304901</v>
      </c>
      <c r="M267">
        <f t="shared" si="8"/>
        <v>14302.351783304901</v>
      </c>
      <c r="N267" t="str">
        <f t="shared" si="9"/>
        <v/>
      </c>
    </row>
    <row r="268" spans="1:14">
      <c r="A268" t="s">
        <v>82</v>
      </c>
      <c r="B268">
        <v>4766</v>
      </c>
      <c r="C268">
        <v>16</v>
      </c>
      <c r="D268">
        <v>7</v>
      </c>
      <c r="E268">
        <v>1</v>
      </c>
      <c r="F268">
        <v>3</v>
      </c>
      <c r="G268">
        <v>42.857142857142797</v>
      </c>
      <c r="H268">
        <v>4.8076923076923004</v>
      </c>
      <c r="I268">
        <v>179.306775062019</v>
      </c>
      <c r="J268">
        <v>862.05180318278497</v>
      </c>
      <c r="M268">
        <f t="shared" si="8"/>
        <v>15164.403586487686</v>
      </c>
      <c r="N268">
        <f t="shared" si="9"/>
        <v>0.20421875996173777</v>
      </c>
    </row>
    <row r="269" spans="1:14">
      <c r="A269" t="s">
        <v>877</v>
      </c>
      <c r="B269">
        <v>4788</v>
      </c>
      <c r="C269">
        <v>6</v>
      </c>
      <c r="D269">
        <v>4</v>
      </c>
      <c r="E269">
        <v>4</v>
      </c>
      <c r="F269">
        <v>1</v>
      </c>
      <c r="G269">
        <v>25</v>
      </c>
      <c r="H269">
        <v>4</v>
      </c>
      <c r="I269">
        <v>99.911872389809403</v>
      </c>
      <c r="J269">
        <v>399.64748955923699</v>
      </c>
      <c r="M269">
        <f t="shared" si="8"/>
        <v>399.64748955923699</v>
      </c>
      <c r="N269">
        <f t="shared" si="9"/>
        <v>1.8085484097870787E-2</v>
      </c>
    </row>
    <row r="270" spans="1:14">
      <c r="A270" t="s">
        <v>878</v>
      </c>
      <c r="B270">
        <v>4801</v>
      </c>
      <c r="C270">
        <v>9</v>
      </c>
      <c r="D270">
        <v>1</v>
      </c>
      <c r="E270">
        <v>0</v>
      </c>
      <c r="F270">
        <v>1</v>
      </c>
      <c r="G270">
        <v>100</v>
      </c>
      <c r="H270">
        <v>2.4</v>
      </c>
      <c r="I270">
        <v>31.6992500144231</v>
      </c>
      <c r="J270">
        <v>76.078200034615406</v>
      </c>
      <c r="M270">
        <f t="shared" si="8"/>
        <v>76.078200034615406</v>
      </c>
      <c r="N270" t="str">
        <f t="shared" si="9"/>
        <v/>
      </c>
    </row>
    <row r="271" spans="1:14">
      <c r="A271" t="s">
        <v>82</v>
      </c>
      <c r="B271">
        <v>4802</v>
      </c>
      <c r="C271">
        <v>7</v>
      </c>
      <c r="D271">
        <v>1</v>
      </c>
      <c r="E271">
        <v>2</v>
      </c>
      <c r="F271">
        <v>2</v>
      </c>
      <c r="G271">
        <v>200</v>
      </c>
      <c r="H271">
        <v>3</v>
      </c>
      <c r="I271">
        <v>33</v>
      </c>
      <c r="J271">
        <v>99</v>
      </c>
      <c r="M271">
        <f t="shared" si="8"/>
        <v>175.07820003461541</v>
      </c>
      <c r="N271" t="str">
        <f t="shared" si="9"/>
        <v/>
      </c>
    </row>
    <row r="272" spans="1:14">
      <c r="A272" t="s">
        <v>82</v>
      </c>
      <c r="B272">
        <v>4804</v>
      </c>
      <c r="C272">
        <v>1</v>
      </c>
      <c r="D272">
        <v>1</v>
      </c>
      <c r="E272">
        <v>1</v>
      </c>
      <c r="F272">
        <v>1</v>
      </c>
      <c r="G272">
        <v>100</v>
      </c>
      <c r="H272">
        <v>1.5</v>
      </c>
      <c r="I272">
        <v>10</v>
      </c>
      <c r="J272">
        <v>15</v>
      </c>
      <c r="M272">
        <f t="shared" ref="M272:M335" si="10">IF(A272="&lt;anonymous&gt;",J272+M271,J272)</f>
        <v>190.07820003461541</v>
      </c>
      <c r="N272" t="str">
        <f t="shared" ref="N272:N335" si="11">IF(A273="&lt;anonymous&gt;","",POWER(M272,2/3)/3000)</f>
        <v/>
      </c>
    </row>
    <row r="273" spans="1:14">
      <c r="A273" t="s">
        <v>82</v>
      </c>
      <c r="B273">
        <v>4805</v>
      </c>
      <c r="C273">
        <v>3</v>
      </c>
      <c r="D273">
        <v>1</v>
      </c>
      <c r="E273">
        <v>1</v>
      </c>
      <c r="F273">
        <v>1</v>
      </c>
      <c r="G273">
        <v>100</v>
      </c>
      <c r="H273">
        <v>1.25</v>
      </c>
      <c r="I273">
        <v>18.094737505047998</v>
      </c>
      <c r="J273">
        <v>22.618421881310098</v>
      </c>
      <c r="M273">
        <f t="shared" si="10"/>
        <v>212.6966219159255</v>
      </c>
      <c r="N273">
        <f t="shared" si="11"/>
        <v>1.1877338673296572E-2</v>
      </c>
    </row>
    <row r="274" spans="1:14">
      <c r="A274" t="s">
        <v>879</v>
      </c>
      <c r="B274">
        <v>4834</v>
      </c>
      <c r="C274">
        <v>425</v>
      </c>
      <c r="D274">
        <v>43</v>
      </c>
      <c r="E274">
        <v>4</v>
      </c>
      <c r="F274">
        <v>1</v>
      </c>
      <c r="G274">
        <v>2.3255813953488298</v>
      </c>
      <c r="H274">
        <v>6.6759259259259203</v>
      </c>
      <c r="I274">
        <v>1138.70156881207</v>
      </c>
      <c r="J274">
        <v>7601.8873251250498</v>
      </c>
      <c r="M274">
        <f t="shared" si="10"/>
        <v>7601.8873251250498</v>
      </c>
      <c r="N274">
        <f t="shared" si="11"/>
        <v>0.12887233499484052</v>
      </c>
    </row>
    <row r="275" spans="1:14">
      <c r="A275" t="s">
        <v>880</v>
      </c>
      <c r="B275">
        <v>4850</v>
      </c>
      <c r="C275">
        <v>1</v>
      </c>
      <c r="D275">
        <v>1</v>
      </c>
      <c r="E275">
        <v>0</v>
      </c>
      <c r="F275">
        <v>1</v>
      </c>
      <c r="G275">
        <v>100</v>
      </c>
      <c r="H275">
        <v>0.5</v>
      </c>
      <c r="I275">
        <v>2</v>
      </c>
      <c r="J275">
        <v>1</v>
      </c>
      <c r="M275">
        <f t="shared" si="10"/>
        <v>1</v>
      </c>
      <c r="N275">
        <f t="shared" si="11"/>
        <v>3.3333333333333332E-4</v>
      </c>
    </row>
    <row r="276" spans="1:14">
      <c r="A276" t="s">
        <v>881</v>
      </c>
      <c r="B276">
        <v>4856</v>
      </c>
      <c r="C276">
        <v>16</v>
      </c>
      <c r="D276">
        <v>2</v>
      </c>
      <c r="E276">
        <v>1</v>
      </c>
      <c r="F276">
        <v>1</v>
      </c>
      <c r="G276">
        <v>50</v>
      </c>
      <c r="H276">
        <v>1.1666666666666601</v>
      </c>
      <c r="I276">
        <v>30</v>
      </c>
      <c r="J276">
        <v>35</v>
      </c>
      <c r="M276">
        <f t="shared" si="10"/>
        <v>35</v>
      </c>
      <c r="N276">
        <f t="shared" si="11"/>
        <v>3.5666249352169299E-3</v>
      </c>
    </row>
    <row r="277" spans="1:14">
      <c r="A277" t="s">
        <v>882</v>
      </c>
      <c r="B277">
        <v>4879</v>
      </c>
      <c r="C277">
        <v>12</v>
      </c>
      <c r="D277">
        <v>5</v>
      </c>
      <c r="E277">
        <v>1</v>
      </c>
      <c r="F277">
        <v>2</v>
      </c>
      <c r="G277">
        <v>40</v>
      </c>
      <c r="H277">
        <v>3.75</v>
      </c>
      <c r="I277">
        <v>68.5323885970368</v>
      </c>
      <c r="J277">
        <v>256.99645723888801</v>
      </c>
      <c r="M277">
        <f t="shared" si="10"/>
        <v>256.99645723888801</v>
      </c>
      <c r="N277" t="str">
        <f t="shared" si="11"/>
        <v/>
      </c>
    </row>
    <row r="278" spans="1:14">
      <c r="A278" t="s">
        <v>82</v>
      </c>
      <c r="B278">
        <v>4883</v>
      </c>
      <c r="C278">
        <v>1</v>
      </c>
      <c r="D278">
        <v>1</v>
      </c>
      <c r="E278">
        <v>1</v>
      </c>
      <c r="F278">
        <v>1</v>
      </c>
      <c r="G278">
        <v>100</v>
      </c>
      <c r="H278">
        <v>1</v>
      </c>
      <c r="I278">
        <v>3</v>
      </c>
      <c r="J278">
        <v>3</v>
      </c>
      <c r="M278">
        <f t="shared" si="10"/>
        <v>259.99645723888801</v>
      </c>
      <c r="N278">
        <f t="shared" si="11"/>
        <v>1.357866369163473E-2</v>
      </c>
    </row>
    <row r="279" spans="1:14">
      <c r="A279" t="s">
        <v>883</v>
      </c>
      <c r="B279">
        <v>4909</v>
      </c>
      <c r="C279">
        <v>5</v>
      </c>
      <c r="D279">
        <v>4</v>
      </c>
      <c r="E279">
        <v>1</v>
      </c>
      <c r="F279">
        <v>2</v>
      </c>
      <c r="G279">
        <v>50</v>
      </c>
      <c r="H279">
        <v>2.5</v>
      </c>
      <c r="I279">
        <v>57.359400011538497</v>
      </c>
      <c r="J279">
        <v>143.398500028846</v>
      </c>
      <c r="M279">
        <f t="shared" si="10"/>
        <v>143.398500028846</v>
      </c>
      <c r="N279">
        <f t="shared" si="11"/>
        <v>9.1321944653162054E-3</v>
      </c>
    </row>
    <row r="280" spans="1:14">
      <c r="A280" t="s">
        <v>884</v>
      </c>
      <c r="B280">
        <v>4923</v>
      </c>
      <c r="C280">
        <v>6</v>
      </c>
      <c r="D280">
        <v>2</v>
      </c>
      <c r="E280">
        <v>2</v>
      </c>
      <c r="F280">
        <v>1</v>
      </c>
      <c r="G280">
        <v>50</v>
      </c>
      <c r="H280">
        <v>1</v>
      </c>
      <c r="I280">
        <v>11.6096404744368</v>
      </c>
      <c r="J280">
        <v>11.6096404744368</v>
      </c>
      <c r="M280">
        <f t="shared" si="10"/>
        <v>11.6096404744368</v>
      </c>
      <c r="N280">
        <f t="shared" si="11"/>
        <v>1.7090624242341592E-3</v>
      </c>
    </row>
    <row r="281" spans="1:14">
      <c r="A281" t="s">
        <v>885</v>
      </c>
      <c r="B281">
        <v>4924</v>
      </c>
      <c r="C281">
        <v>4</v>
      </c>
      <c r="D281">
        <v>2</v>
      </c>
      <c r="E281">
        <v>0</v>
      </c>
      <c r="F281">
        <v>1</v>
      </c>
      <c r="G281">
        <v>50</v>
      </c>
      <c r="H281">
        <v>1.5</v>
      </c>
      <c r="I281">
        <v>36.541209043760901</v>
      </c>
      <c r="J281">
        <v>54.811813565641401</v>
      </c>
      <c r="M281">
        <f t="shared" si="10"/>
        <v>54.811813565641401</v>
      </c>
      <c r="N281" t="str">
        <f t="shared" si="11"/>
        <v/>
      </c>
    </row>
    <row r="282" spans="1:14">
      <c r="A282" t="s">
        <v>82</v>
      </c>
      <c r="B282">
        <v>4925</v>
      </c>
      <c r="C282">
        <v>1</v>
      </c>
      <c r="D282">
        <v>1</v>
      </c>
      <c r="E282">
        <v>1</v>
      </c>
      <c r="F282">
        <v>1</v>
      </c>
      <c r="G282">
        <v>100</v>
      </c>
      <c r="H282">
        <v>1</v>
      </c>
      <c r="I282">
        <v>3</v>
      </c>
      <c r="J282">
        <v>3</v>
      </c>
      <c r="M282">
        <f t="shared" si="10"/>
        <v>57.811813565641401</v>
      </c>
      <c r="N282">
        <f t="shared" si="11"/>
        <v>4.9837525887952289E-3</v>
      </c>
    </row>
    <row r="283" spans="1:14">
      <c r="A283" t="s">
        <v>886</v>
      </c>
      <c r="B283">
        <v>4962</v>
      </c>
      <c r="C283">
        <v>53</v>
      </c>
      <c r="D283">
        <v>27</v>
      </c>
      <c r="E283">
        <v>3</v>
      </c>
      <c r="F283">
        <v>13</v>
      </c>
      <c r="G283">
        <v>48.148148148148103</v>
      </c>
      <c r="H283">
        <v>18.9583333333333</v>
      </c>
      <c r="I283">
        <v>677.22893753176299</v>
      </c>
      <c r="J283">
        <v>12839.1319407063</v>
      </c>
      <c r="M283">
        <f t="shared" si="10"/>
        <v>12839.1319407063</v>
      </c>
      <c r="N283">
        <f t="shared" si="11"/>
        <v>0.18276899335957636</v>
      </c>
    </row>
    <row r="284" spans="1:14">
      <c r="A284" t="s">
        <v>887</v>
      </c>
      <c r="B284">
        <v>5026</v>
      </c>
      <c r="C284">
        <v>3</v>
      </c>
      <c r="D284">
        <v>1</v>
      </c>
      <c r="E284">
        <v>0</v>
      </c>
      <c r="F284">
        <v>1</v>
      </c>
      <c r="G284">
        <v>100</v>
      </c>
      <c r="H284">
        <v>0.5</v>
      </c>
      <c r="I284">
        <v>2</v>
      </c>
      <c r="J284">
        <v>1</v>
      </c>
      <c r="M284">
        <f t="shared" si="10"/>
        <v>1</v>
      </c>
      <c r="N284">
        <f t="shared" si="11"/>
        <v>3.3333333333333332E-4</v>
      </c>
    </row>
    <row r="285" spans="1:14">
      <c r="A285" t="s">
        <v>888</v>
      </c>
      <c r="B285">
        <v>5033</v>
      </c>
      <c r="C285">
        <v>4</v>
      </c>
      <c r="D285">
        <v>2</v>
      </c>
      <c r="E285">
        <v>0</v>
      </c>
      <c r="F285">
        <v>1</v>
      </c>
      <c r="G285">
        <v>50</v>
      </c>
      <c r="H285">
        <v>0.5</v>
      </c>
      <c r="I285">
        <v>6.3398500028846199</v>
      </c>
      <c r="J285">
        <v>3.1699250014423099</v>
      </c>
      <c r="M285">
        <f t="shared" si="10"/>
        <v>3.1699250014423099</v>
      </c>
      <c r="N285">
        <f t="shared" si="11"/>
        <v>7.1930222451991449E-4</v>
      </c>
    </row>
    <row r="286" spans="1:14">
      <c r="A286" t="s">
        <v>889</v>
      </c>
      <c r="B286">
        <v>5040</v>
      </c>
      <c r="C286">
        <v>11</v>
      </c>
      <c r="D286">
        <v>5</v>
      </c>
      <c r="E286">
        <v>0</v>
      </c>
      <c r="F286">
        <v>3</v>
      </c>
      <c r="G286">
        <v>60</v>
      </c>
      <c r="H286">
        <v>5</v>
      </c>
      <c r="I286">
        <v>96.211432671668305</v>
      </c>
      <c r="J286">
        <v>481.05716335834097</v>
      </c>
      <c r="M286">
        <f t="shared" si="10"/>
        <v>481.05716335834097</v>
      </c>
      <c r="N286">
        <f t="shared" si="11"/>
        <v>2.046491142585222E-2</v>
      </c>
    </row>
    <row r="287" spans="1:14">
      <c r="A287" t="s">
        <v>890</v>
      </c>
      <c r="B287">
        <v>5052</v>
      </c>
      <c r="C287">
        <v>11</v>
      </c>
      <c r="D287">
        <v>5</v>
      </c>
      <c r="E287">
        <v>0</v>
      </c>
      <c r="F287">
        <v>2</v>
      </c>
      <c r="G287">
        <v>40</v>
      </c>
      <c r="H287">
        <v>6.5</v>
      </c>
      <c r="I287">
        <v>104</v>
      </c>
      <c r="J287">
        <v>676</v>
      </c>
      <c r="M287">
        <f t="shared" si="10"/>
        <v>676</v>
      </c>
      <c r="N287" t="str">
        <f t="shared" si="11"/>
        <v/>
      </c>
    </row>
    <row r="288" spans="1:14">
      <c r="A288" t="s">
        <v>82</v>
      </c>
      <c r="B288">
        <v>5059</v>
      </c>
      <c r="C288">
        <v>3</v>
      </c>
      <c r="D288">
        <v>1</v>
      </c>
      <c r="E288">
        <v>1</v>
      </c>
      <c r="F288">
        <v>1</v>
      </c>
      <c r="G288">
        <v>100</v>
      </c>
      <c r="H288">
        <v>1.25</v>
      </c>
      <c r="I288">
        <v>20.679700005769199</v>
      </c>
      <c r="J288">
        <v>25.8496250072115</v>
      </c>
      <c r="M288">
        <f t="shared" si="10"/>
        <v>701.84962500721144</v>
      </c>
      <c r="N288">
        <f t="shared" si="11"/>
        <v>2.6325388764434108E-2</v>
      </c>
    </row>
    <row r="289" spans="1:14">
      <c r="A289" t="s">
        <v>891</v>
      </c>
      <c r="B289">
        <v>5085</v>
      </c>
      <c r="C289">
        <v>18</v>
      </c>
      <c r="D289">
        <v>7</v>
      </c>
      <c r="E289">
        <v>1</v>
      </c>
      <c r="F289">
        <v>3</v>
      </c>
      <c r="G289">
        <v>42.857142857142797</v>
      </c>
      <c r="H289">
        <v>4.6153846153846096</v>
      </c>
      <c r="I289">
        <v>144.42953545708099</v>
      </c>
      <c r="J289">
        <v>666.59785595576204</v>
      </c>
      <c r="M289">
        <f t="shared" si="10"/>
        <v>666.59785595576204</v>
      </c>
      <c r="N289">
        <f t="shared" si="11"/>
        <v>2.5436343835498344E-2</v>
      </c>
    </row>
    <row r="290" spans="1:14">
      <c r="A290" t="s">
        <v>892</v>
      </c>
      <c r="B290">
        <v>5124</v>
      </c>
      <c r="C290">
        <v>4</v>
      </c>
      <c r="D290">
        <v>2</v>
      </c>
      <c r="E290">
        <v>0</v>
      </c>
      <c r="F290">
        <v>2</v>
      </c>
      <c r="G290">
        <v>100</v>
      </c>
      <c r="H290">
        <v>4.2857142857142803</v>
      </c>
      <c r="I290">
        <v>66.607914926539607</v>
      </c>
      <c r="J290">
        <v>285.46249254231202</v>
      </c>
      <c r="M290">
        <f t="shared" si="10"/>
        <v>285.46249254231202</v>
      </c>
      <c r="N290">
        <f t="shared" si="11"/>
        <v>1.4451450766054997E-2</v>
      </c>
    </row>
    <row r="291" spans="1:14">
      <c r="A291" t="s">
        <v>893</v>
      </c>
      <c r="B291">
        <v>5136</v>
      </c>
      <c r="C291">
        <v>7</v>
      </c>
      <c r="D291">
        <v>4</v>
      </c>
      <c r="E291">
        <v>1</v>
      </c>
      <c r="F291">
        <v>1</v>
      </c>
      <c r="G291">
        <v>25</v>
      </c>
      <c r="H291">
        <v>2.5</v>
      </c>
      <c r="I291">
        <v>23.264662506490399</v>
      </c>
      <c r="J291">
        <v>58.161656266225997</v>
      </c>
      <c r="M291">
        <f t="shared" si="10"/>
        <v>58.161656266225997</v>
      </c>
      <c r="N291">
        <f t="shared" si="11"/>
        <v>5.0038381688051253E-3</v>
      </c>
    </row>
    <row r="292" spans="1:14">
      <c r="A292" t="s">
        <v>894</v>
      </c>
      <c r="B292">
        <v>5164</v>
      </c>
      <c r="C292">
        <v>46</v>
      </c>
      <c r="D292">
        <v>26</v>
      </c>
      <c r="E292">
        <v>2</v>
      </c>
      <c r="F292">
        <v>9</v>
      </c>
      <c r="G292">
        <v>34.615384615384599</v>
      </c>
      <c r="H292">
        <v>19.090909090909001</v>
      </c>
      <c r="I292">
        <v>854.49926261033704</v>
      </c>
      <c r="J292">
        <v>16313.1677407427</v>
      </c>
      <c r="M292">
        <f t="shared" si="10"/>
        <v>16313.1677407427</v>
      </c>
      <c r="N292">
        <f t="shared" si="11"/>
        <v>0.21440633500305498</v>
      </c>
    </row>
    <row r="293" spans="1:14">
      <c r="A293" t="s">
        <v>895</v>
      </c>
      <c r="B293">
        <v>5226</v>
      </c>
      <c r="C293">
        <v>10</v>
      </c>
      <c r="D293">
        <v>5</v>
      </c>
      <c r="E293">
        <v>2</v>
      </c>
      <c r="F293">
        <v>2</v>
      </c>
      <c r="G293">
        <v>40</v>
      </c>
      <c r="H293">
        <v>5.7777777777777697</v>
      </c>
      <c r="I293">
        <v>89.924182507507396</v>
      </c>
      <c r="J293">
        <v>519.561943376709</v>
      </c>
      <c r="M293">
        <f t="shared" si="10"/>
        <v>519.561943376709</v>
      </c>
      <c r="N293" t="str">
        <f t="shared" si="11"/>
        <v/>
      </c>
    </row>
    <row r="294" spans="1:14">
      <c r="A294" t="s">
        <v>82</v>
      </c>
      <c r="B294">
        <v>5229</v>
      </c>
      <c r="C294">
        <v>4</v>
      </c>
      <c r="D294">
        <v>2</v>
      </c>
      <c r="E294">
        <v>0</v>
      </c>
      <c r="F294">
        <v>1</v>
      </c>
      <c r="G294">
        <v>50</v>
      </c>
      <c r="H294">
        <v>1.5</v>
      </c>
      <c r="I294">
        <v>19.651484454403199</v>
      </c>
      <c r="J294">
        <v>29.477226681604801</v>
      </c>
      <c r="M294">
        <f t="shared" si="10"/>
        <v>549.03917005831374</v>
      </c>
      <c r="N294">
        <f t="shared" si="11"/>
        <v>2.2350176899226901E-2</v>
      </c>
    </row>
    <row r="295" spans="1:14">
      <c r="A295" t="s">
        <v>896</v>
      </c>
      <c r="B295">
        <v>5248</v>
      </c>
      <c r="C295">
        <v>9</v>
      </c>
      <c r="D295">
        <v>6</v>
      </c>
      <c r="E295">
        <v>1</v>
      </c>
      <c r="F295">
        <v>2</v>
      </c>
      <c r="G295">
        <v>33.3333333333333</v>
      </c>
      <c r="H295">
        <v>3.9285714285714199</v>
      </c>
      <c r="I295">
        <v>68.114287513701896</v>
      </c>
      <c r="J295">
        <v>267.59184380382902</v>
      </c>
      <c r="M295">
        <f t="shared" si="10"/>
        <v>267.59184380382902</v>
      </c>
      <c r="N295">
        <f t="shared" si="11"/>
        <v>1.3841845368181017E-2</v>
      </c>
    </row>
    <row r="296" spans="1:14">
      <c r="A296" t="s">
        <v>897</v>
      </c>
      <c r="B296">
        <v>5260</v>
      </c>
      <c r="C296">
        <v>6</v>
      </c>
      <c r="D296">
        <v>1</v>
      </c>
      <c r="E296">
        <v>0</v>
      </c>
      <c r="F296">
        <v>1</v>
      </c>
      <c r="G296">
        <v>100</v>
      </c>
      <c r="H296">
        <v>2.2857142857142798</v>
      </c>
      <c r="I296">
        <v>41.5131794236475</v>
      </c>
      <c r="J296">
        <v>94.887267254051494</v>
      </c>
      <c r="M296">
        <f t="shared" si="10"/>
        <v>94.887267254051494</v>
      </c>
      <c r="N296" t="str">
        <f t="shared" si="11"/>
        <v/>
      </c>
    </row>
    <row r="297" spans="1:14">
      <c r="A297" t="s">
        <v>82</v>
      </c>
      <c r="B297">
        <v>5262</v>
      </c>
      <c r="C297">
        <v>3</v>
      </c>
      <c r="D297">
        <v>1</v>
      </c>
      <c r="E297">
        <v>4</v>
      </c>
      <c r="F297">
        <v>1</v>
      </c>
      <c r="G297">
        <v>100</v>
      </c>
      <c r="H297">
        <v>1.8</v>
      </c>
      <c r="I297">
        <v>30.8809041426336</v>
      </c>
      <c r="J297">
        <v>55.585627456740497</v>
      </c>
      <c r="M297">
        <f t="shared" si="10"/>
        <v>150.47289471079199</v>
      </c>
      <c r="N297">
        <f t="shared" si="11"/>
        <v>9.4301281760026962E-3</v>
      </c>
    </row>
    <row r="298" spans="1:14">
      <c r="A298" t="s">
        <v>898</v>
      </c>
      <c r="B298">
        <v>5348</v>
      </c>
      <c r="C298">
        <v>269</v>
      </c>
      <c r="D298">
        <v>1</v>
      </c>
      <c r="E298">
        <v>0</v>
      </c>
      <c r="F298">
        <v>1</v>
      </c>
      <c r="G298">
        <v>100</v>
      </c>
      <c r="H298">
        <v>1.5</v>
      </c>
      <c r="I298">
        <v>15.509775004326899</v>
      </c>
      <c r="J298">
        <v>23.264662506490399</v>
      </c>
      <c r="M298">
        <f t="shared" si="10"/>
        <v>23.264662506490399</v>
      </c>
      <c r="N298">
        <f t="shared" si="11"/>
        <v>2.7165012951989253E-3</v>
      </c>
    </row>
    <row r="299" spans="1:14">
      <c r="A299" t="s">
        <v>899</v>
      </c>
      <c r="B299">
        <v>5350</v>
      </c>
      <c r="C299">
        <v>266</v>
      </c>
      <c r="D299">
        <v>5</v>
      </c>
      <c r="E299">
        <v>0</v>
      </c>
      <c r="F299">
        <v>1</v>
      </c>
      <c r="G299">
        <v>20</v>
      </c>
      <c r="H299">
        <v>6</v>
      </c>
      <c r="I299">
        <v>72.648063991383196</v>
      </c>
      <c r="J299">
        <v>435.88838394829901</v>
      </c>
      <c r="M299">
        <f t="shared" si="10"/>
        <v>435.88838394829901</v>
      </c>
      <c r="N299">
        <f t="shared" si="11"/>
        <v>1.9162945995230513E-2</v>
      </c>
    </row>
    <row r="300" spans="1:14">
      <c r="A300" t="s">
        <v>900</v>
      </c>
      <c r="B300">
        <v>5353</v>
      </c>
      <c r="C300">
        <v>226</v>
      </c>
      <c r="D300">
        <v>19</v>
      </c>
      <c r="E300">
        <v>2</v>
      </c>
      <c r="F300">
        <v>3</v>
      </c>
      <c r="G300">
        <v>15.789473684210501</v>
      </c>
      <c r="H300">
        <v>10.9827586206896</v>
      </c>
      <c r="I300">
        <v>485.30856805008801</v>
      </c>
      <c r="J300">
        <v>5330.0268594466597</v>
      </c>
      <c r="M300">
        <f t="shared" si="10"/>
        <v>5330.0268594466597</v>
      </c>
      <c r="N300">
        <f t="shared" si="11"/>
        <v>0.1017103175719735</v>
      </c>
    </row>
    <row r="301" spans="1:14">
      <c r="A301" t="s">
        <v>829</v>
      </c>
      <c r="B301">
        <v>5425</v>
      </c>
      <c r="C301">
        <v>17</v>
      </c>
      <c r="D301">
        <v>12</v>
      </c>
      <c r="E301">
        <v>2</v>
      </c>
      <c r="F301">
        <v>6</v>
      </c>
      <c r="G301">
        <v>50</v>
      </c>
      <c r="H301">
        <v>14</v>
      </c>
      <c r="I301">
        <v>276.90491672227103</v>
      </c>
      <c r="J301">
        <v>3876.6688341118002</v>
      </c>
      <c r="M301">
        <f t="shared" si="10"/>
        <v>3876.6688341118002</v>
      </c>
      <c r="N301">
        <f t="shared" si="11"/>
        <v>8.2259212432220716E-2</v>
      </c>
    </row>
    <row r="302" spans="1:14">
      <c r="A302" t="s">
        <v>119</v>
      </c>
      <c r="B302">
        <v>5454</v>
      </c>
      <c r="C302">
        <v>11</v>
      </c>
      <c r="D302">
        <v>6</v>
      </c>
      <c r="E302">
        <v>1</v>
      </c>
      <c r="F302">
        <v>3</v>
      </c>
      <c r="G302">
        <v>50</v>
      </c>
      <c r="H302">
        <v>6</v>
      </c>
      <c r="I302">
        <v>96</v>
      </c>
      <c r="J302">
        <v>576</v>
      </c>
      <c r="M302">
        <f t="shared" si="10"/>
        <v>576</v>
      </c>
      <c r="N302">
        <f t="shared" si="11"/>
        <v>2.307599312491853E-2</v>
      </c>
    </row>
    <row r="303" spans="1:14">
      <c r="A303" t="s">
        <v>830</v>
      </c>
      <c r="B303">
        <v>5477</v>
      </c>
      <c r="C303">
        <v>16</v>
      </c>
      <c r="D303">
        <v>12</v>
      </c>
      <c r="E303">
        <v>1</v>
      </c>
      <c r="F303">
        <v>5</v>
      </c>
      <c r="G303">
        <v>41.6666666666666</v>
      </c>
      <c r="H303">
        <v>11.846153846153801</v>
      </c>
      <c r="I303">
        <v>243.00301253822099</v>
      </c>
      <c r="J303">
        <v>2878.65107160662</v>
      </c>
      <c r="M303">
        <f t="shared" si="10"/>
        <v>2878.65107160662</v>
      </c>
      <c r="N303">
        <f t="shared" si="11"/>
        <v>6.7453542500005723E-2</v>
      </c>
    </row>
    <row r="304" spans="1:14">
      <c r="A304" t="s">
        <v>901</v>
      </c>
      <c r="B304">
        <v>5503</v>
      </c>
      <c r="C304">
        <v>6</v>
      </c>
      <c r="D304">
        <v>4</v>
      </c>
      <c r="E304">
        <v>0</v>
      </c>
      <c r="F304">
        <v>1</v>
      </c>
      <c r="G304">
        <v>25</v>
      </c>
      <c r="H304">
        <v>1.125</v>
      </c>
      <c r="I304">
        <v>53.150849518197802</v>
      </c>
      <c r="J304">
        <v>59.794705707972497</v>
      </c>
      <c r="M304">
        <f t="shared" si="10"/>
        <v>59.794705707972497</v>
      </c>
      <c r="N304">
        <f t="shared" si="11"/>
        <v>5.0970696380233322E-3</v>
      </c>
    </row>
    <row r="305" spans="1:14">
      <c r="A305" t="s">
        <v>902</v>
      </c>
      <c r="B305">
        <v>5520</v>
      </c>
      <c r="C305">
        <v>6</v>
      </c>
      <c r="D305">
        <v>4</v>
      </c>
      <c r="E305">
        <v>0</v>
      </c>
      <c r="F305">
        <v>1</v>
      </c>
      <c r="G305">
        <v>25</v>
      </c>
      <c r="H305">
        <v>2</v>
      </c>
      <c r="I305">
        <v>41.209025018749998</v>
      </c>
      <c r="J305">
        <v>82.418050037500095</v>
      </c>
      <c r="M305">
        <f t="shared" si="10"/>
        <v>82.418050037500095</v>
      </c>
      <c r="N305">
        <f t="shared" si="11"/>
        <v>6.3128717830069035E-3</v>
      </c>
    </row>
    <row r="306" spans="1:14">
      <c r="A306" t="s">
        <v>903</v>
      </c>
      <c r="B306">
        <v>5544</v>
      </c>
      <c r="C306">
        <v>3</v>
      </c>
      <c r="D306">
        <v>2</v>
      </c>
      <c r="E306">
        <v>0</v>
      </c>
      <c r="F306">
        <v>1</v>
      </c>
      <c r="G306">
        <v>50</v>
      </c>
      <c r="H306">
        <v>3</v>
      </c>
      <c r="I306">
        <v>33</v>
      </c>
      <c r="J306">
        <v>99</v>
      </c>
      <c r="M306">
        <f t="shared" si="10"/>
        <v>99</v>
      </c>
      <c r="N306">
        <f t="shared" si="11"/>
        <v>7.1334924897283056E-3</v>
      </c>
    </row>
    <row r="307" spans="1:14">
      <c r="A307" t="s">
        <v>904</v>
      </c>
      <c r="B307">
        <v>5553</v>
      </c>
      <c r="C307">
        <v>14</v>
      </c>
      <c r="D307">
        <v>10</v>
      </c>
      <c r="E307">
        <v>1</v>
      </c>
      <c r="F307">
        <v>4</v>
      </c>
      <c r="G307">
        <v>40</v>
      </c>
      <c r="H307">
        <v>13.714285714285699</v>
      </c>
      <c r="I307">
        <v>160.182514419949</v>
      </c>
      <c r="J307">
        <v>2196.78876918787</v>
      </c>
      <c r="M307">
        <f t="shared" si="10"/>
        <v>2196.78876918787</v>
      </c>
      <c r="N307">
        <f t="shared" si="11"/>
        <v>5.6329722492357653E-2</v>
      </c>
    </row>
    <row r="308" spans="1:14">
      <c r="A308" t="s">
        <v>905</v>
      </c>
      <c r="B308">
        <v>5572</v>
      </c>
      <c r="C308">
        <v>6</v>
      </c>
      <c r="D308">
        <v>5</v>
      </c>
      <c r="E308">
        <v>2</v>
      </c>
      <c r="F308">
        <v>4</v>
      </c>
      <c r="G308">
        <v>80</v>
      </c>
      <c r="H308">
        <v>6</v>
      </c>
      <c r="I308">
        <v>60</v>
      </c>
      <c r="J308">
        <v>360</v>
      </c>
      <c r="M308">
        <f t="shared" si="10"/>
        <v>360</v>
      </c>
      <c r="N308">
        <f t="shared" si="11"/>
        <v>1.6868653306034983E-2</v>
      </c>
    </row>
    <row r="309" spans="1:14">
      <c r="A309" t="s">
        <v>906</v>
      </c>
      <c r="B309">
        <v>5590</v>
      </c>
      <c r="C309">
        <v>7</v>
      </c>
      <c r="D309">
        <v>3</v>
      </c>
      <c r="E309">
        <v>0</v>
      </c>
      <c r="F309">
        <v>1</v>
      </c>
      <c r="G309">
        <v>33.3333333333333</v>
      </c>
      <c r="H309">
        <v>4.5</v>
      </c>
      <c r="I309">
        <v>39.863137138648298</v>
      </c>
      <c r="J309">
        <v>179.38411712391701</v>
      </c>
      <c r="M309">
        <f t="shared" si="10"/>
        <v>179.38411712391701</v>
      </c>
      <c r="N309" t="str">
        <f t="shared" si="11"/>
        <v/>
      </c>
    </row>
    <row r="310" spans="1:14">
      <c r="A310" t="s">
        <v>82</v>
      </c>
      <c r="B310">
        <v>5592</v>
      </c>
      <c r="C310">
        <v>3</v>
      </c>
      <c r="D310">
        <v>1</v>
      </c>
      <c r="E310">
        <v>2</v>
      </c>
      <c r="F310">
        <v>1</v>
      </c>
      <c r="G310">
        <v>100</v>
      </c>
      <c r="H310">
        <v>3</v>
      </c>
      <c r="I310">
        <v>25.8496250072115</v>
      </c>
      <c r="J310">
        <v>77.548875021634601</v>
      </c>
      <c r="M310">
        <f t="shared" si="10"/>
        <v>256.93299214555162</v>
      </c>
      <c r="N310">
        <f t="shared" si="11"/>
        <v>1.3471790742806957E-2</v>
      </c>
    </row>
    <row r="311" spans="1:14">
      <c r="A311" t="s">
        <v>907</v>
      </c>
      <c r="B311">
        <v>5609</v>
      </c>
      <c r="C311">
        <v>3</v>
      </c>
      <c r="D311">
        <v>1</v>
      </c>
      <c r="E311">
        <v>1</v>
      </c>
      <c r="F311">
        <v>1</v>
      </c>
      <c r="G311">
        <v>100</v>
      </c>
      <c r="H311">
        <v>1.5</v>
      </c>
      <c r="I311">
        <v>10</v>
      </c>
      <c r="J311">
        <v>15</v>
      </c>
      <c r="M311">
        <f t="shared" si="10"/>
        <v>15</v>
      </c>
      <c r="N311">
        <f t="shared" si="11"/>
        <v>2.0274006651911335E-3</v>
      </c>
    </row>
    <row r="312" spans="1:14">
      <c r="A312" t="s">
        <v>908</v>
      </c>
      <c r="B312">
        <v>5661</v>
      </c>
      <c r="C312">
        <v>5</v>
      </c>
      <c r="D312">
        <v>1</v>
      </c>
      <c r="E312">
        <v>0</v>
      </c>
      <c r="F312">
        <v>1</v>
      </c>
      <c r="G312">
        <v>100</v>
      </c>
      <c r="H312">
        <v>2.5</v>
      </c>
      <c r="I312">
        <v>27</v>
      </c>
      <c r="J312">
        <v>67.5</v>
      </c>
      <c r="M312">
        <f t="shared" si="10"/>
        <v>67.5</v>
      </c>
      <c r="N312" t="str">
        <f t="shared" si="11"/>
        <v/>
      </c>
    </row>
    <row r="313" spans="1:14">
      <c r="A313" t="s">
        <v>82</v>
      </c>
      <c r="B313">
        <v>5662</v>
      </c>
      <c r="C313">
        <v>3</v>
      </c>
      <c r="D313">
        <v>1</v>
      </c>
      <c r="E313">
        <v>1</v>
      </c>
      <c r="F313">
        <v>1</v>
      </c>
      <c r="G313">
        <v>100</v>
      </c>
      <c r="H313">
        <v>1.5</v>
      </c>
      <c r="I313">
        <v>10</v>
      </c>
      <c r="J313">
        <v>15</v>
      </c>
      <c r="M313">
        <f t="shared" si="10"/>
        <v>82.5</v>
      </c>
      <c r="N313">
        <f t="shared" si="11"/>
        <v>6.3170557686746502E-3</v>
      </c>
    </row>
    <row r="314" spans="1:14">
      <c r="A314" t="s">
        <v>909</v>
      </c>
      <c r="B314">
        <v>6366</v>
      </c>
      <c r="C314">
        <v>1782</v>
      </c>
      <c r="D314">
        <v>14</v>
      </c>
      <c r="E314">
        <v>2</v>
      </c>
      <c r="F314">
        <v>1</v>
      </c>
      <c r="G314">
        <v>7.1428571428571397</v>
      </c>
      <c r="H314">
        <v>4.4459459459459403</v>
      </c>
      <c r="I314">
        <v>420.376234635071</v>
      </c>
      <c r="J314">
        <v>1868.9700161478099</v>
      </c>
      <c r="M314">
        <f t="shared" si="10"/>
        <v>1868.9700161478099</v>
      </c>
      <c r="N314">
        <f t="shared" si="11"/>
        <v>5.0576289915621651E-2</v>
      </c>
    </row>
    <row r="315" spans="1:14">
      <c r="A315" t="s">
        <v>910</v>
      </c>
      <c r="B315">
        <v>6379</v>
      </c>
      <c r="C315">
        <v>25</v>
      </c>
      <c r="D315">
        <v>4</v>
      </c>
      <c r="E315">
        <v>2</v>
      </c>
      <c r="F315">
        <v>1</v>
      </c>
      <c r="G315">
        <v>25</v>
      </c>
      <c r="H315">
        <v>4.2857142857142803</v>
      </c>
      <c r="I315">
        <v>66.607914926539607</v>
      </c>
      <c r="J315">
        <v>285.46249254231202</v>
      </c>
      <c r="M315">
        <f t="shared" si="10"/>
        <v>285.46249254231202</v>
      </c>
      <c r="N315" t="str">
        <f t="shared" si="11"/>
        <v/>
      </c>
    </row>
    <row r="316" spans="1:14">
      <c r="A316" t="s">
        <v>82</v>
      </c>
      <c r="B316">
        <v>6384</v>
      </c>
      <c r="C316">
        <v>17</v>
      </c>
      <c r="D316">
        <v>8</v>
      </c>
      <c r="E316">
        <v>2</v>
      </c>
      <c r="F316">
        <v>3</v>
      </c>
      <c r="G316">
        <v>37.5</v>
      </c>
      <c r="H316">
        <v>9</v>
      </c>
      <c r="I316">
        <v>289.98538195126901</v>
      </c>
      <c r="J316">
        <v>2609.8684375614198</v>
      </c>
      <c r="M316">
        <f t="shared" si="10"/>
        <v>2895.3309301037316</v>
      </c>
      <c r="N316">
        <f t="shared" si="11"/>
        <v>6.7713856968150007E-2</v>
      </c>
    </row>
    <row r="317" spans="1:14">
      <c r="A317" t="s">
        <v>911</v>
      </c>
      <c r="B317">
        <v>6420</v>
      </c>
      <c r="C317">
        <v>39</v>
      </c>
      <c r="D317">
        <v>10</v>
      </c>
      <c r="E317">
        <v>2</v>
      </c>
      <c r="F317">
        <v>3</v>
      </c>
      <c r="G317">
        <v>30</v>
      </c>
      <c r="H317">
        <v>8.25</v>
      </c>
      <c r="I317">
        <v>274.78587335407701</v>
      </c>
      <c r="J317">
        <v>2266.9834551711301</v>
      </c>
      <c r="M317">
        <f t="shared" si="10"/>
        <v>2266.9834551711301</v>
      </c>
      <c r="N317" t="str">
        <f t="shared" si="11"/>
        <v/>
      </c>
    </row>
    <row r="318" spans="1:14">
      <c r="A318" t="s">
        <v>82</v>
      </c>
      <c r="B318">
        <v>6427</v>
      </c>
      <c r="C318">
        <v>25</v>
      </c>
      <c r="D318">
        <v>3</v>
      </c>
      <c r="E318">
        <v>2</v>
      </c>
      <c r="F318">
        <v>1</v>
      </c>
      <c r="G318">
        <v>33.3333333333333</v>
      </c>
      <c r="H318">
        <v>4.5</v>
      </c>
      <c r="I318">
        <v>60.917678752921603</v>
      </c>
      <c r="J318">
        <v>274.12955438814703</v>
      </c>
      <c r="M318">
        <f t="shared" si="10"/>
        <v>2541.1130095592771</v>
      </c>
      <c r="N318" t="str">
        <f t="shared" si="11"/>
        <v/>
      </c>
    </row>
    <row r="319" spans="1:14">
      <c r="A319" t="s">
        <v>82</v>
      </c>
      <c r="B319">
        <v>6429</v>
      </c>
      <c r="C319">
        <v>21</v>
      </c>
      <c r="D319">
        <v>18</v>
      </c>
      <c r="E319">
        <v>2</v>
      </c>
      <c r="F319">
        <v>8</v>
      </c>
      <c r="G319">
        <v>44.4444444444444</v>
      </c>
      <c r="H319">
        <v>15.36</v>
      </c>
      <c r="I319">
        <v>609.50604377858701</v>
      </c>
      <c r="J319">
        <v>9362.0128324390898</v>
      </c>
      <c r="M319">
        <f t="shared" si="10"/>
        <v>11903.125841998368</v>
      </c>
      <c r="N319">
        <f t="shared" si="11"/>
        <v>0.17377451909834477</v>
      </c>
    </row>
    <row r="320" spans="1:14">
      <c r="A320" t="s">
        <v>912</v>
      </c>
      <c r="B320">
        <v>6481</v>
      </c>
      <c r="C320">
        <v>8</v>
      </c>
      <c r="D320">
        <v>5</v>
      </c>
      <c r="E320">
        <v>1</v>
      </c>
      <c r="F320">
        <v>2</v>
      </c>
      <c r="G320">
        <v>40</v>
      </c>
      <c r="H320">
        <v>4.5</v>
      </c>
      <c r="I320">
        <v>59.794705707972497</v>
      </c>
      <c r="J320">
        <v>269.07617568587602</v>
      </c>
      <c r="M320">
        <f t="shared" si="10"/>
        <v>269.07617568587602</v>
      </c>
      <c r="N320">
        <f t="shared" si="11"/>
        <v>1.3892985303527474E-2</v>
      </c>
    </row>
    <row r="321" spans="1:14">
      <c r="A321" t="s">
        <v>913</v>
      </c>
      <c r="B321">
        <v>6511</v>
      </c>
      <c r="C321">
        <v>8</v>
      </c>
      <c r="D321">
        <v>5</v>
      </c>
      <c r="E321">
        <v>1</v>
      </c>
      <c r="F321">
        <v>2</v>
      </c>
      <c r="G321">
        <v>40</v>
      </c>
      <c r="H321">
        <v>4.5</v>
      </c>
      <c r="I321">
        <v>59.794705707972497</v>
      </c>
      <c r="J321">
        <v>269.07617568587602</v>
      </c>
      <c r="M321">
        <f t="shared" si="10"/>
        <v>269.07617568587602</v>
      </c>
      <c r="N321">
        <f t="shared" si="11"/>
        <v>1.3892985303527474E-2</v>
      </c>
    </row>
    <row r="322" spans="1:14">
      <c r="A322" t="s">
        <v>914</v>
      </c>
      <c r="B322">
        <v>6543</v>
      </c>
      <c r="C322">
        <v>7</v>
      </c>
      <c r="D322">
        <v>4</v>
      </c>
      <c r="E322">
        <v>1</v>
      </c>
      <c r="F322">
        <v>2</v>
      </c>
      <c r="G322">
        <v>50</v>
      </c>
      <c r="H322">
        <v>3.5</v>
      </c>
      <c r="I322">
        <v>36</v>
      </c>
      <c r="J322">
        <v>126</v>
      </c>
      <c r="M322">
        <f t="shared" si="10"/>
        <v>126</v>
      </c>
      <c r="N322" t="str">
        <f t="shared" si="11"/>
        <v/>
      </c>
    </row>
    <row r="323" spans="1:14">
      <c r="A323" t="s">
        <v>82</v>
      </c>
      <c r="B323">
        <v>6554</v>
      </c>
      <c r="C323">
        <v>1593</v>
      </c>
      <c r="D323">
        <v>40</v>
      </c>
      <c r="E323">
        <v>11</v>
      </c>
      <c r="F323">
        <v>7</v>
      </c>
      <c r="G323">
        <v>17.5</v>
      </c>
      <c r="H323">
        <v>8.25</v>
      </c>
      <c r="I323">
        <v>965.14686417095004</v>
      </c>
      <c r="J323">
        <v>7962.4616294103398</v>
      </c>
      <c r="M323">
        <f t="shared" si="10"/>
        <v>8088.4616294103398</v>
      </c>
      <c r="N323">
        <f t="shared" si="11"/>
        <v>0.13431443772316179</v>
      </c>
    </row>
    <row r="324" spans="1:14">
      <c r="A324" t="s">
        <v>915</v>
      </c>
      <c r="B324">
        <v>6557</v>
      </c>
      <c r="C324">
        <v>15</v>
      </c>
      <c r="D324">
        <v>11</v>
      </c>
      <c r="E324">
        <v>2</v>
      </c>
      <c r="F324">
        <v>3</v>
      </c>
      <c r="G324">
        <v>27.272727272727199</v>
      </c>
      <c r="H324">
        <v>11.9230769230769</v>
      </c>
      <c r="I324">
        <v>244.27234562707801</v>
      </c>
      <c r="J324">
        <v>2912.4779670920898</v>
      </c>
      <c r="M324">
        <f t="shared" si="10"/>
        <v>2912.4779670920898</v>
      </c>
      <c r="N324">
        <f t="shared" si="11"/>
        <v>6.7980941914487072E-2</v>
      </c>
    </row>
    <row r="325" spans="1:14">
      <c r="A325" t="s">
        <v>916</v>
      </c>
      <c r="B325">
        <v>6588</v>
      </c>
      <c r="C325">
        <v>5</v>
      </c>
      <c r="D325">
        <v>2</v>
      </c>
      <c r="E325">
        <v>1</v>
      </c>
      <c r="F325">
        <v>2</v>
      </c>
      <c r="G325">
        <v>100</v>
      </c>
      <c r="H325">
        <v>3.5714285714285698</v>
      </c>
      <c r="I325">
        <v>60.944362512259602</v>
      </c>
      <c r="J325">
        <v>217.658437543784</v>
      </c>
      <c r="M325">
        <f t="shared" si="10"/>
        <v>217.658437543784</v>
      </c>
      <c r="N325">
        <f t="shared" si="11"/>
        <v>1.206134527850408E-2</v>
      </c>
    </row>
    <row r="326" spans="1:14">
      <c r="A326" t="s">
        <v>917</v>
      </c>
      <c r="B326">
        <v>6605</v>
      </c>
      <c r="C326">
        <v>5</v>
      </c>
      <c r="D326">
        <v>2</v>
      </c>
      <c r="E326">
        <v>1</v>
      </c>
      <c r="F326">
        <v>2</v>
      </c>
      <c r="G326">
        <v>100</v>
      </c>
      <c r="H326">
        <v>3.5714285714285698</v>
      </c>
      <c r="I326">
        <v>60.944362512259602</v>
      </c>
      <c r="J326">
        <v>217.658437543784</v>
      </c>
      <c r="M326">
        <f t="shared" si="10"/>
        <v>217.658437543784</v>
      </c>
      <c r="N326">
        <f t="shared" si="11"/>
        <v>1.206134527850408E-2</v>
      </c>
    </row>
    <row r="327" spans="1:14">
      <c r="A327" t="s">
        <v>918</v>
      </c>
      <c r="B327">
        <v>6623</v>
      </c>
      <c r="C327">
        <v>11</v>
      </c>
      <c r="D327">
        <v>6</v>
      </c>
      <c r="E327">
        <v>2</v>
      </c>
      <c r="F327">
        <v>3</v>
      </c>
      <c r="G327">
        <v>50</v>
      </c>
      <c r="H327">
        <v>7.0909090909090899</v>
      </c>
      <c r="I327">
        <v>179.848365015014</v>
      </c>
      <c r="J327">
        <v>1275.2884064701</v>
      </c>
      <c r="M327">
        <f t="shared" si="10"/>
        <v>1275.2884064701</v>
      </c>
      <c r="N327">
        <f t="shared" si="11"/>
        <v>3.9199845290165299E-2</v>
      </c>
    </row>
    <row r="328" spans="1:14">
      <c r="A328" t="s">
        <v>919</v>
      </c>
      <c r="B328">
        <v>6644</v>
      </c>
      <c r="C328">
        <v>91</v>
      </c>
      <c r="D328">
        <v>47</v>
      </c>
      <c r="E328">
        <v>4</v>
      </c>
      <c r="F328">
        <v>14</v>
      </c>
      <c r="G328">
        <v>29.787234042553099</v>
      </c>
      <c r="H328">
        <v>29.298245614035</v>
      </c>
      <c r="I328">
        <v>1905.1031083712501</v>
      </c>
      <c r="J328">
        <v>55816.178789122503</v>
      </c>
      <c r="M328">
        <f t="shared" si="10"/>
        <v>55816.178789122503</v>
      </c>
      <c r="N328" t="str">
        <f t="shared" si="11"/>
        <v/>
      </c>
    </row>
    <row r="329" spans="1:14">
      <c r="A329" t="s">
        <v>82</v>
      </c>
      <c r="B329">
        <v>6727</v>
      </c>
      <c r="C329">
        <v>7</v>
      </c>
      <c r="D329">
        <v>4</v>
      </c>
      <c r="E329">
        <v>1</v>
      </c>
      <c r="F329">
        <v>1</v>
      </c>
      <c r="G329">
        <v>25</v>
      </c>
      <c r="H329">
        <v>1.5</v>
      </c>
      <c r="I329">
        <v>23.264662506490399</v>
      </c>
      <c r="J329">
        <v>34.896993759735601</v>
      </c>
      <c r="M329">
        <f t="shared" si="10"/>
        <v>55851.075782882239</v>
      </c>
      <c r="N329">
        <f t="shared" si="11"/>
        <v>0.48704202948790648</v>
      </c>
    </row>
    <row r="330" spans="1:14">
      <c r="A330" t="s">
        <v>920</v>
      </c>
      <c r="B330">
        <v>6755</v>
      </c>
      <c r="C330">
        <v>17</v>
      </c>
      <c r="D330">
        <v>6</v>
      </c>
      <c r="E330">
        <v>2</v>
      </c>
      <c r="F330">
        <v>3</v>
      </c>
      <c r="G330">
        <v>50</v>
      </c>
      <c r="H330">
        <v>8.3636363636363598</v>
      </c>
      <c r="I330">
        <v>186.90881059151701</v>
      </c>
      <c r="J330">
        <v>1563.23732494723</v>
      </c>
      <c r="M330">
        <f t="shared" si="10"/>
        <v>1563.23732494723</v>
      </c>
      <c r="N330" t="str">
        <f t="shared" si="11"/>
        <v/>
      </c>
    </row>
    <row r="331" spans="1:14">
      <c r="A331" t="s">
        <v>82</v>
      </c>
      <c r="B331">
        <v>6761</v>
      </c>
      <c r="C331">
        <v>6</v>
      </c>
      <c r="D331">
        <v>2</v>
      </c>
      <c r="E331">
        <v>0</v>
      </c>
      <c r="F331">
        <v>2</v>
      </c>
      <c r="G331">
        <v>100</v>
      </c>
      <c r="H331">
        <v>3.3333333333333299</v>
      </c>
      <c r="I331">
        <v>55.3509058981967</v>
      </c>
      <c r="J331">
        <v>184.50301966065501</v>
      </c>
      <c r="M331">
        <f t="shared" si="10"/>
        <v>1747.7403446078852</v>
      </c>
      <c r="N331" t="str">
        <f t="shared" si="11"/>
        <v/>
      </c>
    </row>
    <row r="332" spans="1:14">
      <c r="A332" t="s">
        <v>82</v>
      </c>
      <c r="B332">
        <v>6768</v>
      </c>
      <c r="C332">
        <v>3</v>
      </c>
      <c r="D332">
        <v>1</v>
      </c>
      <c r="E332">
        <v>0</v>
      </c>
      <c r="F332">
        <v>1</v>
      </c>
      <c r="G332">
        <v>100</v>
      </c>
      <c r="H332">
        <v>0.5</v>
      </c>
      <c r="I332">
        <v>8</v>
      </c>
      <c r="J332">
        <v>4</v>
      </c>
      <c r="M332">
        <f t="shared" si="10"/>
        <v>1751.7403446078852</v>
      </c>
      <c r="N332">
        <f t="shared" si="11"/>
        <v>4.8438635443458E-2</v>
      </c>
    </row>
    <row r="333" spans="1:14">
      <c r="A333" t="s">
        <v>921</v>
      </c>
      <c r="B333">
        <v>6775</v>
      </c>
      <c r="C333">
        <v>8</v>
      </c>
      <c r="D333">
        <v>3</v>
      </c>
      <c r="E333">
        <v>2</v>
      </c>
      <c r="F333">
        <v>1</v>
      </c>
      <c r="G333">
        <v>33.3333333333333</v>
      </c>
      <c r="H333">
        <v>2.25</v>
      </c>
      <c r="I333">
        <v>25.2661942985184</v>
      </c>
      <c r="J333">
        <v>56.8489371716664</v>
      </c>
      <c r="M333">
        <f t="shared" si="10"/>
        <v>56.8489371716664</v>
      </c>
      <c r="N333">
        <f t="shared" si="11"/>
        <v>4.9282603773099795E-3</v>
      </c>
    </row>
    <row r="334" spans="1:14">
      <c r="A334" t="s">
        <v>922</v>
      </c>
      <c r="B334">
        <v>6789</v>
      </c>
      <c r="C334">
        <v>3</v>
      </c>
      <c r="D334">
        <v>1</v>
      </c>
      <c r="E334">
        <v>1</v>
      </c>
      <c r="F334">
        <v>1</v>
      </c>
      <c r="G334">
        <v>100</v>
      </c>
      <c r="H334">
        <v>2</v>
      </c>
      <c r="I334">
        <v>41.209025018749998</v>
      </c>
      <c r="J334">
        <v>82.418050037500095</v>
      </c>
      <c r="M334">
        <f t="shared" si="10"/>
        <v>82.418050037500095</v>
      </c>
      <c r="N334">
        <f t="shared" si="11"/>
        <v>6.3128717830069035E-3</v>
      </c>
    </row>
    <row r="335" spans="1:14">
      <c r="A335" t="s">
        <v>923</v>
      </c>
      <c r="B335">
        <v>6794</v>
      </c>
      <c r="C335">
        <v>11</v>
      </c>
      <c r="D335">
        <v>6</v>
      </c>
      <c r="E335">
        <v>2</v>
      </c>
      <c r="F335">
        <v>3</v>
      </c>
      <c r="G335">
        <v>50</v>
      </c>
      <c r="H335">
        <v>8.8888888888888893</v>
      </c>
      <c r="I335">
        <v>147.14866228501199</v>
      </c>
      <c r="J335">
        <v>1307.9881092001001</v>
      </c>
      <c r="M335">
        <f t="shared" si="10"/>
        <v>1307.9881092001001</v>
      </c>
      <c r="N335">
        <f t="shared" si="11"/>
        <v>3.9867096667541069E-2</v>
      </c>
    </row>
    <row r="336" spans="1:14">
      <c r="A336" t="s">
        <v>924</v>
      </c>
      <c r="B336">
        <v>6806</v>
      </c>
      <c r="C336">
        <v>3</v>
      </c>
      <c r="D336">
        <v>1</v>
      </c>
      <c r="E336">
        <v>1</v>
      </c>
      <c r="F336">
        <v>1</v>
      </c>
      <c r="G336">
        <v>100</v>
      </c>
      <c r="H336">
        <v>0.66666666666666596</v>
      </c>
      <c r="I336">
        <v>10</v>
      </c>
      <c r="J336">
        <v>6.6666666666666599</v>
      </c>
      <c r="M336">
        <f t="shared" ref="M336:M399" si="12">IF(A336="&lt;anonymous&gt;",J336+M335,J336)</f>
        <v>6.6666666666666599</v>
      </c>
      <c r="N336">
        <f t="shared" ref="N336:N399" si="13">IF(A337="&lt;anonymous&gt;","",POWER(M336,2/3)/3000)</f>
        <v>1.1807317435362334E-3</v>
      </c>
    </row>
    <row r="337" spans="1:14">
      <c r="A337" t="s">
        <v>925</v>
      </c>
      <c r="B337">
        <v>6810</v>
      </c>
      <c r="C337">
        <v>4</v>
      </c>
      <c r="D337">
        <v>2</v>
      </c>
      <c r="E337">
        <v>4</v>
      </c>
      <c r="F337">
        <v>3</v>
      </c>
      <c r="G337">
        <v>150</v>
      </c>
      <c r="H337">
        <v>3.88888888888888</v>
      </c>
      <c r="I337">
        <v>76.147098441151996</v>
      </c>
      <c r="J337">
        <v>296.12760504892401</v>
      </c>
      <c r="M337">
        <f t="shared" si="12"/>
        <v>296.12760504892401</v>
      </c>
      <c r="N337">
        <f t="shared" si="13"/>
        <v>1.4809191239536871E-2</v>
      </c>
    </row>
    <row r="338" spans="1:14">
      <c r="A338" t="s">
        <v>926</v>
      </c>
      <c r="B338">
        <v>6815</v>
      </c>
      <c r="C338">
        <v>3</v>
      </c>
      <c r="D338">
        <v>1</v>
      </c>
      <c r="E338">
        <v>2</v>
      </c>
      <c r="F338">
        <v>2</v>
      </c>
      <c r="G338">
        <v>200</v>
      </c>
      <c r="H338">
        <v>1.4</v>
      </c>
      <c r="I338">
        <v>25.2661942985184</v>
      </c>
      <c r="J338">
        <v>35.372672017925801</v>
      </c>
      <c r="M338">
        <f t="shared" si="12"/>
        <v>35.372672017925801</v>
      </c>
      <c r="N338">
        <f t="shared" si="13"/>
        <v>3.5918979562143956E-3</v>
      </c>
    </row>
    <row r="339" spans="1:14">
      <c r="A339" t="s">
        <v>927</v>
      </c>
      <c r="B339">
        <v>6823</v>
      </c>
      <c r="C339">
        <v>69</v>
      </c>
      <c r="D339">
        <v>7</v>
      </c>
      <c r="E339">
        <v>5</v>
      </c>
      <c r="F339">
        <v>2</v>
      </c>
      <c r="G339">
        <v>28.571428571428498</v>
      </c>
      <c r="H339">
        <v>8.1</v>
      </c>
      <c r="I339">
        <v>197.153387531009</v>
      </c>
      <c r="J339">
        <v>1596.94243900117</v>
      </c>
      <c r="M339">
        <f t="shared" si="12"/>
        <v>1596.94243900117</v>
      </c>
      <c r="N339" t="str">
        <f t="shared" si="13"/>
        <v/>
      </c>
    </row>
    <row r="340" spans="1:14">
      <c r="A340" t="s">
        <v>82</v>
      </c>
      <c r="B340">
        <v>6832</v>
      </c>
      <c r="C340">
        <v>5</v>
      </c>
      <c r="D340">
        <v>2</v>
      </c>
      <c r="E340">
        <v>2</v>
      </c>
      <c r="F340">
        <v>2</v>
      </c>
      <c r="G340">
        <v>100</v>
      </c>
      <c r="H340">
        <v>3.9230769230769198</v>
      </c>
      <c r="I340">
        <v>135.93368043019399</v>
      </c>
      <c r="J340">
        <v>533.27828476461002</v>
      </c>
      <c r="M340">
        <f t="shared" si="12"/>
        <v>2130.2207237657799</v>
      </c>
      <c r="N340">
        <f t="shared" si="13"/>
        <v>5.5185944800169875E-2</v>
      </c>
    </row>
    <row r="341" spans="1:14">
      <c r="A341" t="s">
        <v>928</v>
      </c>
      <c r="B341">
        <v>6842</v>
      </c>
      <c r="C341">
        <v>49</v>
      </c>
      <c r="D341">
        <v>27</v>
      </c>
      <c r="E341">
        <v>3</v>
      </c>
      <c r="F341">
        <v>9</v>
      </c>
      <c r="G341">
        <v>33.3333333333333</v>
      </c>
      <c r="H341">
        <v>16.709677419354801</v>
      </c>
      <c r="I341">
        <v>708.44904942652795</v>
      </c>
      <c r="J341">
        <v>11837.9550839658</v>
      </c>
      <c r="M341">
        <f t="shared" si="12"/>
        <v>11837.9550839658</v>
      </c>
      <c r="N341">
        <f t="shared" si="13"/>
        <v>0.17313965075792453</v>
      </c>
    </row>
    <row r="342" spans="1:14">
      <c r="A342" t="s">
        <v>929</v>
      </c>
      <c r="B342">
        <v>6893</v>
      </c>
      <c r="C342">
        <v>9</v>
      </c>
      <c r="D342">
        <v>5</v>
      </c>
      <c r="E342">
        <v>1</v>
      </c>
      <c r="F342">
        <v>3</v>
      </c>
      <c r="G342">
        <v>60</v>
      </c>
      <c r="H342">
        <v>8.8000000000000007</v>
      </c>
      <c r="I342">
        <v>144.946474951699</v>
      </c>
      <c r="J342">
        <v>1275.52897957495</v>
      </c>
      <c r="M342">
        <f t="shared" si="12"/>
        <v>1275.52897957495</v>
      </c>
      <c r="N342">
        <f t="shared" si="13"/>
        <v>3.9204774963051886E-2</v>
      </c>
    </row>
    <row r="343" spans="1:14">
      <c r="A343" t="s">
        <v>930</v>
      </c>
      <c r="B343">
        <v>6918</v>
      </c>
      <c r="C343">
        <v>99</v>
      </c>
      <c r="D343">
        <v>23</v>
      </c>
      <c r="E343">
        <v>6</v>
      </c>
      <c r="F343">
        <v>14</v>
      </c>
      <c r="G343">
        <v>60.869565217391298</v>
      </c>
      <c r="H343">
        <v>23.071428571428498</v>
      </c>
      <c r="I343">
        <v>889.26859603001003</v>
      </c>
      <c r="J343">
        <v>20516.696894120902</v>
      </c>
      <c r="M343">
        <f t="shared" si="12"/>
        <v>20516.696894120902</v>
      </c>
      <c r="N343">
        <f t="shared" si="13"/>
        <v>0.24981415352208308</v>
      </c>
    </row>
    <row r="344" spans="1:14">
      <c r="A344" t="s">
        <v>931</v>
      </c>
      <c r="B344">
        <v>6961</v>
      </c>
      <c r="C344">
        <v>55</v>
      </c>
      <c r="D344">
        <v>41</v>
      </c>
      <c r="E344">
        <v>4</v>
      </c>
      <c r="F344">
        <v>10</v>
      </c>
      <c r="G344">
        <v>24.390243902439</v>
      </c>
      <c r="H344">
        <v>20.090909090909001</v>
      </c>
      <c r="I344">
        <v>955.57621839786304</v>
      </c>
      <c r="J344">
        <v>19198.3949332661</v>
      </c>
      <c r="M344">
        <f t="shared" si="12"/>
        <v>19198.3949332661</v>
      </c>
      <c r="N344">
        <f t="shared" si="13"/>
        <v>0.23899493267952648</v>
      </c>
    </row>
    <row r="345" spans="1:14">
      <c r="A345" t="s">
        <v>932</v>
      </c>
      <c r="B345">
        <v>7018</v>
      </c>
      <c r="C345">
        <v>18</v>
      </c>
      <c r="D345">
        <v>2</v>
      </c>
      <c r="E345">
        <v>4</v>
      </c>
      <c r="F345">
        <v>1</v>
      </c>
      <c r="G345">
        <v>50</v>
      </c>
      <c r="H345">
        <v>2.3333333333333299</v>
      </c>
      <c r="I345">
        <v>36.541209043760901</v>
      </c>
      <c r="J345">
        <v>85.262821102108902</v>
      </c>
      <c r="M345">
        <f t="shared" si="12"/>
        <v>85.262821102108902</v>
      </c>
      <c r="N345">
        <f t="shared" si="13"/>
        <v>6.457313583410302E-3</v>
      </c>
    </row>
    <row r="346" spans="1:14">
      <c r="A346" t="s">
        <v>933</v>
      </c>
      <c r="B346">
        <v>7020</v>
      </c>
      <c r="C346">
        <v>13</v>
      </c>
      <c r="D346">
        <v>7</v>
      </c>
      <c r="E346">
        <v>5</v>
      </c>
      <c r="F346">
        <v>2</v>
      </c>
      <c r="G346">
        <v>28.571428571428498</v>
      </c>
      <c r="H346">
        <v>6.4</v>
      </c>
      <c r="I346">
        <v>167.37179237410899</v>
      </c>
      <c r="J346">
        <v>1071.1794711943</v>
      </c>
      <c r="M346">
        <f t="shared" si="12"/>
        <v>1071.1794711943</v>
      </c>
      <c r="N346">
        <f t="shared" si="13"/>
        <v>3.4896904578745509E-2</v>
      </c>
    </row>
    <row r="347" spans="1:14">
      <c r="A347" t="s">
        <v>934</v>
      </c>
      <c r="B347">
        <v>7047</v>
      </c>
      <c r="C347">
        <v>85</v>
      </c>
      <c r="D347">
        <v>61</v>
      </c>
      <c r="E347">
        <v>5</v>
      </c>
      <c r="F347">
        <v>16</v>
      </c>
      <c r="G347">
        <v>26.229508196721302</v>
      </c>
      <c r="H347">
        <v>30.110294117647001</v>
      </c>
      <c r="I347">
        <v>2117.5648319260099</v>
      </c>
      <c r="J347">
        <v>63760.499902477997</v>
      </c>
      <c r="M347">
        <f t="shared" si="12"/>
        <v>63760.499902477997</v>
      </c>
      <c r="N347">
        <f t="shared" si="13"/>
        <v>0.53200194598733641</v>
      </c>
    </row>
    <row r="348" spans="1:14">
      <c r="A348" t="s">
        <v>935</v>
      </c>
      <c r="B348">
        <v>7141</v>
      </c>
      <c r="C348">
        <v>23</v>
      </c>
      <c r="D348">
        <v>17</v>
      </c>
      <c r="E348">
        <v>3</v>
      </c>
      <c r="F348">
        <v>7</v>
      </c>
      <c r="G348">
        <v>41.176470588235198</v>
      </c>
      <c r="H348">
        <v>21.5</v>
      </c>
      <c r="I348">
        <v>400</v>
      </c>
      <c r="J348">
        <v>8600</v>
      </c>
      <c r="M348">
        <f t="shared" si="12"/>
        <v>8600</v>
      </c>
      <c r="N348">
        <f t="shared" si="13"/>
        <v>0.13991932868167323</v>
      </c>
    </row>
    <row r="349" spans="1:14">
      <c r="A349" t="s">
        <v>936</v>
      </c>
      <c r="B349">
        <v>7173</v>
      </c>
      <c r="C349">
        <v>6</v>
      </c>
      <c r="D349">
        <v>1</v>
      </c>
      <c r="E349">
        <v>3</v>
      </c>
      <c r="F349">
        <v>1</v>
      </c>
      <c r="G349">
        <v>100</v>
      </c>
      <c r="H349">
        <v>1</v>
      </c>
      <c r="I349">
        <v>15.509775004326899</v>
      </c>
      <c r="J349">
        <v>15.509775004326899</v>
      </c>
      <c r="M349">
        <f t="shared" si="12"/>
        <v>15.509775004326899</v>
      </c>
      <c r="N349" t="str">
        <f t="shared" si="13"/>
        <v/>
      </c>
    </row>
    <row r="350" spans="1:14">
      <c r="A350" t="s">
        <v>82</v>
      </c>
      <c r="B350">
        <v>7174</v>
      </c>
      <c r="C350">
        <v>4</v>
      </c>
      <c r="D350">
        <v>2</v>
      </c>
      <c r="E350">
        <v>5</v>
      </c>
      <c r="F350">
        <v>1</v>
      </c>
      <c r="G350">
        <v>50</v>
      </c>
      <c r="H350">
        <v>3.4</v>
      </c>
      <c r="I350">
        <v>83.761808285267193</v>
      </c>
      <c r="J350">
        <v>284.79014816990798</v>
      </c>
      <c r="M350">
        <f t="shared" si="12"/>
        <v>300.29992317423489</v>
      </c>
      <c r="N350">
        <f t="shared" si="13"/>
        <v>1.4947970290602261E-2</v>
      </c>
    </row>
    <row r="351" spans="1:14">
      <c r="A351" t="s">
        <v>937</v>
      </c>
      <c r="B351">
        <v>7203</v>
      </c>
      <c r="C351">
        <v>481</v>
      </c>
      <c r="D351">
        <v>125</v>
      </c>
      <c r="E351">
        <v>9</v>
      </c>
      <c r="F351">
        <v>28</v>
      </c>
      <c r="G351">
        <v>22.4</v>
      </c>
      <c r="H351">
        <v>50.815315315315303</v>
      </c>
      <c r="I351">
        <v>4634.03396101422</v>
      </c>
      <c r="J351">
        <v>235479.89691081701</v>
      </c>
      <c r="M351">
        <f t="shared" si="12"/>
        <v>235479.89691081701</v>
      </c>
      <c r="N351">
        <f t="shared" si="13"/>
        <v>1.2711046377488533</v>
      </c>
    </row>
    <row r="352" spans="1:14">
      <c r="A352" t="s">
        <v>938</v>
      </c>
      <c r="B352">
        <v>7414</v>
      </c>
      <c r="C352">
        <v>20</v>
      </c>
      <c r="D352">
        <v>18</v>
      </c>
      <c r="E352">
        <v>4</v>
      </c>
      <c r="F352">
        <v>9</v>
      </c>
      <c r="G352">
        <v>50</v>
      </c>
      <c r="H352">
        <v>13.647058823529401</v>
      </c>
      <c r="I352">
        <v>445.810194218373</v>
      </c>
      <c r="J352">
        <v>6083.99794462721</v>
      </c>
      <c r="M352">
        <f t="shared" si="12"/>
        <v>6083.99794462721</v>
      </c>
      <c r="N352">
        <f t="shared" si="13"/>
        <v>0.11108910070446811</v>
      </c>
    </row>
    <row r="353" spans="1:14">
      <c r="A353" t="s">
        <v>939</v>
      </c>
      <c r="B353">
        <v>7436</v>
      </c>
      <c r="C353">
        <v>45</v>
      </c>
      <c r="D353">
        <v>34</v>
      </c>
      <c r="E353">
        <v>4</v>
      </c>
      <c r="F353">
        <v>13</v>
      </c>
      <c r="G353">
        <v>38.235294117647001</v>
      </c>
      <c r="H353">
        <v>18.857142857142801</v>
      </c>
      <c r="I353">
        <v>908.66084655373004</v>
      </c>
      <c r="J353">
        <v>17134.747392156001</v>
      </c>
      <c r="M353">
        <f t="shared" si="12"/>
        <v>17134.747392156001</v>
      </c>
      <c r="N353" t="str">
        <f t="shared" si="13"/>
        <v/>
      </c>
    </row>
    <row r="354" spans="1:14">
      <c r="A354" t="s">
        <v>82</v>
      </c>
      <c r="B354">
        <v>7475</v>
      </c>
      <c r="C354">
        <v>3</v>
      </c>
      <c r="D354">
        <v>1</v>
      </c>
      <c r="E354">
        <v>1</v>
      </c>
      <c r="F354">
        <v>1</v>
      </c>
      <c r="G354">
        <v>100</v>
      </c>
      <c r="H354">
        <v>1.1428571428571399</v>
      </c>
      <c r="I354">
        <v>34.869175015865402</v>
      </c>
      <c r="J354">
        <v>39.850485732417603</v>
      </c>
      <c r="M354">
        <f t="shared" si="12"/>
        <v>17174.59787788842</v>
      </c>
      <c r="N354">
        <f t="shared" si="13"/>
        <v>0.22188935285482703</v>
      </c>
    </row>
    <row r="355" spans="1:14">
      <c r="A355" t="s">
        <v>940</v>
      </c>
      <c r="B355">
        <v>7483</v>
      </c>
      <c r="C355">
        <v>200</v>
      </c>
      <c r="D355">
        <v>46</v>
      </c>
      <c r="E355">
        <v>5</v>
      </c>
      <c r="F355">
        <v>15</v>
      </c>
      <c r="G355">
        <v>32.6086956521739</v>
      </c>
      <c r="H355">
        <v>30.181818181818102</v>
      </c>
      <c r="I355">
        <v>1694.23868381487</v>
      </c>
      <c r="J355">
        <v>51135.203911503602</v>
      </c>
      <c r="M355">
        <f t="shared" si="12"/>
        <v>51135.203911503602</v>
      </c>
      <c r="N355" t="str">
        <f t="shared" si="13"/>
        <v/>
      </c>
    </row>
    <row r="356" spans="1:14">
      <c r="A356" t="s">
        <v>82</v>
      </c>
      <c r="B356">
        <v>7510</v>
      </c>
      <c r="C356">
        <v>27</v>
      </c>
      <c r="D356">
        <v>14</v>
      </c>
      <c r="E356">
        <v>1</v>
      </c>
      <c r="F356">
        <v>5</v>
      </c>
      <c r="G356">
        <v>35.714285714285701</v>
      </c>
      <c r="H356">
        <v>12.037037037037001</v>
      </c>
      <c r="I356">
        <v>452.36388806542499</v>
      </c>
      <c r="J356">
        <v>5445.1208748616</v>
      </c>
      <c r="M356">
        <f t="shared" si="12"/>
        <v>56580.3247863652</v>
      </c>
      <c r="N356" t="str">
        <f t="shared" si="13"/>
        <v/>
      </c>
    </row>
    <row r="357" spans="1:14">
      <c r="A357" t="s">
        <v>82</v>
      </c>
      <c r="B357">
        <v>7551</v>
      </c>
      <c r="C357">
        <v>70</v>
      </c>
      <c r="D357">
        <v>37</v>
      </c>
      <c r="E357">
        <v>2</v>
      </c>
      <c r="F357">
        <v>9</v>
      </c>
      <c r="G357">
        <v>24.324324324324301</v>
      </c>
      <c r="H357">
        <v>18.599999999999898</v>
      </c>
      <c r="I357">
        <v>954.50067349958499</v>
      </c>
      <c r="J357">
        <v>17753.712527092201</v>
      </c>
      <c r="M357">
        <f t="shared" si="12"/>
        <v>74334.037313457404</v>
      </c>
      <c r="N357" t="str">
        <f t="shared" si="13"/>
        <v/>
      </c>
    </row>
    <row r="358" spans="1:14">
      <c r="A358" t="s">
        <v>82</v>
      </c>
      <c r="B358">
        <v>7561</v>
      </c>
      <c r="C358">
        <v>3</v>
      </c>
      <c r="D358">
        <v>1</v>
      </c>
      <c r="E358">
        <v>1</v>
      </c>
      <c r="F358">
        <v>1</v>
      </c>
      <c r="G358">
        <v>100</v>
      </c>
      <c r="H358">
        <v>1.3333333333333299</v>
      </c>
      <c r="I358">
        <v>13.931568569324099</v>
      </c>
      <c r="J358">
        <v>18.575424759098802</v>
      </c>
      <c r="M358">
        <f t="shared" si="12"/>
        <v>74352.6127382165</v>
      </c>
      <c r="N358" t="str">
        <f t="shared" si="13"/>
        <v/>
      </c>
    </row>
    <row r="359" spans="1:14">
      <c r="A359" t="s">
        <v>82</v>
      </c>
      <c r="B359">
        <v>7580</v>
      </c>
      <c r="C359">
        <v>1</v>
      </c>
      <c r="D359">
        <v>1</v>
      </c>
      <c r="E359">
        <v>2</v>
      </c>
      <c r="F359">
        <v>2</v>
      </c>
      <c r="G359">
        <v>200</v>
      </c>
      <c r="H359">
        <v>10</v>
      </c>
      <c r="I359">
        <v>39.302968908806399</v>
      </c>
      <c r="J359">
        <v>393.029689088064</v>
      </c>
      <c r="M359">
        <f t="shared" si="12"/>
        <v>74745.64242730457</v>
      </c>
      <c r="N359" t="str">
        <f t="shared" si="13"/>
        <v/>
      </c>
    </row>
    <row r="360" spans="1:14">
      <c r="A360" t="s">
        <v>82</v>
      </c>
      <c r="B360">
        <v>7582</v>
      </c>
      <c r="C360">
        <v>7</v>
      </c>
      <c r="D360">
        <v>2</v>
      </c>
      <c r="E360">
        <v>0</v>
      </c>
      <c r="F360">
        <v>1</v>
      </c>
      <c r="G360">
        <v>50</v>
      </c>
      <c r="H360">
        <v>2</v>
      </c>
      <c r="I360">
        <v>80</v>
      </c>
      <c r="J360">
        <v>160</v>
      </c>
      <c r="M360">
        <f t="shared" si="12"/>
        <v>74905.64242730457</v>
      </c>
      <c r="N360">
        <f t="shared" si="13"/>
        <v>0.59231823188632327</v>
      </c>
    </row>
    <row r="361" spans="1:14">
      <c r="A361" t="s">
        <v>941</v>
      </c>
      <c r="B361">
        <v>7590</v>
      </c>
      <c r="C361">
        <v>13</v>
      </c>
      <c r="D361">
        <v>6</v>
      </c>
      <c r="E361">
        <v>1</v>
      </c>
      <c r="F361">
        <v>3</v>
      </c>
      <c r="G361">
        <v>50</v>
      </c>
      <c r="H361">
        <v>9</v>
      </c>
      <c r="I361">
        <v>125.64271242789999</v>
      </c>
      <c r="J361">
        <v>1130.7844118511</v>
      </c>
      <c r="M361">
        <f t="shared" si="12"/>
        <v>1130.7844118511</v>
      </c>
      <c r="N361">
        <f t="shared" si="13"/>
        <v>3.6179727148565911E-2</v>
      </c>
    </row>
    <row r="362" spans="1:14">
      <c r="A362" t="s">
        <v>942</v>
      </c>
      <c r="B362">
        <v>7615</v>
      </c>
      <c r="C362">
        <v>3</v>
      </c>
      <c r="D362">
        <v>1</v>
      </c>
      <c r="E362">
        <v>1</v>
      </c>
      <c r="F362">
        <v>1</v>
      </c>
      <c r="G362">
        <v>100</v>
      </c>
      <c r="H362">
        <v>1.3333333333333299</v>
      </c>
      <c r="I362">
        <v>13.931568569324099</v>
      </c>
      <c r="J362">
        <v>18.575424759098802</v>
      </c>
      <c r="M362">
        <f t="shared" si="12"/>
        <v>18.575424759098802</v>
      </c>
      <c r="N362" t="str">
        <f t="shared" si="13"/>
        <v/>
      </c>
    </row>
    <row r="363" spans="1:14">
      <c r="A363" t="s">
        <v>82</v>
      </c>
      <c r="B363">
        <v>7623</v>
      </c>
      <c r="C363">
        <v>3</v>
      </c>
      <c r="D363">
        <v>1</v>
      </c>
      <c r="E363">
        <v>1</v>
      </c>
      <c r="F363">
        <v>1</v>
      </c>
      <c r="G363">
        <v>100</v>
      </c>
      <c r="H363">
        <v>1</v>
      </c>
      <c r="I363">
        <v>3</v>
      </c>
      <c r="J363">
        <v>3</v>
      </c>
      <c r="M363">
        <f t="shared" si="12"/>
        <v>21.575424759098802</v>
      </c>
      <c r="N363">
        <f t="shared" si="13"/>
        <v>2.5833603022469014E-3</v>
      </c>
    </row>
    <row r="364" spans="1:14">
      <c r="A364" t="s">
        <v>943</v>
      </c>
      <c r="B364">
        <v>7664</v>
      </c>
      <c r="C364">
        <v>18</v>
      </c>
      <c r="D364">
        <v>10</v>
      </c>
      <c r="E364">
        <v>3</v>
      </c>
      <c r="F364">
        <v>5</v>
      </c>
      <c r="G364">
        <v>50</v>
      </c>
      <c r="H364">
        <v>9</v>
      </c>
      <c r="I364">
        <v>190.16483617504301</v>
      </c>
      <c r="J364">
        <v>1711.4835255753901</v>
      </c>
      <c r="M364">
        <f t="shared" si="12"/>
        <v>1711.4835255753901</v>
      </c>
      <c r="N364">
        <f t="shared" si="13"/>
        <v>4.7693650037668157E-2</v>
      </c>
    </row>
    <row r="365" spans="1:14">
      <c r="A365" t="s">
        <v>944</v>
      </c>
      <c r="B365">
        <v>7685</v>
      </c>
      <c r="C365">
        <v>6</v>
      </c>
      <c r="D365">
        <v>5</v>
      </c>
      <c r="E365">
        <v>1</v>
      </c>
      <c r="F365">
        <v>2</v>
      </c>
      <c r="G365">
        <v>40</v>
      </c>
      <c r="H365">
        <v>8.5</v>
      </c>
      <c r="I365">
        <v>125.097750043269</v>
      </c>
      <c r="J365">
        <v>1063.33087536778</v>
      </c>
      <c r="M365">
        <f t="shared" si="12"/>
        <v>1063.33087536778</v>
      </c>
      <c r="N365">
        <f t="shared" si="13"/>
        <v>3.4726234601700212E-2</v>
      </c>
    </row>
    <row r="366" spans="1:14">
      <c r="A366" t="s">
        <v>945</v>
      </c>
      <c r="B366">
        <v>7706</v>
      </c>
      <c r="C366">
        <v>22</v>
      </c>
      <c r="D366">
        <v>21</v>
      </c>
      <c r="E366">
        <v>7</v>
      </c>
      <c r="F366">
        <v>7</v>
      </c>
      <c r="G366">
        <v>33.3333333333333</v>
      </c>
      <c r="H366">
        <v>17.8125</v>
      </c>
      <c r="I366">
        <v>589.93223556503494</v>
      </c>
      <c r="J366">
        <v>10508.167946002101</v>
      </c>
      <c r="M366">
        <f t="shared" si="12"/>
        <v>10508.167946002101</v>
      </c>
      <c r="N366">
        <f t="shared" si="13"/>
        <v>0.15991777873381133</v>
      </c>
    </row>
    <row r="367" spans="1:14">
      <c r="A367" t="s">
        <v>946</v>
      </c>
      <c r="B367">
        <v>7738</v>
      </c>
      <c r="C367">
        <v>12</v>
      </c>
      <c r="D367">
        <v>10</v>
      </c>
      <c r="E367">
        <v>1</v>
      </c>
      <c r="F367">
        <v>4</v>
      </c>
      <c r="G367">
        <v>40</v>
      </c>
      <c r="H367">
        <v>8.3333333333333304</v>
      </c>
      <c r="I367">
        <v>208.973528539862</v>
      </c>
      <c r="J367">
        <v>1741.4460711655199</v>
      </c>
      <c r="M367">
        <f t="shared" si="12"/>
        <v>1741.4460711655199</v>
      </c>
      <c r="N367">
        <f t="shared" si="13"/>
        <v>4.824867950433287E-2</v>
      </c>
    </row>
    <row r="368" spans="1:14">
      <c r="A368" t="s">
        <v>947</v>
      </c>
      <c r="B368">
        <v>7759</v>
      </c>
      <c r="C368">
        <v>32</v>
      </c>
      <c r="D368">
        <v>5</v>
      </c>
      <c r="E368">
        <v>2</v>
      </c>
      <c r="F368">
        <v>1</v>
      </c>
      <c r="G368">
        <v>20</v>
      </c>
      <c r="H368">
        <v>4.7222222222222197</v>
      </c>
      <c r="I368">
        <v>106.605937817612</v>
      </c>
      <c r="J368">
        <v>503.41692858317202</v>
      </c>
      <c r="M368">
        <f t="shared" si="12"/>
        <v>503.41692858317202</v>
      </c>
      <c r="N368" t="str">
        <f t="shared" si="13"/>
        <v/>
      </c>
    </row>
    <row r="369" spans="1:14">
      <c r="A369" t="s">
        <v>82</v>
      </c>
      <c r="B369">
        <v>7765</v>
      </c>
      <c r="C369">
        <v>8</v>
      </c>
      <c r="D369">
        <v>4</v>
      </c>
      <c r="E369">
        <v>2</v>
      </c>
      <c r="F369">
        <v>4</v>
      </c>
      <c r="G369">
        <v>100</v>
      </c>
      <c r="H369">
        <v>9.6153846153846096</v>
      </c>
      <c r="I369">
        <v>189.98960215439399</v>
      </c>
      <c r="J369">
        <v>1826.8230976384</v>
      </c>
      <c r="M369">
        <f t="shared" si="12"/>
        <v>2330.240026221572</v>
      </c>
      <c r="N369" t="str">
        <f t="shared" si="13"/>
        <v/>
      </c>
    </row>
    <row r="370" spans="1:14">
      <c r="A370" t="s">
        <v>82</v>
      </c>
      <c r="B370">
        <v>7775</v>
      </c>
      <c r="C370">
        <v>15</v>
      </c>
      <c r="D370">
        <v>11</v>
      </c>
      <c r="E370">
        <v>2</v>
      </c>
      <c r="F370">
        <v>6</v>
      </c>
      <c r="G370">
        <v>54.545454545454497</v>
      </c>
      <c r="H370">
        <v>15.8529411764705</v>
      </c>
      <c r="I370">
        <v>427.85458806312602</v>
      </c>
      <c r="J370">
        <v>6782.7536166478003</v>
      </c>
      <c r="M370">
        <f t="shared" si="12"/>
        <v>9112.9936428693727</v>
      </c>
      <c r="N370">
        <f t="shared" si="13"/>
        <v>0.14542959348688192</v>
      </c>
    </row>
    <row r="371" spans="1:14">
      <c r="A371" t="s">
        <v>948</v>
      </c>
      <c r="B371">
        <v>7793</v>
      </c>
      <c r="C371">
        <v>113</v>
      </c>
      <c r="D371">
        <v>15</v>
      </c>
      <c r="E371">
        <v>8</v>
      </c>
      <c r="F371">
        <v>2</v>
      </c>
      <c r="G371">
        <v>13.3333333333333</v>
      </c>
      <c r="H371">
        <v>8.5483870967741904</v>
      </c>
      <c r="I371">
        <v>471.46457640639102</v>
      </c>
      <c r="J371">
        <v>4030.2617015384999</v>
      </c>
      <c r="M371">
        <f t="shared" si="12"/>
        <v>4030.2617015384999</v>
      </c>
      <c r="N371" t="str">
        <f t="shared" si="13"/>
        <v/>
      </c>
    </row>
    <row r="372" spans="1:14">
      <c r="A372" t="s">
        <v>82</v>
      </c>
      <c r="B372">
        <v>7812</v>
      </c>
      <c r="C372">
        <v>77</v>
      </c>
      <c r="D372">
        <v>48</v>
      </c>
      <c r="E372">
        <v>1</v>
      </c>
      <c r="F372">
        <v>11</v>
      </c>
      <c r="G372">
        <v>22.9166666666666</v>
      </c>
      <c r="H372">
        <v>19.323529411764699</v>
      </c>
      <c r="I372">
        <v>1587.2873944114101</v>
      </c>
      <c r="J372">
        <v>30671.994650832399</v>
      </c>
      <c r="M372">
        <f t="shared" si="12"/>
        <v>34702.256352370896</v>
      </c>
      <c r="N372" t="str">
        <f t="shared" si="13"/>
        <v/>
      </c>
    </row>
    <row r="373" spans="1:14">
      <c r="A373" t="s">
        <v>82</v>
      </c>
      <c r="B373">
        <v>7850</v>
      </c>
      <c r="C373">
        <v>5</v>
      </c>
      <c r="D373">
        <v>2</v>
      </c>
      <c r="E373">
        <v>2</v>
      </c>
      <c r="F373">
        <v>2</v>
      </c>
      <c r="G373">
        <v>100</v>
      </c>
      <c r="H373">
        <v>2.6666666666666599</v>
      </c>
      <c r="I373">
        <v>43.185065233535703</v>
      </c>
      <c r="J373">
        <v>115.16017395609499</v>
      </c>
      <c r="M373">
        <f t="shared" si="12"/>
        <v>34817.41652632699</v>
      </c>
      <c r="N373">
        <f t="shared" si="13"/>
        <v>0.35542101871172677</v>
      </c>
    </row>
    <row r="374" spans="1:14">
      <c r="A374" t="s">
        <v>949</v>
      </c>
      <c r="B374">
        <v>7890</v>
      </c>
      <c r="C374">
        <v>15</v>
      </c>
      <c r="D374">
        <v>9</v>
      </c>
      <c r="E374">
        <v>5</v>
      </c>
      <c r="F374">
        <v>4</v>
      </c>
      <c r="G374">
        <v>44.4444444444444</v>
      </c>
      <c r="H374">
        <v>7.5</v>
      </c>
      <c r="I374">
        <v>197.65428402504401</v>
      </c>
      <c r="J374">
        <v>1482.40713018783</v>
      </c>
      <c r="M374">
        <f t="shared" si="12"/>
        <v>1482.40713018783</v>
      </c>
      <c r="N374">
        <f t="shared" si="13"/>
        <v>4.3336823516593861E-2</v>
      </c>
    </row>
    <row r="375" spans="1:14">
      <c r="A375" t="s">
        <v>950</v>
      </c>
      <c r="B375">
        <v>7911</v>
      </c>
      <c r="C375">
        <v>6</v>
      </c>
      <c r="D375">
        <v>6</v>
      </c>
      <c r="E375">
        <v>2</v>
      </c>
      <c r="F375">
        <v>4</v>
      </c>
      <c r="G375">
        <v>66.6666666666666</v>
      </c>
      <c r="H375">
        <v>15</v>
      </c>
      <c r="I375">
        <v>191.816550066346</v>
      </c>
      <c r="J375">
        <v>2877.2482509951901</v>
      </c>
      <c r="M375">
        <f t="shared" si="12"/>
        <v>2877.2482509951901</v>
      </c>
      <c r="N375">
        <f t="shared" si="13"/>
        <v>6.7431626469549269E-2</v>
      </c>
    </row>
    <row r="376" spans="1:14">
      <c r="A376" t="s">
        <v>951</v>
      </c>
      <c r="B376">
        <v>7919</v>
      </c>
      <c r="C376">
        <v>6</v>
      </c>
      <c r="D376">
        <v>2</v>
      </c>
      <c r="E376">
        <v>4</v>
      </c>
      <c r="F376">
        <v>2</v>
      </c>
      <c r="G376">
        <v>100</v>
      </c>
      <c r="H376">
        <v>3.3333333333333299</v>
      </c>
      <c r="I376">
        <v>77.709234080962901</v>
      </c>
      <c r="J376">
        <v>259.030780269876</v>
      </c>
      <c r="M376">
        <f t="shared" si="12"/>
        <v>259.030780269876</v>
      </c>
      <c r="N376">
        <f t="shared" si="13"/>
        <v>1.3545020327189815E-2</v>
      </c>
    </row>
    <row r="377" spans="1:14">
      <c r="A377" t="s">
        <v>952</v>
      </c>
      <c r="B377">
        <v>7927</v>
      </c>
      <c r="C377">
        <v>25</v>
      </c>
      <c r="D377">
        <v>5</v>
      </c>
      <c r="E377">
        <v>2</v>
      </c>
      <c r="F377">
        <v>2</v>
      </c>
      <c r="G377">
        <v>40</v>
      </c>
      <c r="H377">
        <v>5.0909090909090899</v>
      </c>
      <c r="I377">
        <v>101.950260322646</v>
      </c>
      <c r="J377">
        <v>519.01950709710695</v>
      </c>
      <c r="M377">
        <f t="shared" si="12"/>
        <v>519.01950709710695</v>
      </c>
      <c r="N377">
        <f t="shared" si="13"/>
        <v>2.1527876792011947E-2</v>
      </c>
    </row>
    <row r="378" spans="1:14">
      <c r="A378" t="s">
        <v>953</v>
      </c>
      <c r="B378">
        <v>7932</v>
      </c>
      <c r="C378">
        <v>17</v>
      </c>
      <c r="D378">
        <v>5</v>
      </c>
      <c r="E378">
        <v>1</v>
      </c>
      <c r="F378">
        <v>2</v>
      </c>
      <c r="G378">
        <v>40</v>
      </c>
      <c r="H378">
        <v>6</v>
      </c>
      <c r="I378">
        <v>100</v>
      </c>
      <c r="J378">
        <v>600</v>
      </c>
      <c r="M378">
        <f t="shared" si="12"/>
        <v>600</v>
      </c>
      <c r="N378">
        <f t="shared" si="13"/>
        <v>2.3712622029933749E-2</v>
      </c>
    </row>
    <row r="379" spans="1:14">
      <c r="A379" t="s">
        <v>954</v>
      </c>
      <c r="B379">
        <v>7940</v>
      </c>
      <c r="C379">
        <v>8</v>
      </c>
      <c r="D379">
        <v>5</v>
      </c>
      <c r="E379">
        <v>2</v>
      </c>
      <c r="F379">
        <v>2</v>
      </c>
      <c r="G379">
        <v>40</v>
      </c>
      <c r="H379">
        <v>5.7272727272727204</v>
      </c>
      <c r="I379">
        <v>133.43760004615399</v>
      </c>
      <c r="J379">
        <v>764.23352753706297</v>
      </c>
      <c r="M379">
        <f t="shared" si="12"/>
        <v>764.23352753706297</v>
      </c>
      <c r="N379">
        <f t="shared" si="13"/>
        <v>2.7863102314000601E-2</v>
      </c>
    </row>
    <row r="380" spans="1:14">
      <c r="A380" t="s">
        <v>955</v>
      </c>
      <c r="B380">
        <v>7944</v>
      </c>
      <c r="C380">
        <v>3</v>
      </c>
      <c r="D380">
        <v>1</v>
      </c>
      <c r="E380">
        <v>1</v>
      </c>
      <c r="F380">
        <v>1</v>
      </c>
      <c r="G380">
        <v>100</v>
      </c>
      <c r="H380">
        <v>1.25</v>
      </c>
      <c r="I380">
        <v>20.679700005769199</v>
      </c>
      <c r="J380">
        <v>25.8496250072115</v>
      </c>
      <c r="M380">
        <f t="shared" si="12"/>
        <v>25.8496250072115</v>
      </c>
      <c r="N380">
        <f t="shared" si="13"/>
        <v>2.9141701819800038E-3</v>
      </c>
    </row>
    <row r="381" spans="1:14">
      <c r="A381" t="s">
        <v>956</v>
      </c>
      <c r="B381">
        <v>7954</v>
      </c>
      <c r="C381">
        <v>12</v>
      </c>
      <c r="D381">
        <v>9</v>
      </c>
      <c r="E381">
        <v>2</v>
      </c>
      <c r="F381">
        <v>4</v>
      </c>
      <c r="G381">
        <v>44.4444444444444</v>
      </c>
      <c r="H381">
        <v>8.4375</v>
      </c>
      <c r="I381">
        <v>239.722425625195</v>
      </c>
      <c r="J381">
        <v>2022.65796621258</v>
      </c>
      <c r="M381">
        <f t="shared" si="12"/>
        <v>2022.65796621258</v>
      </c>
      <c r="N381">
        <f t="shared" si="13"/>
        <v>5.3312254032120338E-2</v>
      </c>
    </row>
    <row r="382" spans="1:14">
      <c r="A382" t="s">
        <v>957</v>
      </c>
      <c r="B382">
        <v>7968</v>
      </c>
      <c r="C382">
        <v>13</v>
      </c>
      <c r="D382">
        <v>5</v>
      </c>
      <c r="E382">
        <v>2</v>
      </c>
      <c r="F382">
        <v>6</v>
      </c>
      <c r="G382">
        <v>120</v>
      </c>
      <c r="H382">
        <v>8.21428571428571</v>
      </c>
      <c r="I382">
        <v>201.73835003172999</v>
      </c>
      <c r="J382">
        <v>1657.1364466892101</v>
      </c>
      <c r="M382">
        <f t="shared" si="12"/>
        <v>1657.1364466892101</v>
      </c>
      <c r="N382">
        <f t="shared" si="13"/>
        <v>4.6678575208875146E-2</v>
      </c>
    </row>
    <row r="383" spans="1:14">
      <c r="A383" t="s">
        <v>958</v>
      </c>
      <c r="B383">
        <v>7983</v>
      </c>
      <c r="C383">
        <v>65</v>
      </c>
      <c r="D383">
        <v>8</v>
      </c>
      <c r="E383">
        <v>5</v>
      </c>
      <c r="F383">
        <v>3</v>
      </c>
      <c r="G383">
        <v>37.5</v>
      </c>
      <c r="H383">
        <v>8.7750000000000004</v>
      </c>
      <c r="I383">
        <v>237.08652360984701</v>
      </c>
      <c r="J383">
        <v>2080.4342446764099</v>
      </c>
      <c r="M383">
        <f t="shared" si="12"/>
        <v>2080.4342446764099</v>
      </c>
      <c r="N383">
        <f t="shared" si="13"/>
        <v>5.43227075394834E-2</v>
      </c>
    </row>
    <row r="384" spans="1:14">
      <c r="A384" t="s">
        <v>927</v>
      </c>
      <c r="B384">
        <v>7998</v>
      </c>
      <c r="C384">
        <v>48</v>
      </c>
      <c r="D384">
        <v>2</v>
      </c>
      <c r="E384">
        <v>0</v>
      </c>
      <c r="F384">
        <v>1</v>
      </c>
      <c r="G384">
        <v>50</v>
      </c>
      <c r="H384">
        <v>2</v>
      </c>
      <c r="I384">
        <v>19.651484454403199</v>
      </c>
      <c r="J384">
        <v>39.302968908806399</v>
      </c>
      <c r="M384">
        <f t="shared" si="12"/>
        <v>39.302968908806399</v>
      </c>
      <c r="N384">
        <f t="shared" si="13"/>
        <v>3.8532659414573923E-3</v>
      </c>
    </row>
    <row r="385" spans="1:14">
      <c r="A385" t="s">
        <v>959</v>
      </c>
      <c r="B385">
        <v>8000</v>
      </c>
      <c r="C385">
        <v>44</v>
      </c>
      <c r="D385">
        <v>11</v>
      </c>
      <c r="E385">
        <v>3</v>
      </c>
      <c r="F385">
        <v>8</v>
      </c>
      <c r="G385">
        <v>72.727272727272705</v>
      </c>
      <c r="H385">
        <v>15.5217391304347</v>
      </c>
      <c r="I385">
        <v>500.10752310037901</v>
      </c>
      <c r="J385">
        <v>7762.5385107319698</v>
      </c>
      <c r="M385">
        <f t="shared" si="12"/>
        <v>7762.5385107319698</v>
      </c>
      <c r="N385">
        <f t="shared" si="13"/>
        <v>0.13068164433525351</v>
      </c>
    </row>
    <row r="386" spans="1:14">
      <c r="A386" t="s">
        <v>955</v>
      </c>
      <c r="B386">
        <v>8030</v>
      </c>
      <c r="C386">
        <v>13</v>
      </c>
      <c r="D386">
        <v>4</v>
      </c>
      <c r="E386">
        <v>2</v>
      </c>
      <c r="F386">
        <v>2</v>
      </c>
      <c r="G386">
        <v>50</v>
      </c>
      <c r="H386">
        <v>7</v>
      </c>
      <c r="I386">
        <v>87.569163207324806</v>
      </c>
      <c r="J386">
        <v>612.98414245127401</v>
      </c>
      <c r="M386">
        <f t="shared" si="12"/>
        <v>612.98414245127401</v>
      </c>
      <c r="N386">
        <f t="shared" si="13"/>
        <v>2.4053497749844947E-2</v>
      </c>
    </row>
    <row r="387" spans="1:14">
      <c r="A387" t="s">
        <v>809</v>
      </c>
      <c r="B387">
        <v>8060</v>
      </c>
      <c r="C387">
        <v>72</v>
      </c>
      <c r="D387">
        <v>40</v>
      </c>
      <c r="E387">
        <v>3</v>
      </c>
      <c r="F387">
        <v>10</v>
      </c>
      <c r="G387">
        <v>25</v>
      </c>
      <c r="H387">
        <v>30.176470588235201</v>
      </c>
      <c r="I387">
        <v>1197.0923408096201</v>
      </c>
      <c r="J387">
        <v>36124.021813843501</v>
      </c>
      <c r="M387">
        <f t="shared" si="12"/>
        <v>36124.021813843501</v>
      </c>
      <c r="N387">
        <f t="shared" si="13"/>
        <v>0.36425831631473327</v>
      </c>
    </row>
    <row r="388" spans="1:14">
      <c r="A388" t="s">
        <v>960</v>
      </c>
      <c r="B388">
        <v>8134</v>
      </c>
      <c r="C388">
        <v>3</v>
      </c>
      <c r="D388">
        <v>1</v>
      </c>
      <c r="E388">
        <v>2</v>
      </c>
      <c r="F388">
        <v>1</v>
      </c>
      <c r="G388">
        <v>100</v>
      </c>
      <c r="H388">
        <v>2.25</v>
      </c>
      <c r="I388">
        <v>25.2661942985184</v>
      </c>
      <c r="J388">
        <v>56.8489371716664</v>
      </c>
      <c r="M388">
        <f t="shared" si="12"/>
        <v>56.8489371716664</v>
      </c>
      <c r="N388" t="str">
        <f t="shared" si="13"/>
        <v/>
      </c>
    </row>
    <row r="389" spans="1:14">
      <c r="A389" t="s">
        <v>82</v>
      </c>
      <c r="B389">
        <v>8135</v>
      </c>
      <c r="C389">
        <v>1</v>
      </c>
      <c r="D389">
        <v>1</v>
      </c>
      <c r="E389">
        <v>0</v>
      </c>
      <c r="F389">
        <v>1</v>
      </c>
      <c r="G389">
        <v>100</v>
      </c>
      <c r="H389">
        <v>1.5</v>
      </c>
      <c r="I389">
        <v>19.651484454403199</v>
      </c>
      <c r="J389">
        <v>29.477226681604801</v>
      </c>
      <c r="M389">
        <f t="shared" si="12"/>
        <v>86.326163853271197</v>
      </c>
      <c r="N389">
        <f t="shared" si="13"/>
        <v>6.51089022992846E-3</v>
      </c>
    </row>
    <row r="390" spans="1:14">
      <c r="A390" t="s">
        <v>961</v>
      </c>
      <c r="B390">
        <v>8139</v>
      </c>
      <c r="C390">
        <v>7</v>
      </c>
      <c r="D390">
        <v>4</v>
      </c>
      <c r="E390">
        <v>6</v>
      </c>
      <c r="F390">
        <v>1</v>
      </c>
      <c r="G390">
        <v>25</v>
      </c>
      <c r="H390">
        <v>1.88888888888888</v>
      </c>
      <c r="I390">
        <v>72.648063991383196</v>
      </c>
      <c r="J390">
        <v>137.22412087261199</v>
      </c>
      <c r="M390">
        <f t="shared" si="12"/>
        <v>137.22412087261199</v>
      </c>
      <c r="N390">
        <f t="shared" si="13"/>
        <v>8.8681367888642365E-3</v>
      </c>
    </row>
    <row r="391" spans="1:14">
      <c r="A391" t="s">
        <v>962</v>
      </c>
      <c r="B391">
        <v>8161</v>
      </c>
      <c r="C391">
        <v>3</v>
      </c>
      <c r="D391">
        <v>1</v>
      </c>
      <c r="E391">
        <v>1</v>
      </c>
      <c r="F391">
        <v>1</v>
      </c>
      <c r="G391">
        <v>100</v>
      </c>
      <c r="H391">
        <v>1.7999999999999901</v>
      </c>
      <c r="I391">
        <v>30</v>
      </c>
      <c r="J391">
        <v>53.999999999999901</v>
      </c>
      <c r="M391">
        <f t="shared" si="12"/>
        <v>53.999999999999901</v>
      </c>
      <c r="N391">
        <f t="shared" si="13"/>
        <v>4.7622031559045926E-3</v>
      </c>
    </row>
    <row r="392" spans="1:14">
      <c r="A392" t="s">
        <v>963</v>
      </c>
      <c r="B392">
        <v>8210</v>
      </c>
      <c r="C392">
        <v>6</v>
      </c>
      <c r="D392">
        <v>0</v>
      </c>
      <c r="E392">
        <v>4</v>
      </c>
      <c r="F392">
        <v>1</v>
      </c>
      <c r="G392" t="s">
        <v>88</v>
      </c>
      <c r="H392">
        <v>0</v>
      </c>
      <c r="I392">
        <v>8</v>
      </c>
      <c r="J392">
        <v>0</v>
      </c>
      <c r="M392">
        <f t="shared" si="12"/>
        <v>0</v>
      </c>
      <c r="N392">
        <f t="shared" si="13"/>
        <v>0</v>
      </c>
    </row>
    <row r="393" spans="1:14">
      <c r="A393" t="s">
        <v>964</v>
      </c>
      <c r="B393">
        <v>8217</v>
      </c>
      <c r="C393">
        <v>7</v>
      </c>
      <c r="D393">
        <v>0</v>
      </c>
      <c r="E393">
        <v>5</v>
      </c>
      <c r="F393">
        <v>1</v>
      </c>
      <c r="G393" t="s">
        <v>88</v>
      </c>
      <c r="H393">
        <v>0</v>
      </c>
      <c r="I393">
        <v>11.6096404744368</v>
      </c>
      <c r="J393">
        <v>0</v>
      </c>
      <c r="M393">
        <f t="shared" si="12"/>
        <v>0</v>
      </c>
      <c r="N393">
        <f t="shared" si="13"/>
        <v>0</v>
      </c>
    </row>
    <row r="394" spans="1:14">
      <c r="A394" t="s">
        <v>965</v>
      </c>
      <c r="B394">
        <v>8225</v>
      </c>
      <c r="C394">
        <v>15</v>
      </c>
      <c r="D394">
        <v>4</v>
      </c>
      <c r="E394">
        <v>2</v>
      </c>
      <c r="F394">
        <v>1</v>
      </c>
      <c r="G394">
        <v>25</v>
      </c>
      <c r="H394">
        <v>3.6111111111111098</v>
      </c>
      <c r="I394">
        <v>83.761808285267193</v>
      </c>
      <c r="J394">
        <v>302.47319658568699</v>
      </c>
      <c r="M394">
        <f t="shared" si="12"/>
        <v>302.47319658568699</v>
      </c>
      <c r="N394">
        <f t="shared" si="13"/>
        <v>1.5020002650636397E-2</v>
      </c>
    </row>
    <row r="395" spans="1:14">
      <c r="A395" t="s">
        <v>966</v>
      </c>
      <c r="B395">
        <v>8241</v>
      </c>
      <c r="C395">
        <v>16</v>
      </c>
      <c r="D395">
        <v>9</v>
      </c>
      <c r="E395">
        <v>1</v>
      </c>
      <c r="F395">
        <v>4</v>
      </c>
      <c r="G395">
        <v>44.4444444444444</v>
      </c>
      <c r="H395">
        <v>11.5</v>
      </c>
      <c r="I395">
        <v>181.52097998526901</v>
      </c>
      <c r="J395">
        <v>2087.4912698305902</v>
      </c>
      <c r="M395">
        <f t="shared" si="12"/>
        <v>2087.4912698305902</v>
      </c>
      <c r="N395">
        <f t="shared" si="13"/>
        <v>5.4445483288631316E-2</v>
      </c>
    </row>
    <row r="396" spans="1:14">
      <c r="A396" t="s">
        <v>967</v>
      </c>
      <c r="B396">
        <v>8268</v>
      </c>
      <c r="C396">
        <v>136</v>
      </c>
      <c r="D396">
        <v>6</v>
      </c>
      <c r="E396">
        <v>0</v>
      </c>
      <c r="F396">
        <v>1</v>
      </c>
      <c r="G396">
        <v>16.6666666666666</v>
      </c>
      <c r="H396">
        <v>4.5</v>
      </c>
      <c r="I396">
        <v>137.607525047596</v>
      </c>
      <c r="J396">
        <v>619.23386271418303</v>
      </c>
      <c r="M396">
        <f t="shared" si="12"/>
        <v>619.23386271418303</v>
      </c>
      <c r="N396">
        <f t="shared" si="13"/>
        <v>2.4216713866637173E-2</v>
      </c>
    </row>
    <row r="397" spans="1:14">
      <c r="A397" t="s">
        <v>116</v>
      </c>
      <c r="B397">
        <v>8282</v>
      </c>
      <c r="C397">
        <v>8</v>
      </c>
      <c r="D397">
        <v>5</v>
      </c>
      <c r="E397">
        <v>2</v>
      </c>
      <c r="F397">
        <v>2</v>
      </c>
      <c r="G397">
        <v>40</v>
      </c>
      <c r="H397">
        <v>4.6428571428571397</v>
      </c>
      <c r="I397">
        <v>71.6992500144231</v>
      </c>
      <c r="J397">
        <v>332.88937506696402</v>
      </c>
      <c r="M397">
        <f t="shared" si="12"/>
        <v>332.88937506696402</v>
      </c>
      <c r="N397">
        <f t="shared" si="13"/>
        <v>1.6010763207059239E-2</v>
      </c>
    </row>
    <row r="398" spans="1:14">
      <c r="A398" t="s">
        <v>968</v>
      </c>
      <c r="B398">
        <v>8296</v>
      </c>
      <c r="C398">
        <v>3</v>
      </c>
      <c r="D398">
        <v>1</v>
      </c>
      <c r="E398">
        <v>0</v>
      </c>
      <c r="F398">
        <v>1</v>
      </c>
      <c r="G398">
        <v>100</v>
      </c>
      <c r="H398">
        <v>0.5</v>
      </c>
      <c r="I398">
        <v>4.7548875021634602</v>
      </c>
      <c r="J398">
        <v>2.3774437510817301</v>
      </c>
      <c r="M398">
        <f t="shared" si="12"/>
        <v>2.3774437510817301</v>
      </c>
      <c r="N398" t="str">
        <f t="shared" si="13"/>
        <v/>
      </c>
    </row>
    <row r="399" spans="1:14">
      <c r="A399" t="s">
        <v>82</v>
      </c>
      <c r="B399">
        <v>8301</v>
      </c>
      <c r="C399">
        <v>102</v>
      </c>
      <c r="D399">
        <v>2</v>
      </c>
      <c r="E399">
        <v>2</v>
      </c>
      <c r="F399">
        <v>1</v>
      </c>
      <c r="G399">
        <v>50</v>
      </c>
      <c r="H399">
        <v>1</v>
      </c>
      <c r="I399">
        <v>18.094737505047998</v>
      </c>
      <c r="J399">
        <v>18.094737505047998</v>
      </c>
      <c r="M399">
        <f t="shared" si="12"/>
        <v>20.47218125612973</v>
      </c>
      <c r="N399" t="str">
        <f t="shared" si="13"/>
        <v/>
      </c>
    </row>
    <row r="400" spans="1:14">
      <c r="A400" t="s">
        <v>82</v>
      </c>
      <c r="B400">
        <v>8330</v>
      </c>
      <c r="C400">
        <v>62</v>
      </c>
      <c r="D400">
        <v>23</v>
      </c>
      <c r="E400">
        <v>4</v>
      </c>
      <c r="F400">
        <v>13</v>
      </c>
      <c r="G400">
        <v>56.521739130434703</v>
      </c>
      <c r="H400">
        <v>19.939393939393899</v>
      </c>
      <c r="I400">
        <v>844.29750545499996</v>
      </c>
      <c r="J400">
        <v>16834.780563314798</v>
      </c>
      <c r="M400">
        <f t="shared" ref="M400:M463" si="14">IF(A400="&lt;anonymous&gt;",J400+M399,J400)</f>
        <v>16855.252744570927</v>
      </c>
      <c r="N400" t="str">
        <f t="shared" ref="N400:N463" si="15">IF(A401="&lt;anonymous&gt;","",POWER(M400,2/3)/3000)</f>
        <v/>
      </c>
    </row>
    <row r="401" spans="1:14">
      <c r="A401" t="s">
        <v>82</v>
      </c>
      <c r="B401">
        <v>8375</v>
      </c>
      <c r="C401">
        <v>4</v>
      </c>
      <c r="D401">
        <v>2</v>
      </c>
      <c r="E401">
        <v>0</v>
      </c>
      <c r="F401">
        <v>1</v>
      </c>
      <c r="G401">
        <v>50</v>
      </c>
      <c r="H401">
        <v>1.75</v>
      </c>
      <c r="I401">
        <v>31.6992500144231</v>
      </c>
      <c r="J401">
        <v>55.4736875252404</v>
      </c>
      <c r="M401">
        <f t="shared" si="14"/>
        <v>16910.726432096169</v>
      </c>
      <c r="N401">
        <f t="shared" si="15"/>
        <v>0.21961074635131353</v>
      </c>
    </row>
    <row r="402" spans="1:14">
      <c r="A402" t="s">
        <v>969</v>
      </c>
      <c r="B402">
        <v>8393</v>
      </c>
      <c r="C402">
        <v>9</v>
      </c>
      <c r="D402">
        <v>3</v>
      </c>
      <c r="E402">
        <v>4</v>
      </c>
      <c r="F402">
        <v>2</v>
      </c>
      <c r="G402">
        <v>66.6666666666666</v>
      </c>
      <c r="H402">
        <v>6.3</v>
      </c>
      <c r="I402">
        <v>118.536422396259</v>
      </c>
      <c r="J402">
        <v>746.77946109643699</v>
      </c>
      <c r="M402">
        <f t="shared" si="14"/>
        <v>746.77946109643699</v>
      </c>
      <c r="N402">
        <f t="shared" si="15"/>
        <v>2.7437233665208633E-2</v>
      </c>
    </row>
    <row r="403" spans="1:14">
      <c r="A403" t="s">
        <v>970</v>
      </c>
      <c r="B403">
        <v>8430</v>
      </c>
      <c r="C403">
        <v>5</v>
      </c>
      <c r="D403">
        <v>1</v>
      </c>
      <c r="E403">
        <v>0</v>
      </c>
      <c r="F403">
        <v>1</v>
      </c>
      <c r="G403">
        <v>100</v>
      </c>
      <c r="H403">
        <v>2.5</v>
      </c>
      <c r="I403">
        <v>27</v>
      </c>
      <c r="J403">
        <v>67.5</v>
      </c>
      <c r="M403">
        <f t="shared" si="14"/>
        <v>67.5</v>
      </c>
      <c r="N403" t="str">
        <f t="shared" si="15"/>
        <v/>
      </c>
    </row>
    <row r="404" spans="1:14">
      <c r="A404" t="s">
        <v>82</v>
      </c>
      <c r="B404">
        <v>8431</v>
      </c>
      <c r="C404">
        <v>3</v>
      </c>
      <c r="D404">
        <v>1</v>
      </c>
      <c r="E404">
        <v>1</v>
      </c>
      <c r="F404">
        <v>1</v>
      </c>
      <c r="G404">
        <v>100</v>
      </c>
      <c r="H404">
        <v>2</v>
      </c>
      <c r="I404">
        <v>18.094737505047998</v>
      </c>
      <c r="J404">
        <v>36.189475010096103</v>
      </c>
      <c r="M404">
        <f t="shared" si="14"/>
        <v>103.6894750100961</v>
      </c>
      <c r="N404">
        <f t="shared" si="15"/>
        <v>7.357018741041243E-3</v>
      </c>
    </row>
    <row r="405" spans="1:14">
      <c r="A405" t="s">
        <v>971</v>
      </c>
      <c r="B405">
        <v>8476</v>
      </c>
      <c r="C405">
        <v>7</v>
      </c>
      <c r="D405">
        <v>1</v>
      </c>
      <c r="E405">
        <v>0</v>
      </c>
      <c r="F405">
        <v>1</v>
      </c>
      <c r="G405">
        <v>100</v>
      </c>
      <c r="H405">
        <v>2.5</v>
      </c>
      <c r="I405">
        <v>27</v>
      </c>
      <c r="J405">
        <v>67.5</v>
      </c>
      <c r="M405">
        <f t="shared" si="14"/>
        <v>67.5</v>
      </c>
      <c r="N405" t="str">
        <f t="shared" si="15"/>
        <v/>
      </c>
    </row>
    <row r="406" spans="1:14">
      <c r="A406" t="s">
        <v>82</v>
      </c>
      <c r="B406">
        <v>8477</v>
      </c>
      <c r="C406">
        <v>5</v>
      </c>
      <c r="D406">
        <v>1</v>
      </c>
      <c r="E406">
        <v>1</v>
      </c>
      <c r="F406">
        <v>1</v>
      </c>
      <c r="G406">
        <v>100</v>
      </c>
      <c r="H406">
        <v>1</v>
      </c>
      <c r="I406">
        <v>8</v>
      </c>
      <c r="J406">
        <v>8</v>
      </c>
      <c r="M406">
        <f t="shared" si="14"/>
        <v>75.5</v>
      </c>
      <c r="N406" t="str">
        <f t="shared" si="15"/>
        <v/>
      </c>
    </row>
    <row r="407" spans="1:14">
      <c r="A407" t="s">
        <v>82</v>
      </c>
      <c r="B407">
        <v>8478</v>
      </c>
      <c r="C407">
        <v>3</v>
      </c>
      <c r="D407">
        <v>1</v>
      </c>
      <c r="E407">
        <v>2</v>
      </c>
      <c r="F407">
        <v>1</v>
      </c>
      <c r="G407">
        <v>100</v>
      </c>
      <c r="H407">
        <v>1.1666666666666601</v>
      </c>
      <c r="I407">
        <v>30</v>
      </c>
      <c r="J407">
        <v>35</v>
      </c>
      <c r="M407">
        <f t="shared" si="14"/>
        <v>110.5</v>
      </c>
      <c r="N407">
        <f t="shared" si="15"/>
        <v>7.675740149985533E-3</v>
      </c>
    </row>
    <row r="408" spans="1:14">
      <c r="A408" t="s">
        <v>972</v>
      </c>
      <c r="B408">
        <v>8490</v>
      </c>
      <c r="C408">
        <v>12</v>
      </c>
      <c r="D408">
        <v>6</v>
      </c>
      <c r="E408">
        <v>2</v>
      </c>
      <c r="F408">
        <v>4</v>
      </c>
      <c r="G408">
        <v>66.6666666666666</v>
      </c>
      <c r="H408">
        <v>8.15625</v>
      </c>
      <c r="I408">
        <v>250.76823424783501</v>
      </c>
      <c r="J408">
        <v>2045.3284105839</v>
      </c>
      <c r="M408">
        <f t="shared" si="14"/>
        <v>2045.3284105839</v>
      </c>
      <c r="N408">
        <f t="shared" si="15"/>
        <v>5.3709871406874922E-2</v>
      </c>
    </row>
    <row r="409" spans="1:14">
      <c r="A409" t="s">
        <v>973</v>
      </c>
      <c r="B409">
        <v>8509</v>
      </c>
      <c r="C409">
        <v>17</v>
      </c>
      <c r="D409">
        <v>8</v>
      </c>
      <c r="E409">
        <v>1</v>
      </c>
      <c r="F409">
        <v>2</v>
      </c>
      <c r="G409">
        <v>25</v>
      </c>
      <c r="H409">
        <v>5.6</v>
      </c>
      <c r="I409">
        <v>104.248125036057</v>
      </c>
      <c r="J409">
        <v>583.78950020192303</v>
      </c>
      <c r="M409">
        <f t="shared" si="14"/>
        <v>583.78950020192303</v>
      </c>
      <c r="N409" t="str">
        <f t="shared" si="15"/>
        <v/>
      </c>
    </row>
    <row r="410" spans="1:14">
      <c r="A410" t="s">
        <v>82</v>
      </c>
      <c r="B410">
        <v>8514</v>
      </c>
      <c r="C410">
        <v>9</v>
      </c>
      <c r="D410">
        <v>5</v>
      </c>
      <c r="E410">
        <v>1</v>
      </c>
      <c r="F410">
        <v>3</v>
      </c>
      <c r="G410">
        <v>60</v>
      </c>
      <c r="H410">
        <v>6.4615384615384599</v>
      </c>
      <c r="I410">
        <v>208.14844815873499</v>
      </c>
      <c r="J410">
        <v>1344.9592034872101</v>
      </c>
      <c r="M410">
        <f t="shared" si="14"/>
        <v>1928.748703689133</v>
      </c>
      <c r="N410">
        <f t="shared" si="15"/>
        <v>5.1649070488365957E-2</v>
      </c>
    </row>
    <row r="411" spans="1:14">
      <c r="A411" t="s">
        <v>974</v>
      </c>
      <c r="B411">
        <v>8540</v>
      </c>
      <c r="C411">
        <v>17</v>
      </c>
      <c r="D411">
        <v>2</v>
      </c>
      <c r="E411">
        <v>1</v>
      </c>
      <c r="F411">
        <v>2</v>
      </c>
      <c r="G411">
        <v>100</v>
      </c>
      <c r="H411">
        <v>4.1999999999999904</v>
      </c>
      <c r="I411">
        <v>44.972611042284797</v>
      </c>
      <c r="J411">
        <v>188.88496637759599</v>
      </c>
      <c r="M411">
        <f t="shared" si="14"/>
        <v>188.88496637759599</v>
      </c>
      <c r="N411" t="str">
        <f t="shared" si="15"/>
        <v/>
      </c>
    </row>
    <row r="412" spans="1:14">
      <c r="A412" t="s">
        <v>82</v>
      </c>
      <c r="B412">
        <v>8543</v>
      </c>
      <c r="C412">
        <v>13</v>
      </c>
      <c r="D412">
        <v>8</v>
      </c>
      <c r="E412">
        <v>1</v>
      </c>
      <c r="F412">
        <v>4</v>
      </c>
      <c r="G412">
        <v>50</v>
      </c>
      <c r="H412">
        <v>9</v>
      </c>
      <c r="I412">
        <v>126.71134807876</v>
      </c>
      <c r="J412">
        <v>1140.4021327088401</v>
      </c>
      <c r="M412">
        <f t="shared" si="14"/>
        <v>1329.287099086436</v>
      </c>
      <c r="N412">
        <f t="shared" si="15"/>
        <v>4.0298721848070734E-2</v>
      </c>
    </row>
    <row r="413" spans="1:14">
      <c r="A413" t="s">
        <v>975</v>
      </c>
      <c r="B413">
        <v>8569</v>
      </c>
      <c r="C413">
        <v>10</v>
      </c>
      <c r="D413">
        <v>4</v>
      </c>
      <c r="E413">
        <v>3</v>
      </c>
      <c r="F413">
        <v>2</v>
      </c>
      <c r="G413">
        <v>50</v>
      </c>
      <c r="H413">
        <v>4</v>
      </c>
      <c r="I413">
        <v>63.116633802859802</v>
      </c>
      <c r="J413">
        <v>252.46653521143901</v>
      </c>
      <c r="M413">
        <f t="shared" si="14"/>
        <v>252.46653521143901</v>
      </c>
      <c r="N413" t="str">
        <f t="shared" si="15"/>
        <v/>
      </c>
    </row>
    <row r="414" spans="1:14">
      <c r="A414" t="s">
        <v>82</v>
      </c>
      <c r="B414">
        <v>8573</v>
      </c>
      <c r="C414">
        <v>3</v>
      </c>
      <c r="D414">
        <v>1</v>
      </c>
      <c r="E414">
        <v>1</v>
      </c>
      <c r="F414">
        <v>1</v>
      </c>
      <c r="G414">
        <v>100</v>
      </c>
      <c r="H414">
        <v>1.6666666666666601</v>
      </c>
      <c r="I414">
        <v>16.2534966642115</v>
      </c>
      <c r="J414">
        <v>27.089161107019201</v>
      </c>
      <c r="M414">
        <f t="shared" si="14"/>
        <v>279.55569631845822</v>
      </c>
      <c r="N414">
        <f t="shared" si="15"/>
        <v>1.4251403703002093E-2</v>
      </c>
    </row>
    <row r="415" spans="1:14">
      <c r="A415" t="s">
        <v>976</v>
      </c>
      <c r="B415">
        <v>8581</v>
      </c>
      <c r="C415">
        <v>3</v>
      </c>
      <c r="D415">
        <v>1</v>
      </c>
      <c r="E415">
        <v>1</v>
      </c>
      <c r="F415">
        <v>1</v>
      </c>
      <c r="G415">
        <v>100</v>
      </c>
      <c r="H415">
        <v>3.3333333333333299</v>
      </c>
      <c r="I415">
        <v>25.2661942985184</v>
      </c>
      <c r="J415">
        <v>84.220647661728094</v>
      </c>
      <c r="M415">
        <f t="shared" si="14"/>
        <v>84.220647661728094</v>
      </c>
      <c r="N415">
        <f t="shared" si="15"/>
        <v>6.4045870052382315E-3</v>
      </c>
    </row>
    <row r="416" spans="1:14">
      <c r="A416" t="s">
        <v>977</v>
      </c>
      <c r="B416">
        <v>8592</v>
      </c>
      <c r="C416">
        <v>1032</v>
      </c>
      <c r="D416">
        <v>15</v>
      </c>
      <c r="E416">
        <v>0</v>
      </c>
      <c r="F416">
        <v>1</v>
      </c>
      <c r="G416">
        <v>6.6666666666666599</v>
      </c>
      <c r="H416">
        <v>6.4</v>
      </c>
      <c r="I416">
        <v>446.073838642704</v>
      </c>
      <c r="J416">
        <v>2854.8725673133099</v>
      </c>
      <c r="M416">
        <f t="shared" si="14"/>
        <v>2854.8725673133099</v>
      </c>
      <c r="N416" t="str">
        <f t="shared" si="15"/>
        <v/>
      </c>
    </row>
    <row r="417" spans="1:14">
      <c r="A417" t="s">
        <v>82</v>
      </c>
      <c r="B417">
        <v>8625</v>
      </c>
      <c r="C417">
        <v>3</v>
      </c>
      <c r="D417">
        <v>1</v>
      </c>
      <c r="E417">
        <v>1</v>
      </c>
      <c r="F417">
        <v>2</v>
      </c>
      <c r="G417">
        <v>200</v>
      </c>
      <c r="H417">
        <v>5</v>
      </c>
      <c r="I417">
        <v>66.438561897747206</v>
      </c>
      <c r="J417">
        <v>332.19280948873597</v>
      </c>
      <c r="M417">
        <f t="shared" si="14"/>
        <v>3187.0653768020456</v>
      </c>
      <c r="N417">
        <f t="shared" si="15"/>
        <v>7.218928275092687E-2</v>
      </c>
    </row>
    <row r="418" spans="1:14">
      <c r="A418" t="s">
        <v>978</v>
      </c>
      <c r="B418">
        <v>8663</v>
      </c>
      <c r="C418">
        <v>7</v>
      </c>
      <c r="D418">
        <v>4</v>
      </c>
      <c r="E418">
        <v>1</v>
      </c>
      <c r="F418">
        <v>2</v>
      </c>
      <c r="G418">
        <v>50</v>
      </c>
      <c r="H418">
        <v>4.375</v>
      </c>
      <c r="I418">
        <v>44.378950020192299</v>
      </c>
      <c r="J418">
        <v>194.15790633834101</v>
      </c>
      <c r="M418">
        <f t="shared" si="14"/>
        <v>194.15790633834101</v>
      </c>
      <c r="N418" t="str">
        <f t="shared" si="15"/>
        <v/>
      </c>
    </row>
    <row r="419" spans="1:14">
      <c r="A419" t="s">
        <v>82</v>
      </c>
      <c r="B419">
        <v>8687</v>
      </c>
      <c r="C419">
        <v>936</v>
      </c>
      <c r="D419">
        <v>13</v>
      </c>
      <c r="E419">
        <v>6</v>
      </c>
      <c r="F419">
        <v>1</v>
      </c>
      <c r="G419">
        <v>7.6923076923076898</v>
      </c>
      <c r="H419">
        <v>4.7115384615384599</v>
      </c>
      <c r="I419">
        <v>282.48607068407301</v>
      </c>
      <c r="J419">
        <v>1330.94398687688</v>
      </c>
      <c r="M419">
        <f t="shared" si="14"/>
        <v>1525.101893215221</v>
      </c>
      <c r="N419" t="str">
        <f t="shared" si="15"/>
        <v/>
      </c>
    </row>
    <row r="420" spans="1:14">
      <c r="A420" t="s">
        <v>82</v>
      </c>
      <c r="B420">
        <v>8698</v>
      </c>
      <c r="C420">
        <v>4</v>
      </c>
      <c r="D420">
        <v>1</v>
      </c>
      <c r="E420">
        <v>1</v>
      </c>
      <c r="F420">
        <v>2</v>
      </c>
      <c r="G420">
        <v>200</v>
      </c>
      <c r="H420">
        <v>2.3571428571428501</v>
      </c>
      <c r="I420">
        <v>63.116633802859802</v>
      </c>
      <c r="J420">
        <v>148.77492253531199</v>
      </c>
      <c r="M420">
        <f t="shared" si="14"/>
        <v>1673.8768157505331</v>
      </c>
      <c r="N420">
        <f t="shared" si="15"/>
        <v>4.6992412494056321E-2</v>
      </c>
    </row>
    <row r="421" spans="1:14">
      <c r="A421" t="s">
        <v>979</v>
      </c>
      <c r="B421">
        <v>9221</v>
      </c>
      <c r="C421">
        <v>127</v>
      </c>
      <c r="D421">
        <v>23</v>
      </c>
      <c r="E421">
        <v>1</v>
      </c>
      <c r="F421">
        <v>3</v>
      </c>
      <c r="G421">
        <v>13.043478260869501</v>
      </c>
      <c r="H421">
        <v>13.3939393939393</v>
      </c>
      <c r="I421">
        <v>701.49236841924005</v>
      </c>
      <c r="J421">
        <v>9395.74626791831</v>
      </c>
      <c r="M421">
        <f t="shared" si="14"/>
        <v>9395.74626791831</v>
      </c>
      <c r="N421">
        <f t="shared" si="15"/>
        <v>0.14842245086319208</v>
      </c>
    </row>
    <row r="422" spans="1:14">
      <c r="A422" t="s">
        <v>980</v>
      </c>
      <c r="B422">
        <v>9237</v>
      </c>
      <c r="C422">
        <v>20</v>
      </c>
      <c r="D422">
        <v>7</v>
      </c>
      <c r="E422">
        <v>1</v>
      </c>
      <c r="F422">
        <v>3</v>
      </c>
      <c r="G422">
        <v>42.857142857142797</v>
      </c>
      <c r="H422">
        <v>10.199999999999999</v>
      </c>
      <c r="I422">
        <v>275.097750043269</v>
      </c>
      <c r="J422">
        <v>2805.99705044134</v>
      </c>
      <c r="M422">
        <f t="shared" si="14"/>
        <v>2805.99705044134</v>
      </c>
      <c r="N422" t="str">
        <f t="shared" si="15"/>
        <v/>
      </c>
    </row>
    <row r="423" spans="1:14">
      <c r="A423" t="s">
        <v>82</v>
      </c>
      <c r="B423">
        <v>9243</v>
      </c>
      <c r="C423">
        <v>5</v>
      </c>
      <c r="D423">
        <v>2</v>
      </c>
      <c r="E423">
        <v>2</v>
      </c>
      <c r="F423">
        <v>2</v>
      </c>
      <c r="G423">
        <v>100</v>
      </c>
      <c r="H423">
        <v>3.5</v>
      </c>
      <c r="I423">
        <v>39.863137138648298</v>
      </c>
      <c r="J423">
        <v>139.52097998526901</v>
      </c>
      <c r="M423">
        <f t="shared" si="14"/>
        <v>2945.5180304266091</v>
      </c>
      <c r="N423" t="str">
        <f t="shared" si="15"/>
        <v/>
      </c>
    </row>
    <row r="424" spans="1:14">
      <c r="A424" t="s">
        <v>82</v>
      </c>
      <c r="B424">
        <v>9262</v>
      </c>
      <c r="C424">
        <v>8</v>
      </c>
      <c r="D424">
        <v>4</v>
      </c>
      <c r="E424">
        <v>1</v>
      </c>
      <c r="F424">
        <v>5</v>
      </c>
      <c r="G424">
        <v>125</v>
      </c>
      <c r="H424">
        <v>5.25</v>
      </c>
      <c r="I424">
        <v>132.64361252668201</v>
      </c>
      <c r="J424">
        <v>696.37896576508399</v>
      </c>
      <c r="M424">
        <f t="shared" si="14"/>
        <v>3641.8969961916932</v>
      </c>
      <c r="N424">
        <f t="shared" si="15"/>
        <v>7.8903666457613084E-2</v>
      </c>
    </row>
    <row r="425" spans="1:14">
      <c r="A425" t="s">
        <v>981</v>
      </c>
      <c r="B425">
        <v>9278</v>
      </c>
      <c r="C425">
        <v>6</v>
      </c>
      <c r="D425">
        <v>2</v>
      </c>
      <c r="E425">
        <v>1</v>
      </c>
      <c r="F425">
        <v>1</v>
      </c>
      <c r="G425">
        <v>50</v>
      </c>
      <c r="H425">
        <v>2.5</v>
      </c>
      <c r="I425">
        <v>27</v>
      </c>
      <c r="J425">
        <v>67.5</v>
      </c>
      <c r="M425">
        <f t="shared" si="14"/>
        <v>67.5</v>
      </c>
      <c r="N425" t="str">
        <f t="shared" si="15"/>
        <v/>
      </c>
    </row>
    <row r="426" spans="1:14">
      <c r="A426" t="s">
        <v>82</v>
      </c>
      <c r="B426">
        <v>9279</v>
      </c>
      <c r="C426">
        <v>3</v>
      </c>
      <c r="D426">
        <v>1</v>
      </c>
      <c r="E426">
        <v>1</v>
      </c>
      <c r="F426">
        <v>1</v>
      </c>
      <c r="G426">
        <v>100</v>
      </c>
      <c r="H426">
        <v>1.5</v>
      </c>
      <c r="I426">
        <v>39</v>
      </c>
      <c r="J426">
        <v>58.5</v>
      </c>
      <c r="M426">
        <f t="shared" si="14"/>
        <v>126</v>
      </c>
      <c r="N426">
        <f t="shared" si="15"/>
        <v>8.3777187282400543E-3</v>
      </c>
    </row>
    <row r="427" spans="1:14">
      <c r="A427" t="s">
        <v>982</v>
      </c>
      <c r="B427">
        <v>9285</v>
      </c>
      <c r="C427">
        <v>6</v>
      </c>
      <c r="D427">
        <v>2</v>
      </c>
      <c r="E427">
        <v>1</v>
      </c>
      <c r="F427">
        <v>1</v>
      </c>
      <c r="G427">
        <v>50</v>
      </c>
      <c r="H427">
        <v>2.4</v>
      </c>
      <c r="I427">
        <v>31.6992500144231</v>
      </c>
      <c r="J427">
        <v>76.078200034615406</v>
      </c>
      <c r="M427">
        <f t="shared" si="14"/>
        <v>76.078200034615406</v>
      </c>
      <c r="N427" t="str">
        <f t="shared" si="15"/>
        <v/>
      </c>
    </row>
    <row r="428" spans="1:14">
      <c r="A428" t="s">
        <v>82</v>
      </c>
      <c r="B428">
        <v>9286</v>
      </c>
      <c r="C428">
        <v>3</v>
      </c>
      <c r="D428">
        <v>1</v>
      </c>
      <c r="E428">
        <v>1</v>
      </c>
      <c r="F428">
        <v>1</v>
      </c>
      <c r="G428">
        <v>100</v>
      </c>
      <c r="H428">
        <v>1.5</v>
      </c>
      <c r="I428">
        <v>39</v>
      </c>
      <c r="J428">
        <v>58.5</v>
      </c>
      <c r="M428">
        <f t="shared" si="14"/>
        <v>134.57820003461541</v>
      </c>
      <c r="N428">
        <f t="shared" si="15"/>
        <v>8.75377182604457E-3</v>
      </c>
    </row>
    <row r="429" spans="1:14">
      <c r="A429" t="s">
        <v>983</v>
      </c>
      <c r="B429">
        <v>9294</v>
      </c>
      <c r="C429">
        <v>12</v>
      </c>
      <c r="D429">
        <v>6</v>
      </c>
      <c r="E429">
        <v>1</v>
      </c>
      <c r="F429">
        <v>3</v>
      </c>
      <c r="G429">
        <v>50</v>
      </c>
      <c r="H429">
        <v>10.3846153846153</v>
      </c>
      <c r="I429">
        <v>226.17809780285</v>
      </c>
      <c r="J429">
        <v>2348.7725541065201</v>
      </c>
      <c r="M429">
        <f t="shared" si="14"/>
        <v>2348.7725541065201</v>
      </c>
      <c r="N429">
        <f t="shared" si="15"/>
        <v>5.8898746789904047E-2</v>
      </c>
    </row>
    <row r="430" spans="1:14">
      <c r="A430" t="s">
        <v>984</v>
      </c>
      <c r="B430">
        <v>9307</v>
      </c>
      <c r="C430">
        <v>40</v>
      </c>
      <c r="D430">
        <v>9</v>
      </c>
      <c r="E430">
        <v>1</v>
      </c>
      <c r="F430">
        <v>1</v>
      </c>
      <c r="G430">
        <v>11.1111111111111</v>
      </c>
      <c r="H430">
        <v>6.25</v>
      </c>
      <c r="I430">
        <v>184.477331756707</v>
      </c>
      <c r="J430">
        <v>1152.9833234794201</v>
      </c>
      <c r="M430">
        <f t="shared" si="14"/>
        <v>1152.9833234794201</v>
      </c>
      <c r="N430">
        <f t="shared" si="15"/>
        <v>3.6651697693515548E-2</v>
      </c>
    </row>
    <row r="431" spans="1:14">
      <c r="A431" t="s">
        <v>985</v>
      </c>
      <c r="B431">
        <v>9332</v>
      </c>
      <c r="C431">
        <v>14</v>
      </c>
      <c r="D431">
        <v>2</v>
      </c>
      <c r="E431">
        <v>1</v>
      </c>
      <c r="F431">
        <v>1</v>
      </c>
      <c r="G431">
        <v>50</v>
      </c>
      <c r="H431">
        <v>1.875</v>
      </c>
      <c r="I431">
        <v>22.458839376460801</v>
      </c>
      <c r="J431">
        <v>42.110323830863997</v>
      </c>
      <c r="M431">
        <f t="shared" si="14"/>
        <v>42.110323830863997</v>
      </c>
      <c r="N431" t="str">
        <f t="shared" si="15"/>
        <v/>
      </c>
    </row>
    <row r="432" spans="1:14">
      <c r="A432" t="s">
        <v>82</v>
      </c>
      <c r="B432">
        <v>9335</v>
      </c>
      <c r="C432">
        <v>10</v>
      </c>
      <c r="D432">
        <v>6</v>
      </c>
      <c r="E432">
        <v>2</v>
      </c>
      <c r="F432">
        <v>3</v>
      </c>
      <c r="G432">
        <v>50</v>
      </c>
      <c r="H432">
        <v>7.5833333333333304</v>
      </c>
      <c r="I432">
        <v>88.810553235386195</v>
      </c>
      <c r="J432">
        <v>673.48002870167795</v>
      </c>
      <c r="M432">
        <f t="shared" si="14"/>
        <v>715.59035253254194</v>
      </c>
      <c r="N432">
        <f t="shared" si="15"/>
        <v>2.6667874123062943E-2</v>
      </c>
    </row>
    <row r="433" spans="1:14">
      <c r="A433" t="s">
        <v>986</v>
      </c>
      <c r="B433">
        <v>9457</v>
      </c>
      <c r="C433">
        <v>10</v>
      </c>
      <c r="D433">
        <v>1</v>
      </c>
      <c r="E433">
        <v>1</v>
      </c>
      <c r="F433">
        <v>1</v>
      </c>
      <c r="G433">
        <v>100</v>
      </c>
      <c r="H433">
        <v>1</v>
      </c>
      <c r="I433">
        <v>15.509775004326899</v>
      </c>
      <c r="J433">
        <v>15.509775004326899</v>
      </c>
      <c r="M433">
        <f t="shared" si="14"/>
        <v>15.509775004326899</v>
      </c>
      <c r="N433" t="str">
        <f t="shared" si="15"/>
        <v/>
      </c>
    </row>
    <row r="434" spans="1:14">
      <c r="A434" t="s">
        <v>82</v>
      </c>
      <c r="B434">
        <v>9458</v>
      </c>
      <c r="C434">
        <v>8</v>
      </c>
      <c r="D434">
        <v>1</v>
      </c>
      <c r="E434">
        <v>1</v>
      </c>
      <c r="F434">
        <v>1</v>
      </c>
      <c r="G434">
        <v>100</v>
      </c>
      <c r="H434">
        <v>2</v>
      </c>
      <c r="I434">
        <v>18.094737505047998</v>
      </c>
      <c r="J434">
        <v>36.189475010096103</v>
      </c>
      <c r="M434">
        <f t="shared" si="14"/>
        <v>51.699250014423001</v>
      </c>
      <c r="N434">
        <f t="shared" si="15"/>
        <v>4.6259568124894165E-3</v>
      </c>
    </row>
    <row r="435" spans="1:14">
      <c r="A435" t="s">
        <v>987</v>
      </c>
      <c r="B435">
        <v>9459</v>
      </c>
      <c r="C435">
        <v>6</v>
      </c>
      <c r="D435">
        <v>3</v>
      </c>
      <c r="E435">
        <v>2</v>
      </c>
      <c r="F435">
        <v>2</v>
      </c>
      <c r="G435">
        <v>66.6666666666666</v>
      </c>
      <c r="H435">
        <v>3.9285714285714199</v>
      </c>
      <c r="I435">
        <v>68.114287513701896</v>
      </c>
      <c r="J435">
        <v>267.59184380382902</v>
      </c>
      <c r="M435">
        <f t="shared" si="14"/>
        <v>267.59184380382902</v>
      </c>
      <c r="N435">
        <f t="shared" si="15"/>
        <v>1.3841845368181017E-2</v>
      </c>
    </row>
    <row r="436" spans="1:14">
      <c r="A436" t="s">
        <v>988</v>
      </c>
      <c r="B436">
        <v>9469</v>
      </c>
      <c r="C436">
        <v>11</v>
      </c>
      <c r="D436">
        <v>1</v>
      </c>
      <c r="E436">
        <v>1</v>
      </c>
      <c r="F436">
        <v>1</v>
      </c>
      <c r="G436">
        <v>100</v>
      </c>
      <c r="H436">
        <v>1</v>
      </c>
      <c r="I436">
        <v>15.509775004326899</v>
      </c>
      <c r="J436">
        <v>15.509775004326899</v>
      </c>
      <c r="M436">
        <f t="shared" si="14"/>
        <v>15.509775004326899</v>
      </c>
      <c r="N436" t="str">
        <f t="shared" si="15"/>
        <v/>
      </c>
    </row>
    <row r="437" spans="1:14">
      <c r="A437" t="s">
        <v>82</v>
      </c>
      <c r="B437">
        <v>9470</v>
      </c>
      <c r="C437">
        <v>9</v>
      </c>
      <c r="D437">
        <v>1</v>
      </c>
      <c r="E437">
        <v>1</v>
      </c>
      <c r="F437">
        <v>1</v>
      </c>
      <c r="G437">
        <v>100</v>
      </c>
      <c r="H437">
        <v>2</v>
      </c>
      <c r="I437">
        <v>18.094737505047998</v>
      </c>
      <c r="J437">
        <v>36.189475010096103</v>
      </c>
      <c r="M437">
        <f t="shared" si="14"/>
        <v>51.699250014423001</v>
      </c>
      <c r="N437">
        <f t="shared" si="15"/>
        <v>4.6259568124894165E-3</v>
      </c>
    </row>
    <row r="438" spans="1:14">
      <c r="A438" t="s">
        <v>987</v>
      </c>
      <c r="B438">
        <v>9471</v>
      </c>
      <c r="C438">
        <v>7</v>
      </c>
      <c r="D438">
        <v>4</v>
      </c>
      <c r="E438">
        <v>3</v>
      </c>
      <c r="F438">
        <v>2</v>
      </c>
      <c r="G438">
        <v>50</v>
      </c>
      <c r="H438">
        <v>4.375</v>
      </c>
      <c r="I438">
        <v>85.110113517245097</v>
      </c>
      <c r="J438">
        <v>372.35674663794703</v>
      </c>
      <c r="M438">
        <f t="shared" si="14"/>
        <v>372.35674663794703</v>
      </c>
      <c r="N438">
        <f t="shared" si="15"/>
        <v>1.7252481221209235E-2</v>
      </c>
    </row>
    <row r="439" spans="1:14">
      <c r="A439" t="s">
        <v>989</v>
      </c>
      <c r="B439">
        <v>9488</v>
      </c>
      <c r="C439">
        <v>108</v>
      </c>
      <c r="D439">
        <v>31</v>
      </c>
      <c r="E439">
        <v>3</v>
      </c>
      <c r="F439">
        <v>15</v>
      </c>
      <c r="G439">
        <v>48.387096774193502</v>
      </c>
      <c r="H439">
        <v>16.745098039215598</v>
      </c>
      <c r="I439">
        <v>1282.7643441750599</v>
      </c>
      <c r="J439">
        <v>21480.014704421599</v>
      </c>
      <c r="M439">
        <f t="shared" si="14"/>
        <v>21480.014704421599</v>
      </c>
      <c r="N439">
        <f t="shared" si="15"/>
        <v>0.25757386503039009</v>
      </c>
    </row>
    <row r="440" spans="1:14">
      <c r="A440" t="s">
        <v>990</v>
      </c>
      <c r="B440">
        <v>9551</v>
      </c>
      <c r="C440">
        <v>21</v>
      </c>
      <c r="D440">
        <v>12</v>
      </c>
      <c r="E440">
        <v>4</v>
      </c>
      <c r="F440">
        <v>5</v>
      </c>
      <c r="G440">
        <v>41.6666666666666</v>
      </c>
      <c r="H440">
        <v>5.9705882352941098</v>
      </c>
      <c r="I440">
        <v>229.24812503605699</v>
      </c>
      <c r="J440">
        <v>1368.7461583035199</v>
      </c>
      <c r="M440">
        <f t="shared" si="14"/>
        <v>1368.7461583035199</v>
      </c>
      <c r="N440">
        <f t="shared" si="15"/>
        <v>4.109232245864846E-2</v>
      </c>
    </row>
    <row r="441" spans="1:14">
      <c r="A441" t="s">
        <v>991</v>
      </c>
      <c r="B441">
        <v>9561</v>
      </c>
      <c r="C441">
        <v>3</v>
      </c>
      <c r="D441">
        <v>1</v>
      </c>
      <c r="E441">
        <v>0</v>
      </c>
      <c r="F441">
        <v>1</v>
      </c>
      <c r="G441">
        <v>100</v>
      </c>
      <c r="H441">
        <v>0.5</v>
      </c>
      <c r="I441">
        <v>15.509775004326899</v>
      </c>
      <c r="J441">
        <v>7.7548875021634602</v>
      </c>
      <c r="M441">
        <f t="shared" si="14"/>
        <v>7.7548875021634602</v>
      </c>
      <c r="N441">
        <f t="shared" si="15"/>
        <v>1.3059576085800557E-3</v>
      </c>
    </row>
    <row r="442" spans="1:14">
      <c r="A442" t="s">
        <v>992</v>
      </c>
      <c r="B442">
        <v>9577</v>
      </c>
      <c r="C442">
        <v>12</v>
      </c>
      <c r="D442">
        <v>7</v>
      </c>
      <c r="E442">
        <v>4</v>
      </c>
      <c r="F442">
        <v>2</v>
      </c>
      <c r="G442">
        <v>28.571428571428498</v>
      </c>
      <c r="H442">
        <v>5.4</v>
      </c>
      <c r="I442">
        <v>184.477331756707</v>
      </c>
      <c r="J442">
        <v>996.17759148622201</v>
      </c>
      <c r="M442">
        <f t="shared" si="14"/>
        <v>996.17759148622201</v>
      </c>
      <c r="N442">
        <f t="shared" si="15"/>
        <v>3.3248336715679463E-2</v>
      </c>
    </row>
    <row r="443" spans="1:14">
      <c r="A443" t="s">
        <v>993</v>
      </c>
      <c r="B443">
        <v>9591</v>
      </c>
      <c r="C443">
        <v>4</v>
      </c>
      <c r="D443">
        <v>3</v>
      </c>
      <c r="E443">
        <v>0</v>
      </c>
      <c r="F443">
        <v>2</v>
      </c>
      <c r="G443">
        <v>66.6666666666666</v>
      </c>
      <c r="H443">
        <v>6</v>
      </c>
      <c r="I443">
        <v>87.569163207324806</v>
      </c>
      <c r="J443">
        <v>525.41497924394901</v>
      </c>
      <c r="M443">
        <f t="shared" si="14"/>
        <v>525.41497924394901</v>
      </c>
      <c r="N443">
        <f t="shared" si="15"/>
        <v>2.1704363052777016E-2</v>
      </c>
    </row>
    <row r="444" spans="1:14">
      <c r="A444" t="s">
        <v>994</v>
      </c>
      <c r="B444">
        <v>9598</v>
      </c>
      <c r="C444">
        <v>24</v>
      </c>
      <c r="D444">
        <v>7</v>
      </c>
      <c r="E444">
        <v>2</v>
      </c>
      <c r="F444">
        <v>4</v>
      </c>
      <c r="G444">
        <v>57.142857142857103</v>
      </c>
      <c r="H444">
        <v>14.375</v>
      </c>
      <c r="I444">
        <v>209.215050095192</v>
      </c>
      <c r="J444">
        <v>3007.4663451183901</v>
      </c>
      <c r="M444">
        <f t="shared" si="14"/>
        <v>3007.4663451183901</v>
      </c>
      <c r="N444" t="str">
        <f t="shared" si="15"/>
        <v/>
      </c>
    </row>
    <row r="445" spans="1:14">
      <c r="A445" t="s">
        <v>82</v>
      </c>
      <c r="B445">
        <v>9601</v>
      </c>
      <c r="C445">
        <v>16</v>
      </c>
      <c r="D445">
        <v>5</v>
      </c>
      <c r="E445">
        <v>2</v>
      </c>
      <c r="F445">
        <v>4</v>
      </c>
      <c r="G445">
        <v>80</v>
      </c>
      <c r="H445">
        <v>9</v>
      </c>
      <c r="I445">
        <v>104</v>
      </c>
      <c r="J445">
        <v>936</v>
      </c>
      <c r="M445">
        <f t="shared" si="14"/>
        <v>3943.4663451183901</v>
      </c>
      <c r="N445" t="str">
        <f t="shared" si="15"/>
        <v/>
      </c>
    </row>
    <row r="446" spans="1:14">
      <c r="A446" t="s">
        <v>82</v>
      </c>
      <c r="B446">
        <v>9605</v>
      </c>
      <c r="C446">
        <v>11</v>
      </c>
      <c r="D446">
        <v>6</v>
      </c>
      <c r="E446">
        <v>1</v>
      </c>
      <c r="F446">
        <v>3</v>
      </c>
      <c r="G446">
        <v>50</v>
      </c>
      <c r="H446">
        <v>5.4</v>
      </c>
      <c r="I446">
        <v>136</v>
      </c>
      <c r="J446">
        <v>734.4</v>
      </c>
      <c r="M446">
        <f t="shared" si="14"/>
        <v>4677.8663451183902</v>
      </c>
      <c r="N446">
        <f t="shared" si="15"/>
        <v>9.3234637084993216E-2</v>
      </c>
    </row>
    <row r="447" spans="1:14">
      <c r="A447" t="s">
        <v>995</v>
      </c>
      <c r="B447">
        <v>9625</v>
      </c>
      <c r="C447">
        <v>3</v>
      </c>
      <c r="D447">
        <v>1</v>
      </c>
      <c r="E447">
        <v>0</v>
      </c>
      <c r="F447">
        <v>1</v>
      </c>
      <c r="G447">
        <v>100</v>
      </c>
      <c r="H447">
        <v>1.5</v>
      </c>
      <c r="I447">
        <v>11.6096404744368</v>
      </c>
      <c r="J447">
        <v>17.414460711655199</v>
      </c>
      <c r="M447">
        <f t="shared" si="14"/>
        <v>17.414460711655199</v>
      </c>
      <c r="N447">
        <f t="shared" si="15"/>
        <v>2.2395053202387328E-3</v>
      </c>
    </row>
    <row r="448" spans="1:14">
      <c r="A448" t="s">
        <v>996</v>
      </c>
      <c r="B448">
        <v>9645</v>
      </c>
      <c r="C448">
        <v>5</v>
      </c>
      <c r="D448">
        <v>1</v>
      </c>
      <c r="E448">
        <v>0</v>
      </c>
      <c r="F448">
        <v>1</v>
      </c>
      <c r="G448">
        <v>100</v>
      </c>
      <c r="H448">
        <v>2.3333333333333299</v>
      </c>
      <c r="I448">
        <v>36.541209043760901</v>
      </c>
      <c r="J448">
        <v>85.262821102108902</v>
      </c>
      <c r="M448">
        <f t="shared" si="14"/>
        <v>85.262821102108902</v>
      </c>
      <c r="N448" t="str">
        <f t="shared" si="15"/>
        <v/>
      </c>
    </row>
    <row r="449" spans="1:14">
      <c r="A449" t="s">
        <v>82</v>
      </c>
      <c r="B449">
        <v>9646</v>
      </c>
      <c r="C449">
        <v>3</v>
      </c>
      <c r="D449">
        <v>1</v>
      </c>
      <c r="E449">
        <v>3</v>
      </c>
      <c r="F449">
        <v>1</v>
      </c>
      <c r="G449">
        <v>100</v>
      </c>
      <c r="H449">
        <v>2.1666666666666599</v>
      </c>
      <c r="I449">
        <v>68.114287513701896</v>
      </c>
      <c r="J449">
        <v>147.580956279687</v>
      </c>
      <c r="M449">
        <f t="shared" si="14"/>
        <v>232.84377738179592</v>
      </c>
      <c r="N449">
        <f t="shared" si="15"/>
        <v>1.2616004523745351E-2</v>
      </c>
    </row>
    <row r="450" spans="1:14">
      <c r="A450" t="s">
        <v>997</v>
      </c>
      <c r="B450">
        <v>9651</v>
      </c>
      <c r="C450">
        <v>146</v>
      </c>
      <c r="D450">
        <v>2</v>
      </c>
      <c r="E450">
        <v>5</v>
      </c>
      <c r="F450">
        <v>1</v>
      </c>
      <c r="G450">
        <v>50</v>
      </c>
      <c r="H450">
        <v>1</v>
      </c>
      <c r="I450">
        <v>31.6992500144231</v>
      </c>
      <c r="J450">
        <v>31.6992500144231</v>
      </c>
      <c r="M450">
        <f t="shared" si="14"/>
        <v>31.6992500144231</v>
      </c>
      <c r="N450" t="str">
        <f t="shared" si="15"/>
        <v/>
      </c>
    </row>
    <row r="451" spans="1:14">
      <c r="A451" t="s">
        <v>82</v>
      </c>
      <c r="B451">
        <v>9653</v>
      </c>
      <c r="C451">
        <v>107</v>
      </c>
      <c r="D451">
        <v>30</v>
      </c>
      <c r="E451">
        <v>8</v>
      </c>
      <c r="F451">
        <v>9</v>
      </c>
      <c r="G451">
        <v>30</v>
      </c>
      <c r="H451">
        <v>14.1666666666666</v>
      </c>
      <c r="I451">
        <v>909.66115172371099</v>
      </c>
      <c r="J451">
        <v>12886.8663160859</v>
      </c>
      <c r="M451">
        <f t="shared" si="14"/>
        <v>12918.565566100322</v>
      </c>
      <c r="N451">
        <f t="shared" si="15"/>
        <v>0.18352205957130757</v>
      </c>
    </row>
    <row r="452" spans="1:14">
      <c r="A452" t="s">
        <v>998</v>
      </c>
      <c r="B452">
        <v>9659</v>
      </c>
      <c r="C452">
        <v>4</v>
      </c>
      <c r="D452">
        <v>2</v>
      </c>
      <c r="E452">
        <v>1</v>
      </c>
      <c r="F452">
        <v>1</v>
      </c>
      <c r="G452">
        <v>50</v>
      </c>
      <c r="H452">
        <v>1.8</v>
      </c>
      <c r="I452">
        <v>42.110323830863997</v>
      </c>
      <c r="J452">
        <v>75.798582895555299</v>
      </c>
      <c r="M452">
        <f t="shared" si="14"/>
        <v>75.798582895555299</v>
      </c>
      <c r="N452" t="str">
        <f t="shared" si="15"/>
        <v/>
      </c>
    </row>
    <row r="453" spans="1:14">
      <c r="A453" t="s">
        <v>82</v>
      </c>
      <c r="B453">
        <v>9665</v>
      </c>
      <c r="C453">
        <v>4</v>
      </c>
      <c r="D453">
        <v>2</v>
      </c>
      <c r="E453">
        <v>2</v>
      </c>
      <c r="F453">
        <v>1</v>
      </c>
      <c r="G453">
        <v>50</v>
      </c>
      <c r="H453">
        <v>2.1666666666666599</v>
      </c>
      <c r="I453">
        <v>64.529325012980806</v>
      </c>
      <c r="J453">
        <v>139.81353752812501</v>
      </c>
      <c r="M453">
        <f t="shared" si="14"/>
        <v>215.61212042368032</v>
      </c>
      <c r="N453" t="str">
        <f t="shared" si="15"/>
        <v/>
      </c>
    </row>
    <row r="454" spans="1:14">
      <c r="A454" t="s">
        <v>82</v>
      </c>
      <c r="B454">
        <v>9674</v>
      </c>
      <c r="C454">
        <v>5</v>
      </c>
      <c r="D454">
        <v>2</v>
      </c>
      <c r="E454">
        <v>2</v>
      </c>
      <c r="F454">
        <v>2</v>
      </c>
      <c r="G454">
        <v>100</v>
      </c>
      <c r="H454">
        <v>2.4</v>
      </c>
      <c r="I454">
        <v>36</v>
      </c>
      <c r="J454">
        <v>86.4</v>
      </c>
      <c r="M454">
        <f t="shared" si="14"/>
        <v>302.01212042368036</v>
      </c>
      <c r="N454">
        <f t="shared" si="15"/>
        <v>1.5004734904826509E-2</v>
      </c>
    </row>
    <row r="455" spans="1:14">
      <c r="A455" t="s">
        <v>999</v>
      </c>
      <c r="B455">
        <v>9680</v>
      </c>
      <c r="C455">
        <v>23</v>
      </c>
      <c r="D455">
        <v>6</v>
      </c>
      <c r="E455">
        <v>0</v>
      </c>
      <c r="F455">
        <v>7</v>
      </c>
      <c r="G455">
        <v>116.666666666666</v>
      </c>
      <c r="H455">
        <v>9.4736842105263097</v>
      </c>
      <c r="I455">
        <v>306.05280269303699</v>
      </c>
      <c r="J455">
        <v>2899.4476044603498</v>
      </c>
      <c r="M455">
        <f t="shared" si="14"/>
        <v>2899.4476044603498</v>
      </c>
      <c r="N455">
        <f t="shared" si="15"/>
        <v>6.7778026923078397E-2</v>
      </c>
    </row>
    <row r="456" spans="1:14">
      <c r="A456" t="s">
        <v>1000</v>
      </c>
      <c r="B456">
        <v>9704</v>
      </c>
      <c r="C456">
        <v>5</v>
      </c>
      <c r="D456">
        <v>1</v>
      </c>
      <c r="E456">
        <v>0</v>
      </c>
      <c r="F456">
        <v>1</v>
      </c>
      <c r="G456">
        <v>100</v>
      </c>
      <c r="H456">
        <v>1.2</v>
      </c>
      <c r="I456">
        <v>22.458839376460801</v>
      </c>
      <c r="J456">
        <v>26.950607251752999</v>
      </c>
      <c r="M456">
        <f t="shared" si="14"/>
        <v>26.950607251752999</v>
      </c>
      <c r="N456">
        <f t="shared" si="15"/>
        <v>2.996340161479075E-3</v>
      </c>
    </row>
    <row r="457" spans="1:14">
      <c r="A457" t="s">
        <v>1001</v>
      </c>
      <c r="B457">
        <v>9744</v>
      </c>
      <c r="C457">
        <v>4</v>
      </c>
      <c r="D457">
        <v>2</v>
      </c>
      <c r="E457">
        <v>0</v>
      </c>
      <c r="F457">
        <v>1</v>
      </c>
      <c r="G457">
        <v>50</v>
      </c>
      <c r="H457">
        <v>2.5</v>
      </c>
      <c r="I457">
        <v>25.8496250072115</v>
      </c>
      <c r="J457">
        <v>64.624062518028893</v>
      </c>
      <c r="M457">
        <f t="shared" si="14"/>
        <v>64.624062518028893</v>
      </c>
      <c r="N457">
        <f t="shared" si="15"/>
        <v>5.3679473714064695E-3</v>
      </c>
    </row>
    <row r="458" spans="1:14">
      <c r="A458" t="s">
        <v>1002</v>
      </c>
      <c r="B458">
        <v>9749</v>
      </c>
      <c r="C458">
        <v>10</v>
      </c>
      <c r="D458">
        <v>5</v>
      </c>
      <c r="E458">
        <v>5</v>
      </c>
      <c r="F458">
        <v>2</v>
      </c>
      <c r="G458">
        <v>40</v>
      </c>
      <c r="H458">
        <v>3.5</v>
      </c>
      <c r="I458">
        <v>129.65784284662001</v>
      </c>
      <c r="J458">
        <v>453.80244996317299</v>
      </c>
      <c r="M458">
        <f t="shared" si="14"/>
        <v>453.80244996317299</v>
      </c>
      <c r="N458">
        <f t="shared" si="15"/>
        <v>1.9684450815956385E-2</v>
      </c>
    </row>
    <row r="459" spans="1:14">
      <c r="A459" t="s">
        <v>1003</v>
      </c>
      <c r="B459">
        <v>9761</v>
      </c>
      <c r="C459">
        <v>35</v>
      </c>
      <c r="D459">
        <v>10</v>
      </c>
      <c r="E459">
        <v>3</v>
      </c>
      <c r="F459">
        <v>1</v>
      </c>
      <c r="G459">
        <v>10</v>
      </c>
      <c r="H459">
        <v>4.9499999999999904</v>
      </c>
      <c r="I459">
        <v>244.42286534333601</v>
      </c>
      <c r="J459">
        <v>1209.8931834495099</v>
      </c>
      <c r="M459">
        <f t="shared" si="14"/>
        <v>1209.8931834495099</v>
      </c>
      <c r="N459" t="str">
        <f t="shared" si="15"/>
        <v/>
      </c>
    </row>
    <row r="460" spans="1:14">
      <c r="A460" t="s">
        <v>82</v>
      </c>
      <c r="B460">
        <v>9770</v>
      </c>
      <c r="C460">
        <v>20</v>
      </c>
      <c r="D460">
        <v>14</v>
      </c>
      <c r="E460">
        <v>1</v>
      </c>
      <c r="F460">
        <v>5</v>
      </c>
      <c r="G460">
        <v>35.714285714285701</v>
      </c>
      <c r="H460">
        <v>11.7272727272727</v>
      </c>
      <c r="I460">
        <v>371.38478741127398</v>
      </c>
      <c r="J460">
        <v>4355.3306887322196</v>
      </c>
      <c r="M460">
        <f t="shared" si="14"/>
        <v>5565.2238721817293</v>
      </c>
      <c r="N460">
        <f t="shared" si="15"/>
        <v>0.10468083339635367</v>
      </c>
    </row>
    <row r="461" spans="1:14">
      <c r="A461" t="s">
        <v>1004</v>
      </c>
      <c r="B461">
        <v>9835</v>
      </c>
      <c r="C461">
        <v>309</v>
      </c>
      <c r="D461">
        <v>5</v>
      </c>
      <c r="E461">
        <v>0</v>
      </c>
      <c r="F461">
        <v>1</v>
      </c>
      <c r="G461">
        <v>20</v>
      </c>
      <c r="H461">
        <v>4.25</v>
      </c>
      <c r="I461">
        <v>121.113608463864</v>
      </c>
      <c r="J461">
        <v>514.73283597142199</v>
      </c>
      <c r="M461">
        <f t="shared" si="14"/>
        <v>514.73283597142199</v>
      </c>
      <c r="N461">
        <f t="shared" si="15"/>
        <v>2.1409178072317285E-2</v>
      </c>
    </row>
    <row r="462" spans="1:14">
      <c r="A462" t="s">
        <v>1005</v>
      </c>
      <c r="B462">
        <v>9848</v>
      </c>
      <c r="C462">
        <v>8</v>
      </c>
      <c r="D462">
        <v>5</v>
      </c>
      <c r="E462">
        <v>1</v>
      </c>
      <c r="F462">
        <v>2</v>
      </c>
      <c r="G462">
        <v>40</v>
      </c>
      <c r="H462">
        <v>4</v>
      </c>
      <c r="I462">
        <v>30.8809041426336</v>
      </c>
      <c r="J462">
        <v>123.523616570534</v>
      </c>
      <c r="M462">
        <f t="shared" si="14"/>
        <v>123.523616570534</v>
      </c>
      <c r="N462">
        <f t="shared" si="15"/>
        <v>8.2675864413825594E-3</v>
      </c>
    </row>
    <row r="463" spans="1:14">
      <c r="A463" t="s">
        <v>1006</v>
      </c>
      <c r="B463">
        <v>9866</v>
      </c>
      <c r="C463">
        <v>8</v>
      </c>
      <c r="D463">
        <v>5</v>
      </c>
      <c r="E463">
        <v>1</v>
      </c>
      <c r="F463">
        <v>2</v>
      </c>
      <c r="G463">
        <v>40</v>
      </c>
      <c r="H463">
        <v>4</v>
      </c>
      <c r="I463">
        <v>30.8809041426336</v>
      </c>
      <c r="J463">
        <v>123.523616570534</v>
      </c>
      <c r="M463">
        <f t="shared" si="14"/>
        <v>123.523616570534</v>
      </c>
      <c r="N463" t="str">
        <f t="shared" si="15"/>
        <v/>
      </c>
    </row>
    <row r="464" spans="1:14">
      <c r="A464" t="s">
        <v>82</v>
      </c>
      <c r="B464">
        <v>9876</v>
      </c>
      <c r="C464">
        <v>267</v>
      </c>
      <c r="D464">
        <v>9</v>
      </c>
      <c r="E464">
        <v>3</v>
      </c>
      <c r="F464">
        <v>1</v>
      </c>
      <c r="G464">
        <v>11.1111111111111</v>
      </c>
      <c r="H464">
        <v>6.2222222222222197</v>
      </c>
      <c r="I464">
        <v>250.76823424783501</v>
      </c>
      <c r="J464">
        <v>1560.3356797643</v>
      </c>
      <c r="M464">
        <f t="shared" ref="M464:M527" si="16">IF(A464="&lt;anonymous&gt;",J464+M463,J464)</f>
        <v>1683.859296334834</v>
      </c>
      <c r="N464">
        <f t="shared" ref="N464:N527" si="17">IF(A465="&lt;anonymous&gt;","",POWER(M464,2/3)/3000)</f>
        <v>4.7179059368968754E-2</v>
      </c>
    </row>
    <row r="465" spans="1:14">
      <c r="A465" t="s">
        <v>1007</v>
      </c>
      <c r="B465">
        <v>9882</v>
      </c>
      <c r="C465">
        <v>3</v>
      </c>
      <c r="D465">
        <v>1</v>
      </c>
      <c r="E465">
        <v>1</v>
      </c>
      <c r="F465">
        <v>1</v>
      </c>
      <c r="G465">
        <v>100</v>
      </c>
      <c r="H465">
        <v>1.5</v>
      </c>
      <c r="I465">
        <v>10</v>
      </c>
      <c r="J465">
        <v>15</v>
      </c>
      <c r="M465">
        <f t="shared" si="16"/>
        <v>15</v>
      </c>
      <c r="N465">
        <f t="shared" si="17"/>
        <v>2.0274006651911335E-3</v>
      </c>
    </row>
    <row r="466" spans="1:14">
      <c r="A466" t="s">
        <v>1008</v>
      </c>
      <c r="B466">
        <v>9980</v>
      </c>
      <c r="C466">
        <v>128</v>
      </c>
      <c r="D466">
        <v>36</v>
      </c>
      <c r="E466">
        <v>4</v>
      </c>
      <c r="F466">
        <v>8</v>
      </c>
      <c r="G466">
        <v>22.2222222222222</v>
      </c>
      <c r="H466">
        <v>31.846153846153801</v>
      </c>
      <c r="I466">
        <v>1196.79345838776</v>
      </c>
      <c r="J466">
        <v>38113.268597887101</v>
      </c>
      <c r="M466">
        <f t="shared" si="16"/>
        <v>38113.268597887101</v>
      </c>
      <c r="N466">
        <f t="shared" si="17"/>
        <v>0.37751094051471068</v>
      </c>
    </row>
    <row r="467" spans="1:14">
      <c r="A467" t="s">
        <v>1009</v>
      </c>
      <c r="B467">
        <v>10027</v>
      </c>
      <c r="C467">
        <v>7</v>
      </c>
      <c r="D467">
        <v>7</v>
      </c>
      <c r="E467">
        <v>1</v>
      </c>
      <c r="F467">
        <v>3</v>
      </c>
      <c r="G467">
        <v>42.857142857142797</v>
      </c>
      <c r="H467">
        <v>8.75</v>
      </c>
      <c r="I467">
        <v>178.377264745491</v>
      </c>
      <c r="J467">
        <v>1560.8010665230499</v>
      </c>
      <c r="M467">
        <f t="shared" si="16"/>
        <v>1560.8010665230499</v>
      </c>
      <c r="N467">
        <f t="shared" si="17"/>
        <v>4.4851514665914118E-2</v>
      </c>
    </row>
    <row r="468" spans="1:14">
      <c r="A468" t="s">
        <v>1010</v>
      </c>
      <c r="B468">
        <v>10035</v>
      </c>
      <c r="C468">
        <v>5</v>
      </c>
      <c r="D468">
        <v>1</v>
      </c>
      <c r="E468">
        <v>1</v>
      </c>
      <c r="F468">
        <v>2</v>
      </c>
      <c r="G468">
        <v>200</v>
      </c>
      <c r="H468">
        <v>3.6</v>
      </c>
      <c r="I468">
        <v>47.548875021634601</v>
      </c>
      <c r="J468">
        <v>171.17595007788401</v>
      </c>
      <c r="M468">
        <f t="shared" si="16"/>
        <v>171.17595007788401</v>
      </c>
      <c r="N468">
        <f t="shared" si="17"/>
        <v>1.0276389970973777E-2</v>
      </c>
    </row>
    <row r="469" spans="1:14">
      <c r="A469" t="s">
        <v>1011</v>
      </c>
      <c r="B469">
        <v>10041</v>
      </c>
      <c r="C469">
        <v>16</v>
      </c>
      <c r="D469">
        <v>11</v>
      </c>
      <c r="E469">
        <v>1</v>
      </c>
      <c r="F469">
        <v>4</v>
      </c>
      <c r="G469">
        <v>36.363636363636303</v>
      </c>
      <c r="H469">
        <v>12.8333333333333</v>
      </c>
      <c r="I469">
        <v>118.536422396259</v>
      </c>
      <c r="J469">
        <v>1521.217420752</v>
      </c>
      <c r="M469">
        <f t="shared" si="16"/>
        <v>1521.217420752</v>
      </c>
      <c r="N469">
        <f t="shared" si="17"/>
        <v>4.4089949911190467E-2</v>
      </c>
    </row>
    <row r="470" spans="1:14">
      <c r="A470" t="s">
        <v>1012</v>
      </c>
      <c r="B470">
        <v>10058</v>
      </c>
      <c r="C470">
        <v>18</v>
      </c>
      <c r="D470">
        <v>10</v>
      </c>
      <c r="E470">
        <v>1</v>
      </c>
      <c r="F470">
        <v>2</v>
      </c>
      <c r="G470">
        <v>20</v>
      </c>
      <c r="H470">
        <v>8.05555555555555</v>
      </c>
      <c r="I470">
        <v>254.78981086905199</v>
      </c>
      <c r="J470">
        <v>2052.47347644514</v>
      </c>
      <c r="M470">
        <f t="shared" si="16"/>
        <v>2052.47347644514</v>
      </c>
      <c r="N470">
        <f t="shared" si="17"/>
        <v>5.3834883923939821E-2</v>
      </c>
    </row>
    <row r="471" spans="1:14">
      <c r="A471" t="s">
        <v>1013</v>
      </c>
      <c r="B471">
        <v>10079</v>
      </c>
      <c r="C471">
        <v>10</v>
      </c>
      <c r="D471">
        <v>2</v>
      </c>
      <c r="E471">
        <v>3</v>
      </c>
      <c r="F471">
        <v>1</v>
      </c>
      <c r="G471">
        <v>50</v>
      </c>
      <c r="H471">
        <v>3.21428571428571</v>
      </c>
      <c r="I471">
        <v>50.189475010096103</v>
      </c>
      <c r="J471">
        <v>161.32331253245201</v>
      </c>
      <c r="M471">
        <f t="shared" si="16"/>
        <v>161.32331253245201</v>
      </c>
      <c r="N471">
        <f t="shared" si="17"/>
        <v>9.8781776576745087E-3</v>
      </c>
    </row>
    <row r="472" spans="1:14">
      <c r="A472" t="s">
        <v>1014</v>
      </c>
      <c r="B472">
        <v>10081</v>
      </c>
      <c r="C472">
        <v>7</v>
      </c>
      <c r="D472">
        <v>4</v>
      </c>
      <c r="E472">
        <v>2</v>
      </c>
      <c r="F472">
        <v>3</v>
      </c>
      <c r="G472">
        <v>75</v>
      </c>
      <c r="H472">
        <v>6.3</v>
      </c>
      <c r="I472">
        <v>114.448959555009</v>
      </c>
      <c r="J472">
        <v>721.02844519656003</v>
      </c>
      <c r="M472">
        <f t="shared" si="16"/>
        <v>721.02844519656003</v>
      </c>
      <c r="N472">
        <f t="shared" si="17"/>
        <v>2.6802811014522747E-2</v>
      </c>
    </row>
    <row r="473" spans="1:14">
      <c r="A473" t="s">
        <v>1015</v>
      </c>
      <c r="B473">
        <v>10092</v>
      </c>
      <c r="C473">
        <v>4</v>
      </c>
      <c r="D473">
        <v>1</v>
      </c>
      <c r="E473">
        <v>1</v>
      </c>
      <c r="F473">
        <v>1</v>
      </c>
      <c r="G473">
        <v>100</v>
      </c>
      <c r="H473">
        <v>2</v>
      </c>
      <c r="I473">
        <v>41.209025018749998</v>
      </c>
      <c r="J473">
        <v>82.418050037500095</v>
      </c>
      <c r="M473">
        <f t="shared" si="16"/>
        <v>82.418050037500095</v>
      </c>
      <c r="N473">
        <f t="shared" si="17"/>
        <v>6.3128717830069035E-3</v>
      </c>
    </row>
    <row r="474" spans="1:14">
      <c r="A474" t="s">
        <v>1016</v>
      </c>
      <c r="B474">
        <v>10097</v>
      </c>
      <c r="C474">
        <v>10</v>
      </c>
      <c r="D474">
        <v>6</v>
      </c>
      <c r="E474">
        <v>1</v>
      </c>
      <c r="F474">
        <v>2</v>
      </c>
      <c r="G474">
        <v>33.3333333333333</v>
      </c>
      <c r="H474">
        <v>6.9230769230769198</v>
      </c>
      <c r="I474">
        <v>156.08010665230501</v>
      </c>
      <c r="J474">
        <v>1080.55458451596</v>
      </c>
      <c r="M474">
        <f t="shared" si="16"/>
        <v>1080.55458451596</v>
      </c>
      <c r="N474">
        <f t="shared" si="17"/>
        <v>3.5100223793438273E-2</v>
      </c>
    </row>
    <row r="475" spans="1:14">
      <c r="A475" t="s">
        <v>1017</v>
      </c>
      <c r="B475">
        <v>10121</v>
      </c>
      <c r="C475">
        <v>3</v>
      </c>
      <c r="D475">
        <v>1</v>
      </c>
      <c r="E475">
        <v>0</v>
      </c>
      <c r="F475">
        <v>1</v>
      </c>
      <c r="G475">
        <v>100</v>
      </c>
      <c r="H475">
        <v>0.5</v>
      </c>
      <c r="I475">
        <v>2</v>
      </c>
      <c r="J475">
        <v>1</v>
      </c>
      <c r="M475">
        <f t="shared" si="16"/>
        <v>1</v>
      </c>
      <c r="N475">
        <f t="shared" si="17"/>
        <v>3.3333333333333332E-4</v>
      </c>
    </row>
    <row r="476" spans="1:14">
      <c r="A476" t="s">
        <v>1018</v>
      </c>
      <c r="B476">
        <v>10137</v>
      </c>
      <c r="C476">
        <v>3</v>
      </c>
      <c r="D476">
        <v>1</v>
      </c>
      <c r="E476">
        <v>0</v>
      </c>
      <c r="F476">
        <v>1</v>
      </c>
      <c r="G476">
        <v>100</v>
      </c>
      <c r="H476">
        <v>0.5</v>
      </c>
      <c r="I476">
        <v>2</v>
      </c>
      <c r="J476">
        <v>1</v>
      </c>
      <c r="M476">
        <f t="shared" si="16"/>
        <v>1</v>
      </c>
      <c r="N476">
        <f t="shared" si="17"/>
        <v>3.3333333333333332E-4</v>
      </c>
    </row>
    <row r="477" spans="1:14">
      <c r="A477" t="s">
        <v>1019</v>
      </c>
      <c r="B477">
        <v>10145</v>
      </c>
      <c r="C477">
        <v>184</v>
      </c>
      <c r="D477">
        <v>1</v>
      </c>
      <c r="E477">
        <v>0</v>
      </c>
      <c r="F477">
        <v>1</v>
      </c>
      <c r="G477">
        <v>100</v>
      </c>
      <c r="H477">
        <v>2.2857142857142798</v>
      </c>
      <c r="I477">
        <v>41.5131794236475</v>
      </c>
      <c r="J477">
        <v>94.887267254051494</v>
      </c>
      <c r="M477">
        <f t="shared" si="16"/>
        <v>94.887267254051494</v>
      </c>
      <c r="N477" t="str">
        <f t="shared" si="17"/>
        <v/>
      </c>
    </row>
    <row r="478" spans="1:14">
      <c r="A478" t="s">
        <v>82</v>
      </c>
      <c r="B478">
        <v>10147</v>
      </c>
      <c r="C478">
        <v>181</v>
      </c>
      <c r="D478">
        <v>4</v>
      </c>
      <c r="E478">
        <v>4</v>
      </c>
      <c r="F478">
        <v>1</v>
      </c>
      <c r="G478">
        <v>25</v>
      </c>
      <c r="H478">
        <v>4.125</v>
      </c>
      <c r="I478">
        <v>72.339743519094398</v>
      </c>
      <c r="J478">
        <v>298.40144201626401</v>
      </c>
      <c r="M478">
        <f t="shared" si="16"/>
        <v>393.28870927031551</v>
      </c>
      <c r="N478">
        <f t="shared" si="17"/>
        <v>1.7893133315050141E-2</v>
      </c>
    </row>
    <row r="479" spans="1:14">
      <c r="A479" t="s">
        <v>1020</v>
      </c>
      <c r="B479">
        <v>10275</v>
      </c>
      <c r="C479">
        <v>29</v>
      </c>
      <c r="D479">
        <v>11</v>
      </c>
      <c r="E479">
        <v>4</v>
      </c>
      <c r="F479">
        <v>3</v>
      </c>
      <c r="G479">
        <v>27.272727272727199</v>
      </c>
      <c r="H479">
        <v>9.4285714285714199</v>
      </c>
      <c r="I479">
        <v>358.20301347942097</v>
      </c>
      <c r="J479">
        <v>3377.34269852026</v>
      </c>
      <c r="M479">
        <f t="shared" si="16"/>
        <v>3377.34269852026</v>
      </c>
      <c r="N479">
        <f t="shared" si="17"/>
        <v>7.5034702630812133E-2</v>
      </c>
    </row>
    <row r="480" spans="1:14">
      <c r="A480" t="s">
        <v>1021</v>
      </c>
      <c r="B480">
        <v>10287</v>
      </c>
      <c r="C480">
        <v>12</v>
      </c>
      <c r="D480">
        <v>7</v>
      </c>
      <c r="E480">
        <v>0</v>
      </c>
      <c r="F480">
        <v>3</v>
      </c>
      <c r="G480">
        <v>42.857142857142797</v>
      </c>
      <c r="H480">
        <v>6.5769230769230704</v>
      </c>
      <c r="I480">
        <v>164.99896988958</v>
      </c>
      <c r="J480">
        <v>1085.1855327353101</v>
      </c>
      <c r="M480">
        <f t="shared" si="16"/>
        <v>1085.1855327353101</v>
      </c>
      <c r="N480">
        <f t="shared" si="17"/>
        <v>3.5200438650127834E-2</v>
      </c>
    </row>
    <row r="481" spans="1:14">
      <c r="A481" t="s">
        <v>1022</v>
      </c>
      <c r="B481">
        <v>10316</v>
      </c>
      <c r="C481">
        <v>9</v>
      </c>
      <c r="D481">
        <v>6</v>
      </c>
      <c r="E481">
        <v>1</v>
      </c>
      <c r="F481">
        <v>2</v>
      </c>
      <c r="G481">
        <v>33.3333333333333</v>
      </c>
      <c r="H481">
        <v>7.3888888888888804</v>
      </c>
      <c r="I481">
        <v>140</v>
      </c>
      <c r="J481">
        <v>1034.44444444444</v>
      </c>
      <c r="M481">
        <f t="shared" si="16"/>
        <v>1034.44444444444</v>
      </c>
      <c r="N481">
        <f t="shared" si="17"/>
        <v>3.4094437231979011E-2</v>
      </c>
    </row>
    <row r="482" spans="1:14">
      <c r="A482" t="s">
        <v>1023</v>
      </c>
      <c r="B482">
        <v>10340</v>
      </c>
      <c r="C482">
        <v>61</v>
      </c>
      <c r="D482">
        <v>1</v>
      </c>
      <c r="E482">
        <v>0</v>
      </c>
      <c r="F482">
        <v>1</v>
      </c>
      <c r="G482">
        <v>100</v>
      </c>
      <c r="H482">
        <v>1.5</v>
      </c>
      <c r="I482">
        <v>15.509775004326899</v>
      </c>
      <c r="J482">
        <v>23.264662506490399</v>
      </c>
      <c r="M482">
        <f t="shared" si="16"/>
        <v>23.264662506490399</v>
      </c>
      <c r="N482">
        <f t="shared" si="17"/>
        <v>2.7165012951989253E-3</v>
      </c>
    </row>
    <row r="483" spans="1:14">
      <c r="A483" t="s">
        <v>899</v>
      </c>
      <c r="B483">
        <v>10341</v>
      </c>
      <c r="C483">
        <v>59</v>
      </c>
      <c r="D483">
        <v>40</v>
      </c>
      <c r="E483">
        <v>0</v>
      </c>
      <c r="F483">
        <v>1</v>
      </c>
      <c r="G483">
        <v>2.5</v>
      </c>
      <c r="H483">
        <v>5.3983050847457603</v>
      </c>
      <c r="I483">
        <v>888.52593554569205</v>
      </c>
      <c r="J483">
        <v>4796.5340757847898</v>
      </c>
      <c r="M483">
        <f t="shared" si="16"/>
        <v>4796.5340757847898</v>
      </c>
      <c r="N483">
        <f t="shared" si="17"/>
        <v>9.4804823650438422E-2</v>
      </c>
    </row>
    <row r="484" spans="1:14">
      <c r="A484" t="s">
        <v>1024</v>
      </c>
      <c r="B484">
        <v>10392</v>
      </c>
      <c r="C484">
        <v>6</v>
      </c>
      <c r="D484">
        <v>3</v>
      </c>
      <c r="E484">
        <v>1</v>
      </c>
      <c r="F484">
        <v>2</v>
      </c>
      <c r="G484">
        <v>66.6666666666666</v>
      </c>
      <c r="H484">
        <v>1.875</v>
      </c>
      <c r="I484">
        <v>25.2661942985184</v>
      </c>
      <c r="J484">
        <v>47.374114309722003</v>
      </c>
      <c r="M484">
        <f t="shared" si="16"/>
        <v>47.374114309722003</v>
      </c>
      <c r="N484">
        <f t="shared" si="17"/>
        <v>4.3642151009263145E-3</v>
      </c>
    </row>
    <row r="485" spans="1:14">
      <c r="A485" t="s">
        <v>1025</v>
      </c>
      <c r="B485">
        <v>10413</v>
      </c>
      <c r="C485">
        <v>10</v>
      </c>
      <c r="D485">
        <v>5</v>
      </c>
      <c r="E485">
        <v>1</v>
      </c>
      <c r="F485">
        <v>2</v>
      </c>
      <c r="G485">
        <v>40</v>
      </c>
      <c r="H485">
        <v>7.4375</v>
      </c>
      <c r="I485">
        <v>125.020499059472</v>
      </c>
      <c r="J485">
        <v>929.83996175482696</v>
      </c>
      <c r="M485">
        <f t="shared" si="16"/>
        <v>929.83996175482696</v>
      </c>
      <c r="N485">
        <f t="shared" si="17"/>
        <v>3.1755397243138236E-2</v>
      </c>
    </row>
    <row r="486" spans="1:14">
      <c r="A486" t="s">
        <v>1026</v>
      </c>
      <c r="B486">
        <v>10424</v>
      </c>
      <c r="C486">
        <v>7</v>
      </c>
      <c r="D486">
        <v>4</v>
      </c>
      <c r="E486">
        <v>2</v>
      </c>
      <c r="F486">
        <v>3</v>
      </c>
      <c r="G486">
        <v>75</v>
      </c>
      <c r="H486">
        <v>4.2307692307692299</v>
      </c>
      <c r="I486">
        <v>162.62707505624999</v>
      </c>
      <c r="J486">
        <v>688.03762523798105</v>
      </c>
      <c r="M486">
        <f t="shared" si="16"/>
        <v>688.03762523798105</v>
      </c>
      <c r="N486">
        <f t="shared" si="17"/>
        <v>2.5978866853633487E-2</v>
      </c>
    </row>
    <row r="487" spans="1:14">
      <c r="A487" t="s">
        <v>1027</v>
      </c>
      <c r="B487">
        <v>10433</v>
      </c>
      <c r="C487">
        <v>16</v>
      </c>
      <c r="D487">
        <v>9</v>
      </c>
      <c r="E487">
        <v>2</v>
      </c>
      <c r="F487">
        <v>4</v>
      </c>
      <c r="G487">
        <v>44.4444444444444</v>
      </c>
      <c r="H487">
        <v>15.5833333333333</v>
      </c>
      <c r="I487">
        <v>456.65021354199098</v>
      </c>
      <c r="J487">
        <v>7116.1324943626996</v>
      </c>
      <c r="M487">
        <f t="shared" si="16"/>
        <v>7116.1324943626996</v>
      </c>
      <c r="N487">
        <f t="shared" si="17"/>
        <v>0.12332224693572635</v>
      </c>
    </row>
    <row r="488" spans="1:14">
      <c r="A488" t="s">
        <v>1028</v>
      </c>
      <c r="B488">
        <v>10458</v>
      </c>
      <c r="C488">
        <v>5</v>
      </c>
      <c r="D488">
        <v>2</v>
      </c>
      <c r="E488">
        <v>2</v>
      </c>
      <c r="F488">
        <v>2</v>
      </c>
      <c r="G488">
        <v>100</v>
      </c>
      <c r="H488">
        <v>4.1666666666666599</v>
      </c>
      <c r="I488">
        <v>62.2697691354713</v>
      </c>
      <c r="J488">
        <v>259.45737139779698</v>
      </c>
      <c r="M488">
        <f t="shared" si="16"/>
        <v>259.45737139779698</v>
      </c>
      <c r="N488">
        <f t="shared" si="17"/>
        <v>1.3559887545317258E-2</v>
      </c>
    </row>
    <row r="489" spans="1:14">
      <c r="A489" t="s">
        <v>1029</v>
      </c>
      <c r="B489">
        <v>10465</v>
      </c>
      <c r="C489">
        <v>4</v>
      </c>
      <c r="D489">
        <v>2</v>
      </c>
      <c r="E489">
        <v>1</v>
      </c>
      <c r="F489">
        <v>2</v>
      </c>
      <c r="G489">
        <v>100</v>
      </c>
      <c r="H489">
        <v>6.8571428571428497</v>
      </c>
      <c r="I489">
        <v>85.951593103387395</v>
      </c>
      <c r="J489">
        <v>589.38235270894199</v>
      </c>
      <c r="M489">
        <f t="shared" si="16"/>
        <v>589.38235270894199</v>
      </c>
      <c r="N489">
        <f t="shared" si="17"/>
        <v>2.3432043450054736E-2</v>
      </c>
    </row>
    <row r="490" spans="1:14">
      <c r="A490" t="s">
        <v>1030</v>
      </c>
      <c r="B490">
        <v>10471</v>
      </c>
      <c r="C490">
        <v>3</v>
      </c>
      <c r="D490">
        <v>1</v>
      </c>
      <c r="E490">
        <v>1</v>
      </c>
      <c r="F490">
        <v>1</v>
      </c>
      <c r="G490">
        <v>100</v>
      </c>
      <c r="H490">
        <v>2.5714285714285698</v>
      </c>
      <c r="I490">
        <v>55.3509058981967</v>
      </c>
      <c r="J490">
        <v>142.33090088107701</v>
      </c>
      <c r="M490">
        <f t="shared" si="16"/>
        <v>142.33090088107701</v>
      </c>
      <c r="N490">
        <f t="shared" si="17"/>
        <v>9.086812025318091E-3</v>
      </c>
    </row>
    <row r="491" spans="1:14">
      <c r="A491" t="s">
        <v>1031</v>
      </c>
      <c r="B491">
        <v>10476</v>
      </c>
      <c r="C491">
        <v>3</v>
      </c>
      <c r="D491">
        <v>1</v>
      </c>
      <c r="E491">
        <v>1</v>
      </c>
      <c r="F491">
        <v>1</v>
      </c>
      <c r="G491">
        <v>100</v>
      </c>
      <c r="H491">
        <v>3.1428571428571401</v>
      </c>
      <c r="I491">
        <v>65.729200754108604</v>
      </c>
      <c r="J491">
        <v>206.57748808434101</v>
      </c>
      <c r="M491">
        <f t="shared" si="16"/>
        <v>206.57748808434101</v>
      </c>
      <c r="N491">
        <f t="shared" si="17"/>
        <v>1.1648430337804688E-2</v>
      </c>
    </row>
    <row r="492" spans="1:14">
      <c r="A492" t="s">
        <v>1032</v>
      </c>
      <c r="B492">
        <v>10489</v>
      </c>
      <c r="C492">
        <v>68</v>
      </c>
      <c r="D492">
        <v>7</v>
      </c>
      <c r="E492">
        <v>2</v>
      </c>
      <c r="F492">
        <v>2</v>
      </c>
      <c r="G492">
        <v>28.571428571428498</v>
      </c>
      <c r="H492">
        <v>5.3076923076923004</v>
      </c>
      <c r="I492">
        <v>169.91710053774301</v>
      </c>
      <c r="J492">
        <v>901.86768746956102</v>
      </c>
      <c r="M492">
        <f t="shared" si="16"/>
        <v>901.86768746956102</v>
      </c>
      <c r="N492">
        <f t="shared" si="17"/>
        <v>3.111529790306293E-2</v>
      </c>
    </row>
    <row r="493" spans="1:14">
      <c r="A493" t="s">
        <v>1033</v>
      </c>
      <c r="B493">
        <v>10501</v>
      </c>
      <c r="C493">
        <v>15</v>
      </c>
      <c r="D493">
        <v>7</v>
      </c>
      <c r="E493">
        <v>1</v>
      </c>
      <c r="F493">
        <v>3</v>
      </c>
      <c r="G493">
        <v>42.857142857142797</v>
      </c>
      <c r="H493">
        <v>5.9230769230769198</v>
      </c>
      <c r="I493">
        <v>164.23326760571899</v>
      </c>
      <c r="J493">
        <v>972.76627735695502</v>
      </c>
      <c r="M493">
        <f t="shared" si="16"/>
        <v>972.76627735695502</v>
      </c>
      <c r="N493">
        <f t="shared" si="17"/>
        <v>3.2725358763284321E-2</v>
      </c>
    </row>
    <row r="494" spans="1:14">
      <c r="A494" t="s">
        <v>1034</v>
      </c>
      <c r="B494">
        <v>10521</v>
      </c>
      <c r="C494">
        <v>7</v>
      </c>
      <c r="D494">
        <v>4</v>
      </c>
      <c r="E494">
        <v>0</v>
      </c>
      <c r="F494">
        <v>3</v>
      </c>
      <c r="G494">
        <v>75</v>
      </c>
      <c r="H494">
        <v>5.1176470588235201</v>
      </c>
      <c r="I494">
        <v>239.74878367102099</v>
      </c>
      <c r="J494">
        <v>1226.94965761052</v>
      </c>
      <c r="M494">
        <f t="shared" si="16"/>
        <v>1226.94965761052</v>
      </c>
      <c r="N494">
        <f t="shared" si="17"/>
        <v>3.820292135753206E-2</v>
      </c>
    </row>
    <row r="495" spans="1:14">
      <c r="A495" t="s">
        <v>1035</v>
      </c>
      <c r="B495">
        <v>10529</v>
      </c>
      <c r="C495">
        <v>27</v>
      </c>
      <c r="D495">
        <v>21</v>
      </c>
      <c r="E495">
        <v>2</v>
      </c>
      <c r="F495">
        <v>8</v>
      </c>
      <c r="G495">
        <v>38.095238095238003</v>
      </c>
      <c r="H495">
        <v>19.8947368421052</v>
      </c>
      <c r="I495">
        <v>499.39501781648602</v>
      </c>
      <c r="J495">
        <v>9935.3324597174706</v>
      </c>
      <c r="M495">
        <f t="shared" si="16"/>
        <v>9935.3324597174706</v>
      </c>
      <c r="N495">
        <f t="shared" si="17"/>
        <v>0.15405188428377753</v>
      </c>
    </row>
    <row r="496" spans="1:14">
      <c r="A496" t="s">
        <v>1036</v>
      </c>
      <c r="B496">
        <v>10568</v>
      </c>
      <c r="C496">
        <v>84</v>
      </c>
      <c r="D496">
        <v>5</v>
      </c>
      <c r="E496">
        <v>2</v>
      </c>
      <c r="F496">
        <v>1</v>
      </c>
      <c r="G496">
        <v>20</v>
      </c>
      <c r="H496">
        <v>4.25</v>
      </c>
      <c r="I496">
        <v>117.206717868255</v>
      </c>
      <c r="J496">
        <v>498.12855094008597</v>
      </c>
      <c r="M496">
        <f t="shared" si="16"/>
        <v>498.12855094008597</v>
      </c>
      <c r="N496">
        <f t="shared" si="17"/>
        <v>2.0946254133815179E-2</v>
      </c>
    </row>
    <row r="497" spans="1:14">
      <c r="A497" t="s">
        <v>1033</v>
      </c>
      <c r="B497">
        <v>10579</v>
      </c>
      <c r="C497">
        <v>52</v>
      </c>
      <c r="D497">
        <v>8</v>
      </c>
      <c r="E497">
        <v>1</v>
      </c>
      <c r="F497">
        <v>5</v>
      </c>
      <c r="G497">
        <v>62.5</v>
      </c>
      <c r="H497">
        <v>10.4761904761904</v>
      </c>
      <c r="I497">
        <v>335</v>
      </c>
      <c r="J497">
        <v>3509.5238095238001</v>
      </c>
      <c r="M497">
        <f t="shared" si="16"/>
        <v>3509.5238095238001</v>
      </c>
      <c r="N497">
        <f t="shared" si="17"/>
        <v>7.6979935114531606E-2</v>
      </c>
    </row>
    <row r="498" spans="1:14">
      <c r="A498" t="s">
        <v>1037</v>
      </c>
      <c r="B498">
        <v>10608</v>
      </c>
      <c r="C498">
        <v>22</v>
      </c>
      <c r="D498">
        <v>8</v>
      </c>
      <c r="E498">
        <v>3</v>
      </c>
      <c r="F498">
        <v>4</v>
      </c>
      <c r="G498">
        <v>50</v>
      </c>
      <c r="H498">
        <v>9</v>
      </c>
      <c r="I498">
        <v>203.13062045970599</v>
      </c>
      <c r="J498">
        <v>1828.1755841373499</v>
      </c>
      <c r="M498">
        <f t="shared" si="16"/>
        <v>1828.1755841373499</v>
      </c>
      <c r="N498">
        <f t="shared" si="17"/>
        <v>4.983762618636782E-2</v>
      </c>
    </row>
    <row r="499" spans="1:14">
      <c r="A499" t="s">
        <v>1034</v>
      </c>
      <c r="B499">
        <v>10636</v>
      </c>
      <c r="C499">
        <v>7</v>
      </c>
      <c r="D499">
        <v>4</v>
      </c>
      <c r="E499">
        <v>0</v>
      </c>
      <c r="F499">
        <v>4</v>
      </c>
      <c r="G499">
        <v>100</v>
      </c>
      <c r="H499">
        <v>5.8125</v>
      </c>
      <c r="I499">
        <v>249.728170643688</v>
      </c>
      <c r="J499">
        <v>1451.5449918664399</v>
      </c>
      <c r="M499">
        <f t="shared" si="16"/>
        <v>1451.5449918664399</v>
      </c>
      <c r="N499">
        <f t="shared" si="17"/>
        <v>4.2733232570023628E-2</v>
      </c>
    </row>
    <row r="500" spans="1:14">
      <c r="A500" t="s">
        <v>1035</v>
      </c>
      <c r="B500">
        <v>10644</v>
      </c>
      <c r="C500">
        <v>7</v>
      </c>
      <c r="D500">
        <v>4</v>
      </c>
      <c r="E500">
        <v>2</v>
      </c>
      <c r="F500">
        <v>2</v>
      </c>
      <c r="G500">
        <v>50</v>
      </c>
      <c r="H500">
        <v>3.4375</v>
      </c>
      <c r="I500">
        <v>70.308354644680705</v>
      </c>
      <c r="J500">
        <v>241.68496909109001</v>
      </c>
      <c r="M500">
        <f t="shared" si="16"/>
        <v>241.68496909109001</v>
      </c>
      <c r="N500">
        <f t="shared" si="17"/>
        <v>1.293337409534167E-2</v>
      </c>
    </row>
    <row r="501" spans="1:14">
      <c r="A501" t="s">
        <v>1038</v>
      </c>
      <c r="B501">
        <v>10663</v>
      </c>
      <c r="C501">
        <v>40</v>
      </c>
      <c r="D501">
        <v>5</v>
      </c>
      <c r="E501">
        <v>2</v>
      </c>
      <c r="F501">
        <v>1</v>
      </c>
      <c r="G501">
        <v>20</v>
      </c>
      <c r="H501">
        <v>3.4615384615384599</v>
      </c>
      <c r="I501">
        <v>129.26767504471101</v>
      </c>
      <c r="J501">
        <v>447.46502900092503</v>
      </c>
      <c r="M501">
        <f t="shared" si="16"/>
        <v>447.46502900092503</v>
      </c>
      <c r="N501">
        <f t="shared" si="17"/>
        <v>1.9500757340373587E-2</v>
      </c>
    </row>
    <row r="502" spans="1:14">
      <c r="A502" t="s">
        <v>1035</v>
      </c>
      <c r="B502">
        <v>10669</v>
      </c>
      <c r="C502">
        <v>23</v>
      </c>
      <c r="D502">
        <v>16</v>
      </c>
      <c r="E502">
        <v>2</v>
      </c>
      <c r="F502">
        <v>6</v>
      </c>
      <c r="G502">
        <v>37.5</v>
      </c>
      <c r="H502">
        <v>12.3333333333333</v>
      </c>
      <c r="I502">
        <v>343.48234169259598</v>
      </c>
      <c r="J502">
        <v>4236.2822142086798</v>
      </c>
      <c r="M502">
        <f t="shared" si="16"/>
        <v>4236.2822142086798</v>
      </c>
      <c r="N502">
        <f t="shared" si="17"/>
        <v>8.7270741946145369E-2</v>
      </c>
    </row>
    <row r="503" spans="1:14">
      <c r="A503" t="s">
        <v>1034</v>
      </c>
      <c r="B503">
        <v>10693</v>
      </c>
      <c r="C503">
        <v>8</v>
      </c>
      <c r="D503">
        <v>4</v>
      </c>
      <c r="E503">
        <v>0</v>
      </c>
      <c r="F503">
        <v>3</v>
      </c>
      <c r="G503">
        <v>75</v>
      </c>
      <c r="H503">
        <v>5.25</v>
      </c>
      <c r="I503">
        <v>227.431012550502</v>
      </c>
      <c r="J503">
        <v>1194.01281589013</v>
      </c>
      <c r="M503">
        <f t="shared" si="16"/>
        <v>1194.01281589013</v>
      </c>
      <c r="N503">
        <f t="shared" si="17"/>
        <v>3.7516133344582869E-2</v>
      </c>
    </row>
    <row r="504" spans="1:14">
      <c r="A504" t="s">
        <v>1039</v>
      </c>
      <c r="B504">
        <v>10761</v>
      </c>
      <c r="C504">
        <v>11</v>
      </c>
      <c r="D504">
        <v>9</v>
      </c>
      <c r="E504">
        <v>1</v>
      </c>
      <c r="F504">
        <v>9</v>
      </c>
      <c r="G504">
        <v>100</v>
      </c>
      <c r="H504">
        <v>8.75</v>
      </c>
      <c r="I504">
        <v>302.60752504759603</v>
      </c>
      <c r="J504">
        <v>2647.81584416646</v>
      </c>
      <c r="M504">
        <f t="shared" si="16"/>
        <v>2647.81584416646</v>
      </c>
      <c r="N504" t="str">
        <f t="shared" si="17"/>
        <v/>
      </c>
    </row>
    <row r="505" spans="1:14">
      <c r="A505" t="s">
        <v>82</v>
      </c>
      <c r="B505">
        <v>10857</v>
      </c>
      <c r="C505">
        <v>4</v>
      </c>
      <c r="D505">
        <v>2</v>
      </c>
      <c r="E505">
        <v>1</v>
      </c>
      <c r="F505">
        <v>3</v>
      </c>
      <c r="G505">
        <v>150</v>
      </c>
      <c r="H505">
        <v>8</v>
      </c>
      <c r="I505">
        <v>97.672264890212901</v>
      </c>
      <c r="J505">
        <v>781.37811912170298</v>
      </c>
      <c r="M505">
        <f t="shared" si="16"/>
        <v>3429.1939632881631</v>
      </c>
      <c r="N505">
        <f t="shared" si="17"/>
        <v>7.580074003615811E-2</v>
      </c>
    </row>
    <row r="506" spans="1:14">
      <c r="A506" t="s">
        <v>1040</v>
      </c>
      <c r="B506">
        <v>10907</v>
      </c>
      <c r="C506">
        <v>32</v>
      </c>
      <c r="D506">
        <v>22</v>
      </c>
      <c r="E506">
        <v>2</v>
      </c>
      <c r="F506">
        <v>8</v>
      </c>
      <c r="G506">
        <v>36.363636363636303</v>
      </c>
      <c r="H506">
        <v>17.4545454545454</v>
      </c>
      <c r="I506">
        <v>488.05725875025303</v>
      </c>
      <c r="J506">
        <v>8518.8176072771494</v>
      </c>
      <c r="M506">
        <f t="shared" si="16"/>
        <v>8518.8176072771494</v>
      </c>
      <c r="N506" t="str">
        <f t="shared" si="17"/>
        <v/>
      </c>
    </row>
    <row r="507" spans="1:14">
      <c r="A507" t="s">
        <v>82</v>
      </c>
      <c r="B507">
        <v>10918</v>
      </c>
      <c r="C507">
        <v>3</v>
      </c>
      <c r="D507">
        <v>2</v>
      </c>
      <c r="E507">
        <v>2</v>
      </c>
      <c r="F507">
        <v>2</v>
      </c>
      <c r="G507">
        <v>100</v>
      </c>
      <c r="H507">
        <v>3</v>
      </c>
      <c r="I507">
        <v>30</v>
      </c>
      <c r="J507">
        <v>90</v>
      </c>
      <c r="M507">
        <f t="shared" si="16"/>
        <v>8608.8176072771494</v>
      </c>
      <c r="N507" t="str">
        <f t="shared" si="17"/>
        <v/>
      </c>
    </row>
    <row r="508" spans="1:14">
      <c r="A508" t="s">
        <v>82</v>
      </c>
      <c r="B508">
        <v>10961</v>
      </c>
      <c r="C508">
        <v>3</v>
      </c>
      <c r="D508">
        <v>1</v>
      </c>
      <c r="E508">
        <v>1</v>
      </c>
      <c r="F508">
        <v>2</v>
      </c>
      <c r="G508">
        <v>200</v>
      </c>
      <c r="H508">
        <v>3.75</v>
      </c>
      <c r="I508">
        <v>34.869175015865402</v>
      </c>
      <c r="J508">
        <v>130.75940630949501</v>
      </c>
      <c r="M508">
        <f t="shared" si="16"/>
        <v>8739.5770135866442</v>
      </c>
      <c r="N508">
        <f t="shared" si="17"/>
        <v>0.14142917926644558</v>
      </c>
    </row>
    <row r="509" spans="1:14">
      <c r="A509" t="s">
        <v>1041</v>
      </c>
      <c r="B509">
        <v>10973</v>
      </c>
      <c r="C509">
        <v>4</v>
      </c>
      <c r="D509">
        <v>2</v>
      </c>
      <c r="E509">
        <v>0</v>
      </c>
      <c r="F509">
        <v>1</v>
      </c>
      <c r="G509">
        <v>50</v>
      </c>
      <c r="H509">
        <v>2</v>
      </c>
      <c r="I509">
        <v>18.094737505047998</v>
      </c>
      <c r="J509">
        <v>36.189475010096103</v>
      </c>
      <c r="M509">
        <f t="shared" si="16"/>
        <v>36.189475010096103</v>
      </c>
      <c r="N509" t="str">
        <f t="shared" si="17"/>
        <v/>
      </c>
    </row>
    <row r="510" spans="1:14">
      <c r="A510" t="s">
        <v>82</v>
      </c>
      <c r="B510">
        <v>10979</v>
      </c>
      <c r="C510">
        <v>38</v>
      </c>
      <c r="D510">
        <v>2</v>
      </c>
      <c r="E510">
        <v>1</v>
      </c>
      <c r="F510">
        <v>1</v>
      </c>
      <c r="G510">
        <v>50</v>
      </c>
      <c r="H510">
        <v>2.8571428571428501</v>
      </c>
      <c r="I510">
        <v>62.2697691354713</v>
      </c>
      <c r="J510">
        <v>177.91362610134601</v>
      </c>
      <c r="M510">
        <f t="shared" si="16"/>
        <v>214.10310111144213</v>
      </c>
      <c r="N510">
        <f t="shared" si="17"/>
        <v>1.192964125224308E-2</v>
      </c>
    </row>
    <row r="511" spans="1:14">
      <c r="A511" t="s">
        <v>1042</v>
      </c>
      <c r="B511">
        <v>11001</v>
      </c>
      <c r="C511">
        <v>15</v>
      </c>
      <c r="D511">
        <v>6</v>
      </c>
      <c r="E511">
        <v>1</v>
      </c>
      <c r="F511">
        <v>5</v>
      </c>
      <c r="G511">
        <v>83.3333333333333</v>
      </c>
      <c r="H511">
        <v>7.8571428571428497</v>
      </c>
      <c r="I511">
        <v>176.46653521143901</v>
      </c>
      <c r="J511">
        <v>1386.52277666131</v>
      </c>
      <c r="M511">
        <f t="shared" si="16"/>
        <v>1386.52277666131</v>
      </c>
      <c r="N511">
        <f t="shared" si="17"/>
        <v>4.1447348307204368E-2</v>
      </c>
    </row>
    <row r="512" spans="1:14">
      <c r="A512" t="s">
        <v>1043</v>
      </c>
      <c r="B512">
        <v>11019</v>
      </c>
      <c r="C512">
        <v>5</v>
      </c>
      <c r="D512">
        <v>1</v>
      </c>
      <c r="E512">
        <v>1</v>
      </c>
      <c r="F512">
        <v>1</v>
      </c>
      <c r="G512">
        <v>100</v>
      </c>
      <c r="H512">
        <v>1</v>
      </c>
      <c r="I512">
        <v>8</v>
      </c>
      <c r="J512">
        <v>8</v>
      </c>
      <c r="M512">
        <f t="shared" si="16"/>
        <v>8</v>
      </c>
      <c r="N512" t="str">
        <f t="shared" si="17"/>
        <v/>
      </c>
    </row>
    <row r="513" spans="1:14">
      <c r="A513" t="s">
        <v>82</v>
      </c>
      <c r="B513">
        <v>11020</v>
      </c>
      <c r="C513">
        <v>3</v>
      </c>
      <c r="D513">
        <v>1</v>
      </c>
      <c r="E513">
        <v>0</v>
      </c>
      <c r="F513">
        <v>1</v>
      </c>
      <c r="G513">
        <v>100</v>
      </c>
      <c r="H513">
        <v>1</v>
      </c>
      <c r="I513">
        <v>8</v>
      </c>
      <c r="J513">
        <v>8</v>
      </c>
      <c r="M513">
        <f t="shared" si="16"/>
        <v>16</v>
      </c>
      <c r="N513">
        <f t="shared" si="17"/>
        <v>2.1165347359575993E-3</v>
      </c>
    </row>
    <row r="514" spans="1:14">
      <c r="A514" t="s">
        <v>1044</v>
      </c>
      <c r="B514">
        <v>11026</v>
      </c>
      <c r="C514">
        <v>11</v>
      </c>
      <c r="D514">
        <v>1</v>
      </c>
      <c r="E514">
        <v>2</v>
      </c>
      <c r="F514">
        <v>1</v>
      </c>
      <c r="G514">
        <v>100</v>
      </c>
      <c r="H514">
        <v>1</v>
      </c>
      <c r="I514">
        <v>11.6096404744368</v>
      </c>
      <c r="J514">
        <v>11.6096404744368</v>
      </c>
      <c r="M514">
        <f t="shared" si="16"/>
        <v>11.6096404744368</v>
      </c>
      <c r="N514" t="str">
        <f t="shared" si="17"/>
        <v/>
      </c>
    </row>
    <row r="515" spans="1:14">
      <c r="A515" t="s">
        <v>82</v>
      </c>
      <c r="B515">
        <v>11027</v>
      </c>
      <c r="C515">
        <v>9</v>
      </c>
      <c r="D515">
        <v>5</v>
      </c>
      <c r="E515">
        <v>1</v>
      </c>
      <c r="F515">
        <v>2</v>
      </c>
      <c r="G515">
        <v>40</v>
      </c>
      <c r="H515">
        <v>5</v>
      </c>
      <c r="I515">
        <v>76.107495610020493</v>
      </c>
      <c r="J515">
        <v>380.53747805010198</v>
      </c>
      <c r="M515">
        <f t="shared" si="16"/>
        <v>392.14711852453877</v>
      </c>
      <c r="N515">
        <f t="shared" si="17"/>
        <v>1.7858491198140414E-2</v>
      </c>
    </row>
    <row r="516" spans="1:14">
      <c r="A516" t="s">
        <v>1045</v>
      </c>
      <c r="B516">
        <v>11071</v>
      </c>
      <c r="C516">
        <v>279</v>
      </c>
      <c r="D516">
        <v>8</v>
      </c>
      <c r="E516">
        <v>0</v>
      </c>
      <c r="F516">
        <v>1</v>
      </c>
      <c r="G516">
        <v>12.5</v>
      </c>
      <c r="H516">
        <v>5.6</v>
      </c>
      <c r="I516">
        <v>182.83669636412901</v>
      </c>
      <c r="J516">
        <v>1023.88549963912</v>
      </c>
      <c r="M516">
        <f t="shared" si="16"/>
        <v>1023.88549963912</v>
      </c>
      <c r="N516">
        <f t="shared" si="17"/>
        <v>3.3862031311700111E-2</v>
      </c>
    </row>
    <row r="517" spans="1:14">
      <c r="A517" t="s">
        <v>1046</v>
      </c>
      <c r="B517">
        <v>11086</v>
      </c>
      <c r="C517">
        <v>8</v>
      </c>
      <c r="D517">
        <v>5</v>
      </c>
      <c r="E517">
        <v>1</v>
      </c>
      <c r="F517">
        <v>2</v>
      </c>
      <c r="G517">
        <v>40</v>
      </c>
      <c r="H517">
        <v>4.375</v>
      </c>
      <c r="I517">
        <v>41.209025018749998</v>
      </c>
      <c r="J517">
        <v>180.28948445703099</v>
      </c>
      <c r="M517">
        <f t="shared" si="16"/>
        <v>180.28948445703099</v>
      </c>
      <c r="N517">
        <f t="shared" si="17"/>
        <v>1.063797608968267E-2</v>
      </c>
    </row>
    <row r="518" spans="1:14">
      <c r="A518" t="s">
        <v>1047</v>
      </c>
      <c r="B518">
        <v>11114</v>
      </c>
      <c r="C518">
        <v>23</v>
      </c>
      <c r="D518">
        <v>14</v>
      </c>
      <c r="E518">
        <v>1</v>
      </c>
      <c r="F518">
        <v>6</v>
      </c>
      <c r="G518">
        <v>42.857142857142797</v>
      </c>
      <c r="H518">
        <v>12</v>
      </c>
      <c r="I518">
        <v>232.24865024551301</v>
      </c>
      <c r="J518">
        <v>2786.9838029461598</v>
      </c>
      <c r="M518">
        <f t="shared" si="16"/>
        <v>2786.9838029461598</v>
      </c>
      <c r="N518" t="str">
        <f t="shared" si="17"/>
        <v/>
      </c>
    </row>
    <row r="519" spans="1:14">
      <c r="A519" t="s">
        <v>82</v>
      </c>
      <c r="B519">
        <v>11178</v>
      </c>
      <c r="C519">
        <v>171</v>
      </c>
      <c r="D519">
        <v>26</v>
      </c>
      <c r="E519">
        <v>4</v>
      </c>
      <c r="F519">
        <v>6</v>
      </c>
      <c r="G519">
        <v>23.076923076922998</v>
      </c>
      <c r="H519">
        <v>14.439024390243899</v>
      </c>
      <c r="I519">
        <v>775.77437188391002</v>
      </c>
      <c r="J519">
        <v>11201.425076957899</v>
      </c>
      <c r="M519">
        <f t="shared" si="16"/>
        <v>13988.408879904058</v>
      </c>
      <c r="N519">
        <f t="shared" si="17"/>
        <v>0.19351930282140839</v>
      </c>
    </row>
    <row r="520" spans="1:14">
      <c r="A520" t="s">
        <v>1048</v>
      </c>
      <c r="B520">
        <v>11203</v>
      </c>
      <c r="C520">
        <v>18</v>
      </c>
      <c r="D520">
        <v>9</v>
      </c>
      <c r="E520">
        <v>3</v>
      </c>
      <c r="F520">
        <v>1</v>
      </c>
      <c r="G520">
        <v>11.1111111111111</v>
      </c>
      <c r="H520">
        <v>8.6666666666666607</v>
      </c>
      <c r="I520">
        <v>175.81007680238301</v>
      </c>
      <c r="J520">
        <v>1523.68733228732</v>
      </c>
      <c r="M520">
        <f t="shared" si="16"/>
        <v>1523.68733228732</v>
      </c>
      <c r="N520" t="str">
        <f t="shared" si="17"/>
        <v/>
      </c>
    </row>
    <row r="521" spans="1:14">
      <c r="A521" t="s">
        <v>82</v>
      </c>
      <c r="B521">
        <v>11222</v>
      </c>
      <c r="C521">
        <v>43</v>
      </c>
      <c r="D521">
        <v>18</v>
      </c>
      <c r="E521">
        <v>1</v>
      </c>
      <c r="F521">
        <v>14</v>
      </c>
      <c r="G521">
        <v>77.7777777777777</v>
      </c>
      <c r="H521">
        <v>11.7209302325581</v>
      </c>
      <c r="I521">
        <v>886.59928215304001</v>
      </c>
      <c r="J521">
        <v>10391.768330351901</v>
      </c>
      <c r="M521">
        <f t="shared" si="16"/>
        <v>11915.45566263922</v>
      </c>
      <c r="N521" t="str">
        <f t="shared" si="17"/>
        <v/>
      </c>
    </row>
    <row r="522" spans="1:14">
      <c r="A522" t="s">
        <v>82</v>
      </c>
      <c r="B522">
        <v>11275</v>
      </c>
      <c r="C522">
        <v>27</v>
      </c>
      <c r="D522">
        <v>3</v>
      </c>
      <c r="E522">
        <v>2</v>
      </c>
      <c r="F522">
        <v>2</v>
      </c>
      <c r="G522">
        <v>66.6666666666666</v>
      </c>
      <c r="H522">
        <v>3.21428571428571</v>
      </c>
      <c r="I522">
        <v>60.944362512259602</v>
      </c>
      <c r="J522">
        <v>195.89259378940599</v>
      </c>
      <c r="M522">
        <f t="shared" si="16"/>
        <v>12111.348256428626</v>
      </c>
      <c r="N522" t="str">
        <f t="shared" si="17"/>
        <v/>
      </c>
    </row>
    <row r="523" spans="1:14">
      <c r="A523" t="s">
        <v>82</v>
      </c>
      <c r="B523">
        <v>11276</v>
      </c>
      <c r="C523">
        <v>24</v>
      </c>
      <c r="D523">
        <v>15</v>
      </c>
      <c r="E523">
        <v>0</v>
      </c>
      <c r="F523">
        <v>3</v>
      </c>
      <c r="G523">
        <v>20</v>
      </c>
      <c r="H523">
        <v>10.25</v>
      </c>
      <c r="I523">
        <v>325.53233755120198</v>
      </c>
      <c r="J523">
        <v>3336.7064598998199</v>
      </c>
      <c r="M523">
        <f t="shared" si="16"/>
        <v>15448.054716328446</v>
      </c>
      <c r="N523">
        <f t="shared" si="17"/>
        <v>0.20675750270943918</v>
      </c>
    </row>
    <row r="524" spans="1:14">
      <c r="A524" t="s">
        <v>1049</v>
      </c>
      <c r="B524">
        <v>11304</v>
      </c>
      <c r="C524">
        <v>37</v>
      </c>
      <c r="D524">
        <v>8</v>
      </c>
      <c r="E524">
        <v>0</v>
      </c>
      <c r="F524">
        <v>4</v>
      </c>
      <c r="G524">
        <v>50</v>
      </c>
      <c r="H524">
        <v>7.1052631578947301</v>
      </c>
      <c r="I524">
        <v>293.24865024551298</v>
      </c>
      <c r="J524">
        <v>2083.6088306918</v>
      </c>
      <c r="M524">
        <f t="shared" si="16"/>
        <v>2083.6088306918</v>
      </c>
      <c r="N524" t="str">
        <f t="shared" si="17"/>
        <v/>
      </c>
    </row>
    <row r="525" spans="1:14">
      <c r="A525" t="s">
        <v>82</v>
      </c>
      <c r="B525">
        <v>11314</v>
      </c>
      <c r="C525">
        <v>20</v>
      </c>
      <c r="D525">
        <v>11</v>
      </c>
      <c r="E525">
        <v>0</v>
      </c>
      <c r="F525">
        <v>5</v>
      </c>
      <c r="G525">
        <v>45.454545454545404</v>
      </c>
      <c r="H525">
        <v>11.25</v>
      </c>
      <c r="I525">
        <v>300.82814196102902</v>
      </c>
      <c r="J525">
        <v>3384.3165970615801</v>
      </c>
      <c r="M525">
        <f t="shared" si="16"/>
        <v>5467.9254277533801</v>
      </c>
      <c r="N525">
        <f t="shared" si="17"/>
        <v>0.10345713971177245</v>
      </c>
    </row>
    <row r="526" spans="1:14">
      <c r="A526" t="s">
        <v>1050</v>
      </c>
      <c r="B526">
        <v>11344</v>
      </c>
      <c r="C526">
        <v>4</v>
      </c>
      <c r="D526">
        <v>1</v>
      </c>
      <c r="E526">
        <v>2</v>
      </c>
      <c r="F526">
        <v>1</v>
      </c>
      <c r="G526">
        <v>100</v>
      </c>
      <c r="H526">
        <v>1.375</v>
      </c>
      <c r="I526">
        <v>53.150849518197802</v>
      </c>
      <c r="J526">
        <v>73.082418087521901</v>
      </c>
      <c r="M526">
        <f t="shared" si="16"/>
        <v>73.082418087521901</v>
      </c>
      <c r="N526">
        <f t="shared" si="17"/>
        <v>5.8266735182357947E-3</v>
      </c>
    </row>
    <row r="527" spans="1:14">
      <c r="A527" t="s">
        <v>1051</v>
      </c>
      <c r="B527">
        <v>11394</v>
      </c>
      <c r="C527">
        <v>118</v>
      </c>
      <c r="D527">
        <v>4</v>
      </c>
      <c r="E527">
        <v>0</v>
      </c>
      <c r="F527">
        <v>1</v>
      </c>
      <c r="G527">
        <v>25</v>
      </c>
      <c r="H527">
        <v>3.75</v>
      </c>
      <c r="I527">
        <v>81.409673799103999</v>
      </c>
      <c r="J527">
        <v>305.28627674664</v>
      </c>
      <c r="M527">
        <f t="shared" si="16"/>
        <v>305.28627674664</v>
      </c>
      <c r="N527">
        <f t="shared" si="17"/>
        <v>1.5112985539750183E-2</v>
      </c>
    </row>
    <row r="528" spans="1:14">
      <c r="A528" t="s">
        <v>1052</v>
      </c>
      <c r="B528">
        <v>11405</v>
      </c>
      <c r="C528">
        <v>8</v>
      </c>
      <c r="D528">
        <v>5</v>
      </c>
      <c r="E528">
        <v>1</v>
      </c>
      <c r="F528">
        <v>2</v>
      </c>
      <c r="G528">
        <v>40</v>
      </c>
      <c r="H528">
        <v>4.375</v>
      </c>
      <c r="I528">
        <v>41.209025018749998</v>
      </c>
      <c r="J528">
        <v>180.28948445703099</v>
      </c>
      <c r="M528">
        <f t="shared" ref="M528:M591" si="18">IF(A528="&lt;anonymous&gt;",J528+M527,J528)</f>
        <v>180.28948445703099</v>
      </c>
      <c r="N528" t="str">
        <f t="shared" ref="N528:N591" si="19">IF(A529="&lt;anonymous&gt;","",POWER(M528,2/3)/3000)</f>
        <v/>
      </c>
    </row>
    <row r="529" spans="1:14">
      <c r="A529" t="s">
        <v>82</v>
      </c>
      <c r="B529">
        <v>11414</v>
      </c>
      <c r="C529">
        <v>97</v>
      </c>
      <c r="D529">
        <v>9</v>
      </c>
      <c r="E529">
        <v>1</v>
      </c>
      <c r="F529">
        <v>1</v>
      </c>
      <c r="G529">
        <v>11.1111111111111</v>
      </c>
      <c r="H529">
        <v>3.4615384615384599</v>
      </c>
      <c r="I529">
        <v>137.607525047596</v>
      </c>
      <c r="J529">
        <v>476.33374054937099</v>
      </c>
      <c r="M529">
        <f t="shared" si="18"/>
        <v>656.62322500640198</v>
      </c>
      <c r="N529" t="str">
        <f t="shared" si="19"/>
        <v/>
      </c>
    </row>
    <row r="530" spans="1:14">
      <c r="A530" t="s">
        <v>82</v>
      </c>
      <c r="B530">
        <v>11459</v>
      </c>
      <c r="C530">
        <v>9</v>
      </c>
      <c r="D530">
        <v>2</v>
      </c>
      <c r="E530">
        <v>0</v>
      </c>
      <c r="F530">
        <v>1</v>
      </c>
      <c r="G530">
        <v>50</v>
      </c>
      <c r="H530">
        <v>2.5</v>
      </c>
      <c r="I530">
        <v>28.529325012980799</v>
      </c>
      <c r="J530">
        <v>71.323312532451993</v>
      </c>
      <c r="M530">
        <f t="shared" si="18"/>
        <v>727.94653753885393</v>
      </c>
      <c r="N530" t="str">
        <f t="shared" si="19"/>
        <v/>
      </c>
    </row>
    <row r="531" spans="1:14">
      <c r="A531" t="s">
        <v>82</v>
      </c>
      <c r="B531">
        <v>11462</v>
      </c>
      <c r="C531">
        <v>5</v>
      </c>
      <c r="D531">
        <v>2</v>
      </c>
      <c r="E531">
        <v>0</v>
      </c>
      <c r="F531">
        <v>2</v>
      </c>
      <c r="G531">
        <v>100</v>
      </c>
      <c r="H531">
        <v>1.5</v>
      </c>
      <c r="I531">
        <v>24</v>
      </c>
      <c r="J531">
        <v>36</v>
      </c>
      <c r="M531">
        <f t="shared" si="18"/>
        <v>763.94653753885393</v>
      </c>
      <c r="N531">
        <f t="shared" si="19"/>
        <v>2.7856126320444232E-2</v>
      </c>
    </row>
    <row r="532" spans="1:14">
      <c r="A532" t="s">
        <v>1053</v>
      </c>
      <c r="B532">
        <v>11470</v>
      </c>
      <c r="C532">
        <v>12</v>
      </c>
      <c r="D532">
        <v>7</v>
      </c>
      <c r="E532">
        <v>1</v>
      </c>
      <c r="F532">
        <v>5</v>
      </c>
      <c r="G532">
        <v>71.428571428571402</v>
      </c>
      <c r="H532">
        <v>18.545454545454501</v>
      </c>
      <c r="I532">
        <v>298.55508909976197</v>
      </c>
      <c r="J532">
        <v>5536.8398342137798</v>
      </c>
      <c r="M532">
        <f t="shared" si="18"/>
        <v>5536.8398342137798</v>
      </c>
      <c r="N532">
        <f t="shared" si="19"/>
        <v>0.10432459780912993</v>
      </c>
    </row>
    <row r="533" spans="1:14">
      <c r="A533" t="s">
        <v>1054</v>
      </c>
      <c r="B533">
        <v>11483</v>
      </c>
      <c r="C533">
        <v>27</v>
      </c>
      <c r="D533">
        <v>9</v>
      </c>
      <c r="E533">
        <v>1</v>
      </c>
      <c r="F533">
        <v>5</v>
      </c>
      <c r="G533">
        <v>55.5555555555555</v>
      </c>
      <c r="H533">
        <v>9.0909090909090899</v>
      </c>
      <c r="I533">
        <v>180.085014333929</v>
      </c>
      <c r="J533">
        <v>1637.1364939448099</v>
      </c>
      <c r="M533">
        <f t="shared" si="18"/>
        <v>1637.1364939448099</v>
      </c>
      <c r="N533" t="str">
        <f t="shared" si="19"/>
        <v/>
      </c>
    </row>
    <row r="534" spans="1:14">
      <c r="A534" t="s">
        <v>82</v>
      </c>
      <c r="B534">
        <v>11495</v>
      </c>
      <c r="C534">
        <v>7</v>
      </c>
      <c r="D534">
        <v>3</v>
      </c>
      <c r="E534">
        <v>0</v>
      </c>
      <c r="F534">
        <v>1</v>
      </c>
      <c r="G534">
        <v>33.3333333333333</v>
      </c>
      <c r="H534">
        <v>4.5</v>
      </c>
      <c r="I534">
        <v>64.725033674979201</v>
      </c>
      <c r="J534">
        <v>291.26265153740599</v>
      </c>
      <c r="M534">
        <f t="shared" si="18"/>
        <v>1928.3991454822158</v>
      </c>
      <c r="N534" t="str">
        <f t="shared" si="19"/>
        <v/>
      </c>
    </row>
    <row r="535" spans="1:14">
      <c r="A535" t="s">
        <v>82</v>
      </c>
      <c r="B535">
        <v>11497</v>
      </c>
      <c r="C535">
        <v>3</v>
      </c>
      <c r="D535">
        <v>1</v>
      </c>
      <c r="E535">
        <v>1</v>
      </c>
      <c r="F535">
        <v>1</v>
      </c>
      <c r="G535">
        <v>100</v>
      </c>
      <c r="H535">
        <v>1.25</v>
      </c>
      <c r="I535">
        <v>20.679700005769199</v>
      </c>
      <c r="J535">
        <v>25.8496250072115</v>
      </c>
      <c r="M535">
        <f t="shared" si="18"/>
        <v>1954.2487704894272</v>
      </c>
      <c r="N535" t="str">
        <f t="shared" si="19"/>
        <v/>
      </c>
    </row>
    <row r="536" spans="1:14">
      <c r="A536" t="s">
        <v>82</v>
      </c>
      <c r="B536">
        <v>11506</v>
      </c>
      <c r="C536">
        <v>3</v>
      </c>
      <c r="D536">
        <v>1</v>
      </c>
      <c r="E536">
        <v>2</v>
      </c>
      <c r="F536">
        <v>2</v>
      </c>
      <c r="G536">
        <v>200</v>
      </c>
      <c r="H536">
        <v>2.4</v>
      </c>
      <c r="I536">
        <v>33</v>
      </c>
      <c r="J536">
        <v>79.2</v>
      </c>
      <c r="M536">
        <f t="shared" si="18"/>
        <v>2033.4487704894273</v>
      </c>
      <c r="N536">
        <f t="shared" si="19"/>
        <v>5.3501698416506649E-2</v>
      </c>
    </row>
    <row r="537" spans="1:14">
      <c r="A537" t="s">
        <v>1055</v>
      </c>
      <c r="B537">
        <v>11539</v>
      </c>
      <c r="C537">
        <v>10</v>
      </c>
      <c r="D537">
        <v>3</v>
      </c>
      <c r="E537">
        <v>2</v>
      </c>
      <c r="F537">
        <v>6</v>
      </c>
      <c r="G537">
        <v>200</v>
      </c>
      <c r="H537">
        <v>5.7272727272727204</v>
      </c>
      <c r="I537">
        <v>133.43760004615399</v>
      </c>
      <c r="J537">
        <v>764.23352753706297</v>
      </c>
      <c r="M537">
        <f t="shared" si="18"/>
        <v>764.23352753706297</v>
      </c>
      <c r="N537">
        <f t="shared" si="19"/>
        <v>2.7863102314000601E-2</v>
      </c>
    </row>
    <row r="538" spans="1:14">
      <c r="A538" t="s">
        <v>1056</v>
      </c>
      <c r="B538">
        <v>11550</v>
      </c>
      <c r="C538">
        <v>26</v>
      </c>
      <c r="D538">
        <v>13</v>
      </c>
      <c r="E538">
        <v>2</v>
      </c>
      <c r="F538">
        <v>7</v>
      </c>
      <c r="G538">
        <v>53.846153846153797</v>
      </c>
      <c r="H538">
        <v>9</v>
      </c>
      <c r="I538">
        <v>331.70748962197399</v>
      </c>
      <c r="J538">
        <v>2985.3674065977698</v>
      </c>
      <c r="M538">
        <f t="shared" si="18"/>
        <v>2985.3674065977698</v>
      </c>
      <c r="N538">
        <f t="shared" si="19"/>
        <v>6.9110484342209205E-2</v>
      </c>
    </row>
    <row r="539" spans="1:14">
      <c r="A539" t="s">
        <v>1057</v>
      </c>
      <c r="B539">
        <v>11581</v>
      </c>
      <c r="C539">
        <v>13</v>
      </c>
      <c r="D539">
        <v>6</v>
      </c>
      <c r="E539">
        <v>2</v>
      </c>
      <c r="F539">
        <v>6</v>
      </c>
      <c r="G539">
        <v>100</v>
      </c>
      <c r="H539">
        <v>6.3636363636363598</v>
      </c>
      <c r="I539">
        <v>145.94737505047999</v>
      </c>
      <c r="J539">
        <v>928.75602304851498</v>
      </c>
      <c r="M539">
        <f t="shared" si="18"/>
        <v>928.75602304851498</v>
      </c>
      <c r="N539" t="str">
        <f t="shared" si="19"/>
        <v/>
      </c>
    </row>
    <row r="540" spans="1:14">
      <c r="A540" t="s">
        <v>82</v>
      </c>
      <c r="B540">
        <v>11598</v>
      </c>
      <c r="C540">
        <v>1</v>
      </c>
      <c r="D540">
        <v>1</v>
      </c>
      <c r="E540">
        <v>0</v>
      </c>
      <c r="F540">
        <v>1</v>
      </c>
      <c r="G540">
        <v>100</v>
      </c>
      <c r="H540">
        <v>0.5</v>
      </c>
      <c r="I540">
        <v>2</v>
      </c>
      <c r="J540">
        <v>1</v>
      </c>
      <c r="M540">
        <f t="shared" si="18"/>
        <v>929.75602304851498</v>
      </c>
      <c r="N540" t="str">
        <f t="shared" si="19"/>
        <v/>
      </c>
    </row>
    <row r="541" spans="1:14">
      <c r="A541" t="s">
        <v>82</v>
      </c>
      <c r="B541">
        <v>11599</v>
      </c>
      <c r="C541">
        <v>1</v>
      </c>
      <c r="D541">
        <v>1</v>
      </c>
      <c r="E541">
        <v>0</v>
      </c>
      <c r="F541">
        <v>1</v>
      </c>
      <c r="G541">
        <v>100</v>
      </c>
      <c r="H541">
        <v>0.5</v>
      </c>
      <c r="I541">
        <v>2</v>
      </c>
      <c r="J541">
        <v>1</v>
      </c>
      <c r="M541">
        <f t="shared" si="18"/>
        <v>930.75602304851498</v>
      </c>
      <c r="N541" t="str">
        <f t="shared" si="19"/>
        <v/>
      </c>
    </row>
    <row r="542" spans="1:14">
      <c r="A542" t="s">
        <v>82</v>
      </c>
      <c r="B542">
        <v>11600</v>
      </c>
      <c r="C542">
        <v>1</v>
      </c>
      <c r="D542">
        <v>1</v>
      </c>
      <c r="E542">
        <v>0</v>
      </c>
      <c r="F542">
        <v>1</v>
      </c>
      <c r="G542">
        <v>100</v>
      </c>
      <c r="H542">
        <v>0.5</v>
      </c>
      <c r="I542">
        <v>2</v>
      </c>
      <c r="J542">
        <v>1</v>
      </c>
      <c r="M542">
        <f t="shared" si="18"/>
        <v>931.75602304851498</v>
      </c>
      <c r="N542" t="str">
        <f t="shared" si="19"/>
        <v/>
      </c>
    </row>
    <row r="543" spans="1:14">
      <c r="A543" t="s">
        <v>82</v>
      </c>
      <c r="B543">
        <v>11601</v>
      </c>
      <c r="C543">
        <v>1</v>
      </c>
      <c r="D543">
        <v>0</v>
      </c>
      <c r="E543">
        <v>0</v>
      </c>
      <c r="F543">
        <v>1</v>
      </c>
      <c r="G543" t="s">
        <v>88</v>
      </c>
      <c r="H543">
        <v>0</v>
      </c>
      <c r="I543">
        <v>0</v>
      </c>
      <c r="J543">
        <v>0</v>
      </c>
      <c r="M543">
        <f t="shared" si="18"/>
        <v>931.75602304851498</v>
      </c>
      <c r="N543" t="str">
        <f t="shared" si="19"/>
        <v/>
      </c>
    </row>
    <row r="544" spans="1:14">
      <c r="A544" t="s">
        <v>82</v>
      </c>
      <c r="B544">
        <v>11602</v>
      </c>
      <c r="C544">
        <v>4</v>
      </c>
      <c r="D544">
        <v>2</v>
      </c>
      <c r="E544">
        <v>2</v>
      </c>
      <c r="F544">
        <v>1</v>
      </c>
      <c r="G544">
        <v>50</v>
      </c>
      <c r="H544">
        <v>1.71428571428571</v>
      </c>
      <c r="I544">
        <v>63.3985000288462</v>
      </c>
      <c r="J544">
        <v>108.68314290659301</v>
      </c>
      <c r="M544">
        <f t="shared" si="18"/>
        <v>1040.4391659551079</v>
      </c>
      <c r="N544">
        <f t="shared" si="19"/>
        <v>3.4226031059520864E-2</v>
      </c>
    </row>
    <row r="545" spans="1:14">
      <c r="A545" t="s">
        <v>1058</v>
      </c>
      <c r="B545">
        <v>11608</v>
      </c>
      <c r="C545">
        <v>1</v>
      </c>
      <c r="D545">
        <v>1</v>
      </c>
      <c r="E545">
        <v>1</v>
      </c>
      <c r="F545">
        <v>1</v>
      </c>
      <c r="G545">
        <v>100</v>
      </c>
      <c r="H545">
        <v>1</v>
      </c>
      <c r="I545">
        <v>3</v>
      </c>
      <c r="J545">
        <v>3</v>
      </c>
      <c r="M545">
        <f t="shared" si="18"/>
        <v>3</v>
      </c>
      <c r="N545" t="str">
        <f t="shared" si="19"/>
        <v/>
      </c>
    </row>
    <row r="546" spans="1:14">
      <c r="A546" t="s">
        <v>82</v>
      </c>
      <c r="B546">
        <v>11614</v>
      </c>
      <c r="C546">
        <v>9</v>
      </c>
      <c r="D546">
        <v>7</v>
      </c>
      <c r="E546">
        <v>4</v>
      </c>
      <c r="F546">
        <v>4</v>
      </c>
      <c r="G546">
        <v>57.142857142857103</v>
      </c>
      <c r="H546">
        <v>11.5</v>
      </c>
      <c r="I546">
        <v>132.64361252668201</v>
      </c>
      <c r="J546">
        <v>1525.4015440568501</v>
      </c>
      <c r="M546">
        <f t="shared" si="18"/>
        <v>1528.4015440568501</v>
      </c>
      <c r="N546" t="str">
        <f t="shared" si="19"/>
        <v/>
      </c>
    </row>
    <row r="547" spans="1:14">
      <c r="A547" t="s">
        <v>82</v>
      </c>
      <c r="B547">
        <v>11623</v>
      </c>
      <c r="C547">
        <v>4</v>
      </c>
      <c r="D547">
        <v>3</v>
      </c>
      <c r="E547">
        <v>4</v>
      </c>
      <c r="F547">
        <v>3</v>
      </c>
      <c r="G547">
        <v>100</v>
      </c>
      <c r="H547">
        <v>8.3333333333333304</v>
      </c>
      <c r="I547">
        <v>103.782948559118</v>
      </c>
      <c r="J547">
        <v>864.85790465932405</v>
      </c>
      <c r="M547">
        <f t="shared" si="18"/>
        <v>2393.2594487161741</v>
      </c>
      <c r="N547" t="str">
        <f t="shared" si="19"/>
        <v/>
      </c>
    </row>
    <row r="548" spans="1:14">
      <c r="A548" t="s">
        <v>82</v>
      </c>
      <c r="B548">
        <v>11627</v>
      </c>
      <c r="C548">
        <v>1</v>
      </c>
      <c r="D548">
        <v>1</v>
      </c>
      <c r="E548">
        <v>4</v>
      </c>
      <c r="F548">
        <v>1</v>
      </c>
      <c r="G548">
        <v>100</v>
      </c>
      <c r="H548">
        <v>3.75</v>
      </c>
      <c r="I548">
        <v>39.302968908806399</v>
      </c>
      <c r="J548">
        <v>147.38613340802399</v>
      </c>
      <c r="M548">
        <f t="shared" si="18"/>
        <v>2540.645582124198</v>
      </c>
      <c r="N548" t="str">
        <f t="shared" si="19"/>
        <v/>
      </c>
    </row>
    <row r="549" spans="1:14">
      <c r="A549" t="s">
        <v>82</v>
      </c>
      <c r="B549">
        <v>11628</v>
      </c>
      <c r="C549">
        <v>1</v>
      </c>
      <c r="D549">
        <v>1</v>
      </c>
      <c r="E549">
        <v>4</v>
      </c>
      <c r="F549">
        <v>1</v>
      </c>
      <c r="G549">
        <v>100</v>
      </c>
      <c r="H549">
        <v>3.75</v>
      </c>
      <c r="I549">
        <v>39.302968908806399</v>
      </c>
      <c r="J549">
        <v>147.38613340802399</v>
      </c>
      <c r="M549">
        <f t="shared" si="18"/>
        <v>2688.0317155322218</v>
      </c>
      <c r="N549" t="str">
        <f t="shared" si="19"/>
        <v/>
      </c>
    </row>
    <row r="550" spans="1:14">
      <c r="A550" t="s">
        <v>82</v>
      </c>
      <c r="B550">
        <v>11629</v>
      </c>
      <c r="C550">
        <v>1</v>
      </c>
      <c r="D550">
        <v>1</v>
      </c>
      <c r="E550">
        <v>4</v>
      </c>
      <c r="F550">
        <v>1</v>
      </c>
      <c r="G550">
        <v>100</v>
      </c>
      <c r="H550">
        <v>3.75</v>
      </c>
      <c r="I550">
        <v>39.302968908806399</v>
      </c>
      <c r="J550">
        <v>147.38613340802399</v>
      </c>
      <c r="M550">
        <f t="shared" si="18"/>
        <v>2835.4178489402457</v>
      </c>
      <c r="N550" t="str">
        <f t="shared" si="19"/>
        <v/>
      </c>
    </row>
    <row r="551" spans="1:14">
      <c r="A551" t="s">
        <v>82</v>
      </c>
      <c r="B551">
        <v>11630</v>
      </c>
      <c r="C551">
        <v>1</v>
      </c>
      <c r="D551">
        <v>1</v>
      </c>
      <c r="E551">
        <v>4</v>
      </c>
      <c r="F551">
        <v>1</v>
      </c>
      <c r="G551">
        <v>100</v>
      </c>
      <c r="H551">
        <v>3.75</v>
      </c>
      <c r="I551">
        <v>39.302968908806399</v>
      </c>
      <c r="J551">
        <v>147.38613340802399</v>
      </c>
      <c r="M551">
        <f t="shared" si="18"/>
        <v>2982.8039823482695</v>
      </c>
      <c r="N551" t="str">
        <f t="shared" si="19"/>
        <v/>
      </c>
    </row>
    <row r="552" spans="1:14">
      <c r="A552" t="s">
        <v>82</v>
      </c>
      <c r="B552">
        <v>11631</v>
      </c>
      <c r="C552">
        <v>1</v>
      </c>
      <c r="D552">
        <v>1</v>
      </c>
      <c r="E552">
        <v>4</v>
      </c>
      <c r="F552">
        <v>1</v>
      </c>
      <c r="G552">
        <v>100</v>
      </c>
      <c r="H552">
        <v>3.75</v>
      </c>
      <c r="I552">
        <v>39.302968908806399</v>
      </c>
      <c r="J552">
        <v>147.38613340802399</v>
      </c>
      <c r="M552">
        <f t="shared" si="18"/>
        <v>3130.1901157562934</v>
      </c>
      <c r="N552" t="str">
        <f t="shared" si="19"/>
        <v/>
      </c>
    </row>
    <row r="553" spans="1:14">
      <c r="A553" t="s">
        <v>82</v>
      </c>
      <c r="B553">
        <v>11632</v>
      </c>
      <c r="C553">
        <v>1</v>
      </c>
      <c r="D553">
        <v>1</v>
      </c>
      <c r="E553">
        <v>4</v>
      </c>
      <c r="F553">
        <v>1</v>
      </c>
      <c r="G553">
        <v>100</v>
      </c>
      <c r="H553">
        <v>3.75</v>
      </c>
      <c r="I553">
        <v>39.302968908806399</v>
      </c>
      <c r="J553">
        <v>147.38613340802399</v>
      </c>
      <c r="M553">
        <f t="shared" si="18"/>
        <v>3277.5762491643172</v>
      </c>
      <c r="N553" t="str">
        <f t="shared" si="19"/>
        <v/>
      </c>
    </row>
    <row r="554" spans="1:14">
      <c r="A554" t="s">
        <v>82</v>
      </c>
      <c r="B554">
        <v>11633</v>
      </c>
      <c r="C554">
        <v>1</v>
      </c>
      <c r="D554">
        <v>1</v>
      </c>
      <c r="E554">
        <v>4</v>
      </c>
      <c r="F554">
        <v>1</v>
      </c>
      <c r="G554">
        <v>100</v>
      </c>
      <c r="H554">
        <v>3.75</v>
      </c>
      <c r="I554">
        <v>39.302968908806399</v>
      </c>
      <c r="J554">
        <v>147.38613340802399</v>
      </c>
      <c r="M554">
        <f t="shared" si="18"/>
        <v>3424.9623825723411</v>
      </c>
      <c r="N554" t="str">
        <f t="shared" si="19"/>
        <v/>
      </c>
    </row>
    <row r="555" spans="1:14">
      <c r="A555" t="s">
        <v>82</v>
      </c>
      <c r="B555">
        <v>11634</v>
      </c>
      <c r="C555">
        <v>1</v>
      </c>
      <c r="D555">
        <v>1</v>
      </c>
      <c r="E555">
        <v>4</v>
      </c>
      <c r="F555">
        <v>1</v>
      </c>
      <c r="G555">
        <v>100</v>
      </c>
      <c r="H555">
        <v>3.75</v>
      </c>
      <c r="I555">
        <v>39.302968908806399</v>
      </c>
      <c r="J555">
        <v>147.38613340802399</v>
      </c>
      <c r="M555">
        <f t="shared" si="18"/>
        <v>3572.3485159803649</v>
      </c>
      <c r="N555" t="str">
        <f t="shared" si="19"/>
        <v/>
      </c>
    </row>
    <row r="556" spans="1:14">
      <c r="A556" t="s">
        <v>82</v>
      </c>
      <c r="B556">
        <v>11635</v>
      </c>
      <c r="C556">
        <v>1</v>
      </c>
      <c r="D556">
        <v>1</v>
      </c>
      <c r="E556">
        <v>4</v>
      </c>
      <c r="F556">
        <v>1</v>
      </c>
      <c r="G556">
        <v>100</v>
      </c>
      <c r="H556">
        <v>3.75</v>
      </c>
      <c r="I556">
        <v>39.302968908806399</v>
      </c>
      <c r="J556">
        <v>147.38613340802399</v>
      </c>
      <c r="M556">
        <f t="shared" si="18"/>
        <v>3719.7346493883888</v>
      </c>
      <c r="N556" t="str">
        <f t="shared" si="19"/>
        <v/>
      </c>
    </row>
    <row r="557" spans="1:14">
      <c r="A557" t="s">
        <v>82</v>
      </c>
      <c r="B557">
        <v>11636</v>
      </c>
      <c r="C557">
        <v>1</v>
      </c>
      <c r="D557">
        <v>1</v>
      </c>
      <c r="E557">
        <v>4</v>
      </c>
      <c r="F557">
        <v>1</v>
      </c>
      <c r="G557">
        <v>100</v>
      </c>
      <c r="H557">
        <v>3.75</v>
      </c>
      <c r="I557">
        <v>39.302968908806399</v>
      </c>
      <c r="J557">
        <v>147.38613340802399</v>
      </c>
      <c r="M557">
        <f t="shared" si="18"/>
        <v>3867.1207827964126</v>
      </c>
      <c r="N557" t="str">
        <f t="shared" si="19"/>
        <v/>
      </c>
    </row>
    <row r="558" spans="1:14">
      <c r="A558" t="s">
        <v>82</v>
      </c>
      <c r="B558">
        <v>11637</v>
      </c>
      <c r="C558">
        <v>1</v>
      </c>
      <c r="D558">
        <v>1</v>
      </c>
      <c r="E558">
        <v>4</v>
      </c>
      <c r="F558">
        <v>1</v>
      </c>
      <c r="G558">
        <v>100</v>
      </c>
      <c r="H558">
        <v>3.75</v>
      </c>
      <c r="I558">
        <v>39.302968908806399</v>
      </c>
      <c r="J558">
        <v>147.38613340802399</v>
      </c>
      <c r="M558">
        <f t="shared" si="18"/>
        <v>4014.5069162044365</v>
      </c>
      <c r="N558" t="str">
        <f t="shared" si="19"/>
        <v/>
      </c>
    </row>
    <row r="559" spans="1:14">
      <c r="A559" t="s">
        <v>82</v>
      </c>
      <c r="B559">
        <v>11638</v>
      </c>
      <c r="C559">
        <v>1</v>
      </c>
      <c r="D559">
        <v>1</v>
      </c>
      <c r="E559">
        <v>4</v>
      </c>
      <c r="F559">
        <v>1</v>
      </c>
      <c r="G559">
        <v>100</v>
      </c>
      <c r="H559">
        <v>3.75</v>
      </c>
      <c r="I559">
        <v>39.302968908806399</v>
      </c>
      <c r="J559">
        <v>147.38613340802399</v>
      </c>
      <c r="M559">
        <f t="shared" si="18"/>
        <v>4161.8930496124603</v>
      </c>
      <c r="N559" t="str">
        <f t="shared" si="19"/>
        <v/>
      </c>
    </row>
    <row r="560" spans="1:14">
      <c r="A560" t="s">
        <v>82</v>
      </c>
      <c r="B560">
        <v>11639</v>
      </c>
      <c r="C560">
        <v>1</v>
      </c>
      <c r="D560">
        <v>1</v>
      </c>
      <c r="E560">
        <v>4</v>
      </c>
      <c r="F560">
        <v>2</v>
      </c>
      <c r="G560">
        <v>200</v>
      </c>
      <c r="H560">
        <v>3.75</v>
      </c>
      <c r="I560">
        <v>39.302968908806399</v>
      </c>
      <c r="J560">
        <v>147.38613340802399</v>
      </c>
      <c r="M560">
        <f t="shared" si="18"/>
        <v>4309.2791830204842</v>
      </c>
      <c r="N560" t="str">
        <f t="shared" si="19"/>
        <v/>
      </c>
    </row>
    <row r="561" spans="1:14">
      <c r="A561" t="s">
        <v>82</v>
      </c>
      <c r="B561">
        <v>11640</v>
      </c>
      <c r="C561">
        <v>1</v>
      </c>
      <c r="D561">
        <v>1</v>
      </c>
      <c r="E561">
        <v>3</v>
      </c>
      <c r="F561">
        <v>1</v>
      </c>
      <c r="G561">
        <v>100</v>
      </c>
      <c r="H561">
        <v>3</v>
      </c>
      <c r="I561">
        <v>23.264662506490399</v>
      </c>
      <c r="J561">
        <v>69.793987519471202</v>
      </c>
      <c r="M561">
        <f t="shared" si="18"/>
        <v>4379.0731705399558</v>
      </c>
      <c r="N561">
        <f t="shared" si="19"/>
        <v>8.9220957545531429E-2</v>
      </c>
    </row>
    <row r="562" spans="1:14">
      <c r="A562" t="s">
        <v>1059</v>
      </c>
      <c r="B562">
        <v>11655</v>
      </c>
      <c r="C562">
        <v>3</v>
      </c>
      <c r="D562">
        <v>1</v>
      </c>
      <c r="E562">
        <v>1</v>
      </c>
      <c r="F562">
        <v>1</v>
      </c>
      <c r="G562">
        <v>100</v>
      </c>
      <c r="H562">
        <v>2</v>
      </c>
      <c r="I562">
        <v>12</v>
      </c>
      <c r="J562">
        <v>24</v>
      </c>
      <c r="M562">
        <f t="shared" si="18"/>
        <v>24</v>
      </c>
      <c r="N562">
        <f t="shared" si="19"/>
        <v>2.773445097402539E-3</v>
      </c>
    </row>
    <row r="563" spans="1:14">
      <c r="A563" t="s">
        <v>1060</v>
      </c>
      <c r="B563">
        <v>11662</v>
      </c>
      <c r="C563">
        <v>35</v>
      </c>
      <c r="D563">
        <v>38</v>
      </c>
      <c r="E563">
        <v>1</v>
      </c>
      <c r="F563">
        <v>14</v>
      </c>
      <c r="G563">
        <v>36.842105263157798</v>
      </c>
      <c r="H563">
        <v>31.485714285714199</v>
      </c>
      <c r="I563">
        <v>1289.09480048461</v>
      </c>
      <c r="J563">
        <v>40588.070575258498</v>
      </c>
      <c r="M563">
        <f t="shared" si="18"/>
        <v>40588.070575258498</v>
      </c>
      <c r="N563">
        <f t="shared" si="19"/>
        <v>0.39368090451482951</v>
      </c>
    </row>
    <row r="564" spans="1:14">
      <c r="A564" t="s">
        <v>1061</v>
      </c>
      <c r="B564">
        <v>11698</v>
      </c>
      <c r="C564">
        <v>3</v>
      </c>
      <c r="D564">
        <v>1</v>
      </c>
      <c r="E564">
        <v>2</v>
      </c>
      <c r="F564">
        <v>1</v>
      </c>
      <c r="G564">
        <v>100</v>
      </c>
      <c r="H564">
        <v>3.75</v>
      </c>
      <c r="I564">
        <v>34.869175015865402</v>
      </c>
      <c r="J564">
        <v>130.75940630949501</v>
      </c>
      <c r="M564">
        <f t="shared" si="18"/>
        <v>130.75940630949501</v>
      </c>
      <c r="N564">
        <f t="shared" si="19"/>
        <v>8.5873804755076978E-3</v>
      </c>
    </row>
    <row r="565" spans="1:14">
      <c r="A565" t="s">
        <v>1062</v>
      </c>
      <c r="B565">
        <v>11702</v>
      </c>
      <c r="C565">
        <v>4</v>
      </c>
      <c r="D565">
        <v>2</v>
      </c>
      <c r="E565">
        <v>1</v>
      </c>
      <c r="F565">
        <v>3</v>
      </c>
      <c r="G565">
        <v>150</v>
      </c>
      <c r="H565">
        <v>8.5</v>
      </c>
      <c r="I565">
        <v>133.43760004615399</v>
      </c>
      <c r="J565">
        <v>1134.2196003923</v>
      </c>
      <c r="M565">
        <f t="shared" si="18"/>
        <v>1134.2196003923</v>
      </c>
      <c r="N565">
        <f t="shared" si="19"/>
        <v>3.6252963237822601E-2</v>
      </c>
    </row>
    <row r="566" spans="1:14">
      <c r="A566" t="s">
        <v>700</v>
      </c>
      <c r="B566">
        <v>11707</v>
      </c>
      <c r="C566">
        <v>3</v>
      </c>
      <c r="D566">
        <v>1</v>
      </c>
      <c r="E566">
        <v>1</v>
      </c>
      <c r="F566">
        <v>1</v>
      </c>
      <c r="G566">
        <v>100</v>
      </c>
      <c r="H566">
        <v>4.375</v>
      </c>
      <c r="I566">
        <v>44.378950020192299</v>
      </c>
      <c r="J566">
        <v>194.15790633834101</v>
      </c>
      <c r="M566">
        <f t="shared" si="18"/>
        <v>194.15790633834101</v>
      </c>
      <c r="N566">
        <f t="shared" si="19"/>
        <v>1.1176748163237746E-2</v>
      </c>
    </row>
    <row r="567" spans="1:14">
      <c r="A567" t="s">
        <v>1063</v>
      </c>
      <c r="B567">
        <v>11711</v>
      </c>
      <c r="C567">
        <v>5</v>
      </c>
      <c r="D567">
        <v>1</v>
      </c>
      <c r="E567">
        <v>1</v>
      </c>
      <c r="F567">
        <v>6</v>
      </c>
      <c r="G567">
        <v>600</v>
      </c>
      <c r="H567">
        <v>2.7857142857142798</v>
      </c>
      <c r="I567">
        <v>83.048202372183994</v>
      </c>
      <c r="J567">
        <v>231.34856375108399</v>
      </c>
      <c r="M567">
        <f t="shared" si="18"/>
        <v>231.34856375108399</v>
      </c>
      <c r="N567">
        <f t="shared" si="19"/>
        <v>1.2561937174762458E-2</v>
      </c>
    </row>
    <row r="568" spans="1:14">
      <c r="A568" t="s">
        <v>1064</v>
      </c>
      <c r="B568">
        <v>11717</v>
      </c>
      <c r="C568">
        <v>5</v>
      </c>
      <c r="D568">
        <v>1</v>
      </c>
      <c r="E568">
        <v>1</v>
      </c>
      <c r="F568">
        <v>4</v>
      </c>
      <c r="G568">
        <v>400</v>
      </c>
      <c r="H568">
        <v>4.6428571428571397</v>
      </c>
      <c r="I568">
        <v>89.624062518028893</v>
      </c>
      <c r="J568">
        <v>416.11171883370503</v>
      </c>
      <c r="M568">
        <f t="shared" si="18"/>
        <v>416.11171883370503</v>
      </c>
      <c r="N568">
        <f t="shared" si="19"/>
        <v>1.8578844929876118E-2</v>
      </c>
    </row>
    <row r="569" spans="1:14">
      <c r="A569" t="s">
        <v>1065</v>
      </c>
      <c r="B569">
        <v>11723</v>
      </c>
      <c r="C569">
        <v>3</v>
      </c>
      <c r="D569">
        <v>1</v>
      </c>
      <c r="E569">
        <v>1</v>
      </c>
      <c r="F569">
        <v>3</v>
      </c>
      <c r="G569">
        <v>300</v>
      </c>
      <c r="H569">
        <v>4</v>
      </c>
      <c r="I569">
        <v>49.828921423310398</v>
      </c>
      <c r="J569">
        <v>199.31568569324099</v>
      </c>
      <c r="M569">
        <f t="shared" si="18"/>
        <v>199.31568569324099</v>
      </c>
      <c r="N569">
        <f t="shared" si="19"/>
        <v>1.1373821215187353E-2</v>
      </c>
    </row>
    <row r="570" spans="1:14">
      <c r="A570" t="s">
        <v>1066</v>
      </c>
      <c r="B570">
        <v>11727</v>
      </c>
      <c r="C570">
        <v>8</v>
      </c>
      <c r="D570">
        <v>3</v>
      </c>
      <c r="E570">
        <v>3</v>
      </c>
      <c r="F570">
        <v>3</v>
      </c>
      <c r="G570">
        <v>100</v>
      </c>
      <c r="H570">
        <v>7.2941176470588198</v>
      </c>
      <c r="I570">
        <v>241.480521868285</v>
      </c>
      <c r="J570">
        <v>1761.38733598043</v>
      </c>
      <c r="M570">
        <f t="shared" si="18"/>
        <v>1761.38733598043</v>
      </c>
      <c r="N570">
        <f t="shared" si="19"/>
        <v>4.8616309890625237E-2</v>
      </c>
    </row>
    <row r="571" spans="1:14">
      <c r="A571" t="s">
        <v>1067</v>
      </c>
      <c r="B571">
        <v>11736</v>
      </c>
      <c r="C571">
        <v>32</v>
      </c>
      <c r="D571">
        <v>24</v>
      </c>
      <c r="E571">
        <v>0</v>
      </c>
      <c r="F571">
        <v>8</v>
      </c>
      <c r="G571">
        <v>33.3333333333333</v>
      </c>
      <c r="H571">
        <v>27.692307692307601</v>
      </c>
      <c r="I571">
        <v>873.50905898196697</v>
      </c>
      <c r="J571">
        <v>24189.481633346699</v>
      </c>
      <c r="M571">
        <f t="shared" si="18"/>
        <v>24189.481633346699</v>
      </c>
      <c r="N571">
        <f t="shared" si="19"/>
        <v>0.27880236480615772</v>
      </c>
    </row>
    <row r="572" spans="1:14">
      <c r="A572" t="s">
        <v>1068</v>
      </c>
      <c r="B572">
        <v>11769</v>
      </c>
      <c r="C572">
        <v>15</v>
      </c>
      <c r="D572">
        <v>10</v>
      </c>
      <c r="E572">
        <v>0</v>
      </c>
      <c r="F572">
        <v>4</v>
      </c>
      <c r="G572">
        <v>40</v>
      </c>
      <c r="H572">
        <v>16.033333333333299</v>
      </c>
      <c r="I572">
        <v>346.12955438814703</v>
      </c>
      <c r="J572">
        <v>5549.6105220232903</v>
      </c>
      <c r="M572">
        <f t="shared" si="18"/>
        <v>5549.6105220232903</v>
      </c>
      <c r="N572">
        <f t="shared" si="19"/>
        <v>0.10448495224449653</v>
      </c>
    </row>
    <row r="573" spans="1:14">
      <c r="A573" t="s">
        <v>1069</v>
      </c>
      <c r="B573">
        <v>11785</v>
      </c>
      <c r="C573">
        <v>39</v>
      </c>
      <c r="D573">
        <v>35</v>
      </c>
      <c r="E573">
        <v>1</v>
      </c>
      <c r="F573">
        <v>8</v>
      </c>
      <c r="G573">
        <v>22.857142857142801</v>
      </c>
      <c r="H573">
        <v>20.578947368421002</v>
      </c>
      <c r="I573">
        <v>1000.17523043976</v>
      </c>
      <c r="J573">
        <v>20582.553426418301</v>
      </c>
      <c r="M573">
        <f t="shared" si="18"/>
        <v>20582.553426418301</v>
      </c>
      <c r="N573">
        <f t="shared" si="19"/>
        <v>0.25034845346325757</v>
      </c>
    </row>
    <row r="574" spans="1:14">
      <c r="A574" t="s">
        <v>1070</v>
      </c>
      <c r="B574">
        <v>11827</v>
      </c>
      <c r="C574">
        <v>3</v>
      </c>
      <c r="D574">
        <v>1</v>
      </c>
      <c r="E574">
        <v>1</v>
      </c>
      <c r="F574">
        <v>1</v>
      </c>
      <c r="G574">
        <v>100</v>
      </c>
      <c r="H574">
        <v>1.5</v>
      </c>
      <c r="I574">
        <v>10</v>
      </c>
      <c r="J574">
        <v>15</v>
      </c>
      <c r="M574">
        <f t="shared" si="18"/>
        <v>15</v>
      </c>
      <c r="N574">
        <f t="shared" si="19"/>
        <v>2.0274006651911335E-3</v>
      </c>
    </row>
    <row r="575" spans="1:14">
      <c r="A575" t="s">
        <v>1071</v>
      </c>
      <c r="B575">
        <v>11834</v>
      </c>
      <c r="C575">
        <v>5</v>
      </c>
      <c r="D575">
        <v>3</v>
      </c>
      <c r="E575">
        <v>3</v>
      </c>
      <c r="F575">
        <v>1</v>
      </c>
      <c r="G575">
        <v>33.3333333333333</v>
      </c>
      <c r="H575">
        <v>3</v>
      </c>
      <c r="I575">
        <v>46.529325012980799</v>
      </c>
      <c r="J575">
        <v>139.58797503894201</v>
      </c>
      <c r="M575">
        <f t="shared" si="18"/>
        <v>139.58797503894201</v>
      </c>
      <c r="N575" t="str">
        <f t="shared" si="19"/>
        <v/>
      </c>
    </row>
    <row r="576" spans="1:14">
      <c r="A576" t="s">
        <v>82</v>
      </c>
      <c r="B576">
        <v>11840</v>
      </c>
      <c r="C576">
        <v>3</v>
      </c>
      <c r="D576">
        <v>1</v>
      </c>
      <c r="E576">
        <v>0</v>
      </c>
      <c r="F576">
        <v>1</v>
      </c>
      <c r="G576">
        <v>100</v>
      </c>
      <c r="H576">
        <v>0.5</v>
      </c>
      <c r="I576">
        <v>2</v>
      </c>
      <c r="J576">
        <v>1</v>
      </c>
      <c r="M576">
        <f t="shared" si="18"/>
        <v>140.58797503894201</v>
      </c>
      <c r="N576">
        <f t="shared" si="19"/>
        <v>9.0124775454528301E-3</v>
      </c>
    </row>
    <row r="577" spans="1:14">
      <c r="A577" t="s">
        <v>1072</v>
      </c>
      <c r="B577">
        <v>11850</v>
      </c>
      <c r="C577">
        <v>15</v>
      </c>
      <c r="D577">
        <v>8</v>
      </c>
      <c r="E577">
        <v>1</v>
      </c>
      <c r="F577">
        <v>2</v>
      </c>
      <c r="G577">
        <v>25</v>
      </c>
      <c r="H577">
        <v>9.8461538461538396</v>
      </c>
      <c r="I577">
        <v>272.32368021228302</v>
      </c>
      <c r="J577">
        <v>2681.3408513209401</v>
      </c>
      <c r="M577">
        <f t="shared" si="18"/>
        <v>2681.3408513209401</v>
      </c>
      <c r="N577">
        <f t="shared" si="19"/>
        <v>6.4334919499261498E-2</v>
      </c>
    </row>
    <row r="578" spans="1:14">
      <c r="A578" t="s">
        <v>1073</v>
      </c>
      <c r="B578">
        <v>11866</v>
      </c>
      <c r="C578">
        <v>34</v>
      </c>
      <c r="D578">
        <v>35</v>
      </c>
      <c r="E578">
        <v>0</v>
      </c>
      <c r="F578">
        <v>10</v>
      </c>
      <c r="G578">
        <v>28.571428571428498</v>
      </c>
      <c r="H578">
        <v>14.22</v>
      </c>
      <c r="I578">
        <v>788.55674039380199</v>
      </c>
      <c r="J578">
        <v>11213.276848399801</v>
      </c>
      <c r="M578">
        <f t="shared" si="18"/>
        <v>11213.276848399801</v>
      </c>
      <c r="N578">
        <f t="shared" si="19"/>
        <v>0.16699383630829254</v>
      </c>
    </row>
    <row r="579" spans="1:14">
      <c r="A579" t="s">
        <v>1066</v>
      </c>
      <c r="B579">
        <v>11901</v>
      </c>
      <c r="C579">
        <v>5</v>
      </c>
      <c r="D579">
        <v>1</v>
      </c>
      <c r="E579">
        <v>2</v>
      </c>
      <c r="F579">
        <v>1</v>
      </c>
      <c r="G579">
        <v>100</v>
      </c>
      <c r="H579">
        <v>3.6</v>
      </c>
      <c r="I579">
        <v>106.605937817612</v>
      </c>
      <c r="J579">
        <v>383.78137614340602</v>
      </c>
      <c r="M579">
        <f t="shared" si="18"/>
        <v>383.78137614340602</v>
      </c>
      <c r="N579">
        <f t="shared" si="19"/>
        <v>1.7603593951650627E-2</v>
      </c>
    </row>
    <row r="580" spans="1:14">
      <c r="A580" t="s">
        <v>1074</v>
      </c>
      <c r="B580">
        <v>11907</v>
      </c>
      <c r="C580">
        <v>5</v>
      </c>
      <c r="D580">
        <v>3</v>
      </c>
      <c r="E580">
        <v>0</v>
      </c>
      <c r="F580">
        <v>2</v>
      </c>
      <c r="G580">
        <v>66.6666666666666</v>
      </c>
      <c r="H580">
        <v>4.5</v>
      </c>
      <c r="I580">
        <v>83.761808285267193</v>
      </c>
      <c r="J580">
        <v>376.92813728370197</v>
      </c>
      <c r="M580">
        <f t="shared" si="18"/>
        <v>376.92813728370197</v>
      </c>
      <c r="N580">
        <f t="shared" si="19"/>
        <v>1.7393398644619546E-2</v>
      </c>
    </row>
    <row r="581" spans="1:14">
      <c r="A581" t="s">
        <v>1062</v>
      </c>
      <c r="B581">
        <v>11913</v>
      </c>
      <c r="C581">
        <v>3</v>
      </c>
      <c r="D581">
        <v>1</v>
      </c>
      <c r="E581">
        <v>4</v>
      </c>
      <c r="F581">
        <v>1</v>
      </c>
      <c r="G581">
        <v>100</v>
      </c>
      <c r="H581">
        <v>2.3571428571428501</v>
      </c>
      <c r="I581">
        <v>46.506993328423</v>
      </c>
      <c r="J581">
        <v>109.62362713128201</v>
      </c>
      <c r="M581">
        <f t="shared" si="18"/>
        <v>109.62362713128201</v>
      </c>
      <c r="N581">
        <f t="shared" si="19"/>
        <v>7.6351022398906277E-3</v>
      </c>
    </row>
    <row r="582" spans="1:14">
      <c r="A582" t="s">
        <v>1075</v>
      </c>
      <c r="B582">
        <v>11916</v>
      </c>
      <c r="C582">
        <v>11</v>
      </c>
      <c r="D582">
        <v>6</v>
      </c>
      <c r="E582">
        <v>5</v>
      </c>
      <c r="F582">
        <v>7</v>
      </c>
      <c r="G582">
        <v>116.666666666666</v>
      </c>
      <c r="H582">
        <v>12.5</v>
      </c>
      <c r="I582">
        <v>263.10646549960001</v>
      </c>
      <c r="J582">
        <v>3288.8308187450002</v>
      </c>
      <c r="M582">
        <f t="shared" si="18"/>
        <v>3288.8308187450002</v>
      </c>
      <c r="N582">
        <f t="shared" si="19"/>
        <v>7.3717924769571924E-2</v>
      </c>
    </row>
    <row r="583" spans="1:14">
      <c r="A583" t="s">
        <v>1076</v>
      </c>
      <c r="B583">
        <v>11928</v>
      </c>
      <c r="C583">
        <v>8</v>
      </c>
      <c r="D583">
        <v>5</v>
      </c>
      <c r="E583">
        <v>4</v>
      </c>
      <c r="F583">
        <v>2</v>
      </c>
      <c r="G583">
        <v>40</v>
      </c>
      <c r="H583">
        <v>5.0999999999999996</v>
      </c>
      <c r="I583">
        <v>108</v>
      </c>
      <c r="J583">
        <v>550.79999999999995</v>
      </c>
      <c r="M583">
        <f t="shared" si="18"/>
        <v>550.79999999999995</v>
      </c>
      <c r="N583">
        <f t="shared" si="19"/>
        <v>2.2397937735312682E-2</v>
      </c>
    </row>
    <row r="584" spans="1:14">
      <c r="A584" t="s">
        <v>1077</v>
      </c>
      <c r="B584">
        <v>11937</v>
      </c>
      <c r="C584">
        <v>11</v>
      </c>
      <c r="D584">
        <v>6</v>
      </c>
      <c r="E584">
        <v>1</v>
      </c>
      <c r="F584">
        <v>3</v>
      </c>
      <c r="G584">
        <v>50</v>
      </c>
      <c r="H584">
        <v>7.6666666666666599</v>
      </c>
      <c r="I584">
        <v>199.68581616031301</v>
      </c>
      <c r="J584">
        <v>1530.9245905624</v>
      </c>
      <c r="M584">
        <f t="shared" si="18"/>
        <v>1530.9245905624</v>
      </c>
      <c r="N584">
        <f t="shared" si="19"/>
        <v>4.4277315079781478E-2</v>
      </c>
    </row>
    <row r="585" spans="1:14">
      <c r="A585" t="s">
        <v>1078</v>
      </c>
      <c r="B585">
        <v>11949</v>
      </c>
      <c r="C585">
        <v>9</v>
      </c>
      <c r="D585">
        <v>4</v>
      </c>
      <c r="E585">
        <v>2</v>
      </c>
      <c r="F585">
        <v>1</v>
      </c>
      <c r="G585">
        <v>25</v>
      </c>
      <c r="H585">
        <v>7</v>
      </c>
      <c r="I585">
        <v>104.248125036057</v>
      </c>
      <c r="J585">
        <v>729.73687525240405</v>
      </c>
      <c r="M585">
        <f t="shared" si="18"/>
        <v>729.73687525240405</v>
      </c>
      <c r="N585">
        <f t="shared" si="19"/>
        <v>2.7018191386885847E-2</v>
      </c>
    </row>
    <row r="586" spans="1:14">
      <c r="A586" t="s">
        <v>1079</v>
      </c>
      <c r="B586">
        <v>11951</v>
      </c>
      <c r="C586">
        <v>3</v>
      </c>
      <c r="D586">
        <v>1</v>
      </c>
      <c r="E586">
        <v>2</v>
      </c>
      <c r="F586">
        <v>1</v>
      </c>
      <c r="G586">
        <v>100</v>
      </c>
      <c r="H586">
        <v>1.5</v>
      </c>
      <c r="I586">
        <v>20.679700005769199</v>
      </c>
      <c r="J586">
        <v>31.019550008653798</v>
      </c>
      <c r="M586">
        <f t="shared" si="18"/>
        <v>31.019550008653798</v>
      </c>
      <c r="N586">
        <f t="shared" si="19"/>
        <v>3.2908069626407599E-3</v>
      </c>
    </row>
    <row r="587" spans="1:14">
      <c r="A587" t="s">
        <v>1080</v>
      </c>
      <c r="B587">
        <v>11959</v>
      </c>
      <c r="C587">
        <v>9</v>
      </c>
      <c r="D587">
        <v>4</v>
      </c>
      <c r="E587">
        <v>4</v>
      </c>
      <c r="F587">
        <v>1</v>
      </c>
      <c r="G587">
        <v>25</v>
      </c>
      <c r="H587">
        <v>10</v>
      </c>
      <c r="I587">
        <v>156.08010665230501</v>
      </c>
      <c r="J587">
        <v>1560.8010665230499</v>
      </c>
      <c r="M587">
        <f t="shared" si="18"/>
        <v>1560.8010665230499</v>
      </c>
      <c r="N587">
        <f t="shared" si="19"/>
        <v>4.4851514665914118E-2</v>
      </c>
    </row>
    <row r="588" spans="1:14">
      <c r="A588" t="s">
        <v>1081</v>
      </c>
      <c r="B588">
        <v>11961</v>
      </c>
      <c r="C588">
        <v>3</v>
      </c>
      <c r="D588">
        <v>1</v>
      </c>
      <c r="E588">
        <v>2</v>
      </c>
      <c r="F588">
        <v>1</v>
      </c>
      <c r="G588">
        <v>100</v>
      </c>
      <c r="H588">
        <v>1.4</v>
      </c>
      <c r="I588">
        <v>25.2661942985184</v>
      </c>
      <c r="J588">
        <v>35.372672017925801</v>
      </c>
      <c r="M588">
        <f t="shared" si="18"/>
        <v>35.372672017925801</v>
      </c>
      <c r="N588">
        <f t="shared" si="19"/>
        <v>3.5918979562143956E-3</v>
      </c>
    </row>
    <row r="589" spans="1:14">
      <c r="A589" t="s">
        <v>1082</v>
      </c>
      <c r="B589">
        <v>11969</v>
      </c>
      <c r="C589">
        <v>10</v>
      </c>
      <c r="D589">
        <v>4</v>
      </c>
      <c r="E589">
        <v>0</v>
      </c>
      <c r="F589">
        <v>3</v>
      </c>
      <c r="G589">
        <v>75</v>
      </c>
      <c r="H589">
        <v>11.785714285714199</v>
      </c>
      <c r="I589">
        <v>278.63137138648301</v>
      </c>
      <c r="J589">
        <v>3283.86973419784</v>
      </c>
      <c r="M589">
        <f t="shared" si="18"/>
        <v>3283.86973419784</v>
      </c>
      <c r="N589">
        <f t="shared" si="19"/>
        <v>7.364377220382505E-2</v>
      </c>
    </row>
    <row r="590" spans="1:14">
      <c r="A590" t="s">
        <v>841</v>
      </c>
      <c r="B590">
        <v>11980</v>
      </c>
      <c r="C590">
        <v>10</v>
      </c>
      <c r="D590">
        <v>4</v>
      </c>
      <c r="E590">
        <v>0</v>
      </c>
      <c r="F590">
        <v>1</v>
      </c>
      <c r="G590">
        <v>25</v>
      </c>
      <c r="H590">
        <v>4.8888888888888804</v>
      </c>
      <c r="I590">
        <v>89.924182507507396</v>
      </c>
      <c r="J590">
        <v>439.62933670336997</v>
      </c>
      <c r="M590">
        <f t="shared" si="18"/>
        <v>439.62933670336997</v>
      </c>
      <c r="N590">
        <f t="shared" si="19"/>
        <v>1.9272432010179655E-2</v>
      </c>
    </row>
    <row r="591" spans="1:14">
      <c r="A591" t="s">
        <v>1083</v>
      </c>
      <c r="B591">
        <v>11983</v>
      </c>
      <c r="C591">
        <v>3</v>
      </c>
      <c r="D591">
        <v>1</v>
      </c>
      <c r="E591">
        <v>0</v>
      </c>
      <c r="F591">
        <v>1</v>
      </c>
      <c r="G591">
        <v>100</v>
      </c>
      <c r="H591">
        <v>0.5</v>
      </c>
      <c r="I591">
        <v>2</v>
      </c>
      <c r="J591">
        <v>1</v>
      </c>
      <c r="M591">
        <f t="shared" si="18"/>
        <v>1</v>
      </c>
      <c r="N591">
        <f t="shared" si="19"/>
        <v>3.3333333333333332E-4</v>
      </c>
    </row>
    <row r="592" spans="1:14">
      <c r="A592" t="s">
        <v>1084</v>
      </c>
      <c r="B592">
        <v>11991</v>
      </c>
      <c r="C592">
        <v>20</v>
      </c>
      <c r="D592">
        <v>6</v>
      </c>
      <c r="E592">
        <v>0</v>
      </c>
      <c r="F592">
        <v>5</v>
      </c>
      <c r="G592">
        <v>83.3333333333333</v>
      </c>
      <c r="H592">
        <v>10.705882352941099</v>
      </c>
      <c r="I592">
        <v>257.61820814011702</v>
      </c>
      <c r="J592">
        <v>2758.0302283236101</v>
      </c>
      <c r="M592">
        <f t="shared" ref="M592:M655" si="20">IF(A592="&lt;anonymous&gt;",J592+M591,J592)</f>
        <v>2758.0302283236101</v>
      </c>
      <c r="N592">
        <f t="shared" ref="N592:N655" si="21">IF(A593="&lt;anonymous&gt;","",POWER(M592,2/3)/3000)</f>
        <v>6.5555846018839528E-2</v>
      </c>
    </row>
    <row r="593" spans="1:14">
      <c r="A593" t="s">
        <v>1085</v>
      </c>
      <c r="B593">
        <v>12001</v>
      </c>
      <c r="C593">
        <v>7</v>
      </c>
      <c r="D593">
        <v>6</v>
      </c>
      <c r="E593">
        <v>2</v>
      </c>
      <c r="F593">
        <v>2</v>
      </c>
      <c r="G593">
        <v>33.3333333333333</v>
      </c>
      <c r="H593">
        <v>8.5</v>
      </c>
      <c r="I593">
        <v>116</v>
      </c>
      <c r="J593">
        <v>986</v>
      </c>
      <c r="M593">
        <f t="shared" si="20"/>
        <v>986</v>
      </c>
      <c r="N593">
        <f t="shared" si="21"/>
        <v>3.3021491742188269E-2</v>
      </c>
    </row>
    <row r="594" spans="1:14">
      <c r="A594" t="s">
        <v>1086</v>
      </c>
      <c r="B594">
        <v>12012</v>
      </c>
      <c r="C594">
        <v>8</v>
      </c>
      <c r="D594">
        <v>5</v>
      </c>
      <c r="E594">
        <v>0</v>
      </c>
      <c r="F594">
        <v>2</v>
      </c>
      <c r="G594">
        <v>40</v>
      </c>
      <c r="H594">
        <v>5.5714285714285703</v>
      </c>
      <c r="I594">
        <v>96.211432671668305</v>
      </c>
      <c r="J594">
        <v>536.03512488500905</v>
      </c>
      <c r="M594">
        <f t="shared" si="20"/>
        <v>536.03512488500905</v>
      </c>
      <c r="N594">
        <f t="shared" si="21"/>
        <v>2.1995858191586302E-2</v>
      </c>
    </row>
    <row r="595" spans="1:14">
      <c r="A595" t="s">
        <v>1087</v>
      </c>
      <c r="B595">
        <v>12021</v>
      </c>
      <c r="C595">
        <v>34</v>
      </c>
      <c r="D595">
        <v>13</v>
      </c>
      <c r="E595">
        <v>1</v>
      </c>
      <c r="F595">
        <v>4</v>
      </c>
      <c r="G595">
        <v>30.769230769230699</v>
      </c>
      <c r="H595">
        <v>13.363636363636299</v>
      </c>
      <c r="I595">
        <v>444.613550124038</v>
      </c>
      <c r="J595">
        <v>5941.6538062030604</v>
      </c>
      <c r="M595">
        <f t="shared" si="20"/>
        <v>5941.6538062030604</v>
      </c>
      <c r="N595">
        <f t="shared" si="21"/>
        <v>0.10934954353554786</v>
      </c>
    </row>
    <row r="596" spans="1:14">
      <c r="A596" t="s">
        <v>1088</v>
      </c>
      <c r="B596">
        <v>12036</v>
      </c>
      <c r="C596">
        <v>15</v>
      </c>
      <c r="D596">
        <v>8</v>
      </c>
      <c r="E596">
        <v>2</v>
      </c>
      <c r="F596">
        <v>3</v>
      </c>
      <c r="G596">
        <v>37.5</v>
      </c>
      <c r="H596">
        <v>9.3461538461538396</v>
      </c>
      <c r="I596">
        <v>214.05271769459</v>
      </c>
      <c r="J596">
        <v>2000.5696307609701</v>
      </c>
      <c r="M596">
        <f t="shared" si="20"/>
        <v>2000.5696307609701</v>
      </c>
      <c r="N596">
        <f t="shared" si="21"/>
        <v>5.2923414949511201E-2</v>
      </c>
    </row>
    <row r="597" spans="1:14">
      <c r="A597" t="s">
        <v>1089</v>
      </c>
      <c r="B597">
        <v>12056</v>
      </c>
      <c r="C597">
        <v>3</v>
      </c>
      <c r="D597">
        <v>1</v>
      </c>
      <c r="E597">
        <v>0</v>
      </c>
      <c r="F597">
        <v>1</v>
      </c>
      <c r="G597">
        <v>100</v>
      </c>
      <c r="H597">
        <v>1.5</v>
      </c>
      <c r="I597">
        <v>11.6096404744368</v>
      </c>
      <c r="J597">
        <v>17.414460711655199</v>
      </c>
      <c r="M597">
        <f t="shared" si="20"/>
        <v>17.414460711655199</v>
      </c>
      <c r="N597">
        <f t="shared" si="21"/>
        <v>2.2395053202387328E-3</v>
      </c>
    </row>
    <row r="598" spans="1:14">
      <c r="A598" t="s">
        <v>1090</v>
      </c>
      <c r="B598">
        <v>12060</v>
      </c>
      <c r="C598">
        <v>18</v>
      </c>
      <c r="D598">
        <v>10</v>
      </c>
      <c r="E598">
        <v>0</v>
      </c>
      <c r="F598">
        <v>3</v>
      </c>
      <c r="G598">
        <v>30</v>
      </c>
      <c r="H598">
        <v>10.421052631578901</v>
      </c>
      <c r="I598">
        <v>317.06856386475999</v>
      </c>
      <c r="J598">
        <v>3304.1881918538102</v>
      </c>
      <c r="M598">
        <f t="shared" si="20"/>
        <v>3304.1881918538102</v>
      </c>
      <c r="N598">
        <f t="shared" si="21"/>
        <v>7.3947233092958323E-2</v>
      </c>
    </row>
    <row r="599" spans="1:14">
      <c r="A599" t="s">
        <v>1091</v>
      </c>
      <c r="B599">
        <v>12070</v>
      </c>
      <c r="C599">
        <v>3</v>
      </c>
      <c r="D599">
        <v>1</v>
      </c>
      <c r="E599">
        <v>2</v>
      </c>
      <c r="F599">
        <v>1</v>
      </c>
      <c r="G599">
        <v>100</v>
      </c>
      <c r="H599">
        <v>2.7</v>
      </c>
      <c r="I599">
        <v>39</v>
      </c>
      <c r="J599">
        <v>105.3</v>
      </c>
      <c r="M599">
        <f t="shared" si="20"/>
        <v>105.3</v>
      </c>
      <c r="N599">
        <f t="shared" si="21"/>
        <v>7.4330033077998582E-3</v>
      </c>
    </row>
    <row r="600" spans="1:14">
      <c r="A600" t="s">
        <v>1092</v>
      </c>
      <c r="B600">
        <v>12079</v>
      </c>
      <c r="C600">
        <v>19</v>
      </c>
      <c r="D600">
        <v>10</v>
      </c>
      <c r="E600">
        <v>0</v>
      </c>
      <c r="F600">
        <v>3</v>
      </c>
      <c r="G600">
        <v>30</v>
      </c>
      <c r="H600">
        <v>9.6666666666666607</v>
      </c>
      <c r="I600">
        <v>278.63137138648301</v>
      </c>
      <c r="J600">
        <v>2693.4365900693401</v>
      </c>
      <c r="M600">
        <f t="shared" si="20"/>
        <v>2693.4365900693401</v>
      </c>
      <c r="N600">
        <f t="shared" si="21"/>
        <v>6.4528254232668836E-2</v>
      </c>
    </row>
    <row r="601" spans="1:14">
      <c r="A601" t="s">
        <v>1093</v>
      </c>
      <c r="B601">
        <v>12088</v>
      </c>
      <c r="C601">
        <v>3</v>
      </c>
      <c r="D601">
        <v>1</v>
      </c>
      <c r="E601">
        <v>2</v>
      </c>
      <c r="F601">
        <v>2</v>
      </c>
      <c r="G601">
        <v>200</v>
      </c>
      <c r="H601">
        <v>3.3</v>
      </c>
      <c r="I601">
        <v>48</v>
      </c>
      <c r="J601">
        <v>158.4</v>
      </c>
      <c r="M601">
        <f t="shared" si="20"/>
        <v>158.4</v>
      </c>
      <c r="N601">
        <f t="shared" si="21"/>
        <v>9.7584804585874128E-3</v>
      </c>
    </row>
    <row r="602" spans="1:14">
      <c r="A602" t="s">
        <v>1094</v>
      </c>
      <c r="B602">
        <v>12099</v>
      </c>
      <c r="C602">
        <v>8</v>
      </c>
      <c r="D602">
        <v>5</v>
      </c>
      <c r="E602">
        <v>0</v>
      </c>
      <c r="F602">
        <v>2</v>
      </c>
      <c r="G602">
        <v>40</v>
      </c>
      <c r="H602">
        <v>6</v>
      </c>
      <c r="I602">
        <v>132.83428025068901</v>
      </c>
      <c r="J602">
        <v>797.00568150413699</v>
      </c>
      <c r="M602">
        <f t="shared" si="20"/>
        <v>797.00568150413699</v>
      </c>
      <c r="N602">
        <f t="shared" si="21"/>
        <v>2.8654072593441014E-2</v>
      </c>
    </row>
    <row r="603" spans="1:14">
      <c r="A603" t="s">
        <v>1095</v>
      </c>
      <c r="B603">
        <v>12108</v>
      </c>
      <c r="C603">
        <v>8</v>
      </c>
      <c r="D603">
        <v>5</v>
      </c>
      <c r="E603">
        <v>0</v>
      </c>
      <c r="F603">
        <v>2</v>
      </c>
      <c r="G603">
        <v>40</v>
      </c>
      <c r="H603">
        <v>5.4</v>
      </c>
      <c r="I603">
        <v>136</v>
      </c>
      <c r="J603">
        <v>734.4</v>
      </c>
      <c r="M603">
        <f t="shared" si="20"/>
        <v>734.4</v>
      </c>
      <c r="N603">
        <f t="shared" si="21"/>
        <v>2.7133169263872502E-2</v>
      </c>
    </row>
    <row r="604" spans="1:14">
      <c r="A604" t="s">
        <v>1096</v>
      </c>
      <c r="B604">
        <v>12117</v>
      </c>
      <c r="C604">
        <v>8</v>
      </c>
      <c r="D604">
        <v>5</v>
      </c>
      <c r="E604">
        <v>0</v>
      </c>
      <c r="F604">
        <v>2</v>
      </c>
      <c r="G604">
        <v>40</v>
      </c>
      <c r="H604">
        <v>5</v>
      </c>
      <c r="I604">
        <v>150.117300051923</v>
      </c>
      <c r="J604">
        <v>750.58650025961595</v>
      </c>
      <c r="M604">
        <f t="shared" si="20"/>
        <v>750.58650025961595</v>
      </c>
      <c r="N604">
        <f t="shared" si="21"/>
        <v>2.7530403584308534E-2</v>
      </c>
    </row>
    <row r="605" spans="1:14">
      <c r="A605" t="s">
        <v>1097</v>
      </c>
      <c r="B605">
        <v>12126</v>
      </c>
      <c r="C605">
        <v>8</v>
      </c>
      <c r="D605">
        <v>5</v>
      </c>
      <c r="E605">
        <v>0</v>
      </c>
      <c r="F605">
        <v>2</v>
      </c>
      <c r="G605">
        <v>40</v>
      </c>
      <c r="H605">
        <v>5</v>
      </c>
      <c r="I605">
        <v>150.117300051923</v>
      </c>
      <c r="J605">
        <v>750.58650025961595</v>
      </c>
      <c r="M605">
        <f t="shared" si="20"/>
        <v>750.58650025961595</v>
      </c>
      <c r="N605">
        <f t="shared" si="21"/>
        <v>2.7530403584308534E-2</v>
      </c>
    </row>
    <row r="606" spans="1:14">
      <c r="A606" t="s">
        <v>1098</v>
      </c>
      <c r="B606">
        <v>12135</v>
      </c>
      <c r="C606">
        <v>8</v>
      </c>
      <c r="D606">
        <v>5</v>
      </c>
      <c r="E606">
        <v>0</v>
      </c>
      <c r="F606">
        <v>2</v>
      </c>
      <c r="G606">
        <v>40</v>
      </c>
      <c r="H606">
        <v>6</v>
      </c>
      <c r="I606">
        <v>132.83428025068901</v>
      </c>
      <c r="J606">
        <v>797.00568150413699</v>
      </c>
      <c r="M606">
        <f t="shared" si="20"/>
        <v>797.00568150413699</v>
      </c>
      <c r="N606">
        <f t="shared" si="21"/>
        <v>2.8654072593441014E-2</v>
      </c>
    </row>
    <row r="607" spans="1:14">
      <c r="A607" t="s">
        <v>1099</v>
      </c>
      <c r="B607">
        <v>12144</v>
      </c>
      <c r="C607">
        <v>8</v>
      </c>
      <c r="D607">
        <v>5</v>
      </c>
      <c r="E607">
        <v>0</v>
      </c>
      <c r="F607">
        <v>2</v>
      </c>
      <c r="G607">
        <v>40</v>
      </c>
      <c r="H607">
        <v>5.6999999999999904</v>
      </c>
      <c r="I607">
        <v>140</v>
      </c>
      <c r="J607">
        <v>797.99999999999898</v>
      </c>
      <c r="M607">
        <f t="shared" si="20"/>
        <v>797.99999999999898</v>
      </c>
      <c r="N607">
        <f t="shared" si="21"/>
        <v>2.86778995699799E-2</v>
      </c>
    </row>
    <row r="608" spans="1:14">
      <c r="A608" t="s">
        <v>1100</v>
      </c>
      <c r="B608">
        <v>12153</v>
      </c>
      <c r="C608">
        <v>12</v>
      </c>
      <c r="D608">
        <v>11</v>
      </c>
      <c r="E608">
        <v>0</v>
      </c>
      <c r="F608">
        <v>4</v>
      </c>
      <c r="G608">
        <v>36.363636363636303</v>
      </c>
      <c r="H608">
        <v>8.0769230769230695</v>
      </c>
      <c r="I608">
        <v>276.60339807279098</v>
      </c>
      <c r="J608">
        <v>2234.1043690494598</v>
      </c>
      <c r="M608">
        <f t="shared" si="20"/>
        <v>2234.1043690494598</v>
      </c>
      <c r="N608">
        <f t="shared" si="21"/>
        <v>5.6965824015127758E-2</v>
      </c>
    </row>
    <row r="609" spans="1:14">
      <c r="A609" t="s">
        <v>1101</v>
      </c>
      <c r="B609">
        <v>12166</v>
      </c>
      <c r="C609">
        <v>15</v>
      </c>
      <c r="D609">
        <v>5</v>
      </c>
      <c r="E609">
        <v>1</v>
      </c>
      <c r="F609">
        <v>1</v>
      </c>
      <c r="G609">
        <v>20</v>
      </c>
      <c r="H609">
        <v>5.8461538461538396</v>
      </c>
      <c r="I609">
        <v>162.51574464281401</v>
      </c>
      <c r="J609">
        <v>950.092045604144</v>
      </c>
      <c r="M609">
        <f t="shared" si="20"/>
        <v>950.092045604144</v>
      </c>
      <c r="N609">
        <f t="shared" si="21"/>
        <v>3.2214831690435951E-2</v>
      </c>
    </row>
    <row r="610" spans="1:14">
      <c r="A610" t="s">
        <v>1102</v>
      </c>
      <c r="B610">
        <v>12171</v>
      </c>
      <c r="C610">
        <v>3</v>
      </c>
      <c r="D610">
        <v>1</v>
      </c>
      <c r="E610">
        <v>3</v>
      </c>
      <c r="F610">
        <v>2</v>
      </c>
      <c r="G610">
        <v>200</v>
      </c>
      <c r="H610">
        <v>2.4</v>
      </c>
      <c r="I610">
        <v>36</v>
      </c>
      <c r="J610">
        <v>86.4</v>
      </c>
      <c r="M610">
        <f t="shared" si="20"/>
        <v>86.4</v>
      </c>
      <c r="N610">
        <f t="shared" si="21"/>
        <v>6.5146022798277759E-3</v>
      </c>
    </row>
    <row r="611" spans="1:14">
      <c r="A611" t="s">
        <v>1103</v>
      </c>
      <c r="B611">
        <v>12174</v>
      </c>
      <c r="C611">
        <v>5</v>
      </c>
      <c r="D611">
        <v>4</v>
      </c>
      <c r="E611">
        <v>3</v>
      </c>
      <c r="F611">
        <v>2</v>
      </c>
      <c r="G611">
        <v>50</v>
      </c>
      <c r="H611">
        <v>7.2</v>
      </c>
      <c r="I611">
        <v>120.92782504182701</v>
      </c>
      <c r="J611">
        <v>870.68034030115405</v>
      </c>
      <c r="M611">
        <f t="shared" si="20"/>
        <v>870.68034030115405</v>
      </c>
      <c r="N611">
        <f t="shared" si="21"/>
        <v>3.0393769870117514E-2</v>
      </c>
    </row>
    <row r="612" spans="1:14">
      <c r="A612" t="s">
        <v>1104</v>
      </c>
      <c r="B612">
        <v>12182</v>
      </c>
      <c r="C612">
        <v>25</v>
      </c>
      <c r="D612">
        <v>5</v>
      </c>
      <c r="E612">
        <v>1</v>
      </c>
      <c r="F612">
        <v>1</v>
      </c>
      <c r="G612">
        <v>20</v>
      </c>
      <c r="H612">
        <v>5.4545454545454497</v>
      </c>
      <c r="I612">
        <v>127.437825403307</v>
      </c>
      <c r="J612">
        <v>695.11541129076795</v>
      </c>
      <c r="M612">
        <f t="shared" si="20"/>
        <v>695.11541129076795</v>
      </c>
      <c r="N612">
        <f t="shared" si="21"/>
        <v>2.6156724420311393E-2</v>
      </c>
    </row>
    <row r="613" spans="1:14">
      <c r="A613" t="s">
        <v>1105</v>
      </c>
      <c r="B613">
        <v>12188</v>
      </c>
      <c r="C613">
        <v>10</v>
      </c>
      <c r="D613">
        <v>8</v>
      </c>
      <c r="E613">
        <v>2</v>
      </c>
      <c r="F613">
        <v>2</v>
      </c>
      <c r="G613">
        <v>25</v>
      </c>
      <c r="H613">
        <v>7</v>
      </c>
      <c r="I613">
        <v>145.94737505047999</v>
      </c>
      <c r="J613">
        <v>1021.6316253533601</v>
      </c>
      <c r="M613">
        <f t="shared" si="20"/>
        <v>1021.6316253533601</v>
      </c>
      <c r="N613">
        <f t="shared" si="21"/>
        <v>3.3812319509713931E-2</v>
      </c>
    </row>
    <row r="614" spans="1:14">
      <c r="A614" t="s">
        <v>1103</v>
      </c>
      <c r="B614">
        <v>12198</v>
      </c>
      <c r="C614">
        <v>7</v>
      </c>
      <c r="D614">
        <v>5</v>
      </c>
      <c r="E614">
        <v>3</v>
      </c>
      <c r="F614">
        <v>2</v>
      </c>
      <c r="G614">
        <v>40</v>
      </c>
      <c r="H614">
        <v>8</v>
      </c>
      <c r="I614">
        <v>177.19905189038101</v>
      </c>
      <c r="J614">
        <v>1417.5924151230499</v>
      </c>
      <c r="M614">
        <f t="shared" si="20"/>
        <v>1417.5924151230499</v>
      </c>
      <c r="N614">
        <f t="shared" si="21"/>
        <v>4.2064235400541911E-2</v>
      </c>
    </row>
    <row r="615" spans="1:14">
      <c r="A615" t="s">
        <v>1106</v>
      </c>
      <c r="B615">
        <v>12208</v>
      </c>
      <c r="C615">
        <v>35</v>
      </c>
      <c r="D615">
        <v>9</v>
      </c>
      <c r="E615">
        <v>2</v>
      </c>
      <c r="F615">
        <v>4</v>
      </c>
      <c r="G615">
        <v>44.4444444444444</v>
      </c>
      <c r="H615">
        <v>8.25</v>
      </c>
      <c r="I615">
        <v>262.33097373688798</v>
      </c>
      <c r="J615">
        <v>2164.2305333293298</v>
      </c>
      <c r="M615">
        <f t="shared" si="20"/>
        <v>2164.2305333293298</v>
      </c>
      <c r="N615">
        <f t="shared" si="21"/>
        <v>5.577176967715089E-2</v>
      </c>
    </row>
    <row r="616" spans="1:14">
      <c r="A616" t="s">
        <v>1107</v>
      </c>
      <c r="B616">
        <v>12221</v>
      </c>
      <c r="C616">
        <v>21</v>
      </c>
      <c r="D616">
        <v>10</v>
      </c>
      <c r="E616">
        <v>2</v>
      </c>
      <c r="F616">
        <v>6</v>
      </c>
      <c r="G616">
        <v>60</v>
      </c>
      <c r="H616">
        <v>12.857142857142801</v>
      </c>
      <c r="I616">
        <v>440.92347162443099</v>
      </c>
      <c r="J616">
        <v>5669.0160637426898</v>
      </c>
      <c r="M616">
        <f t="shared" si="20"/>
        <v>5669.0160637426898</v>
      </c>
      <c r="N616">
        <f t="shared" si="21"/>
        <v>0.10597836222123008</v>
      </c>
    </row>
    <row r="617" spans="1:14">
      <c r="A617" t="s">
        <v>1108</v>
      </c>
      <c r="B617">
        <v>12245</v>
      </c>
      <c r="C617">
        <v>25</v>
      </c>
      <c r="D617">
        <v>12</v>
      </c>
      <c r="E617">
        <v>0</v>
      </c>
      <c r="F617">
        <v>4</v>
      </c>
      <c r="G617">
        <v>33.3333333333333</v>
      </c>
      <c r="H617">
        <v>9.75</v>
      </c>
      <c r="I617">
        <v>302.66364716150701</v>
      </c>
      <c r="J617">
        <v>2950.9705598246901</v>
      </c>
      <c r="M617">
        <f t="shared" si="20"/>
        <v>2950.9705598246901</v>
      </c>
      <c r="N617">
        <f t="shared" si="21"/>
        <v>6.8578607611544953E-2</v>
      </c>
    </row>
    <row r="618" spans="1:14">
      <c r="A618" t="s">
        <v>1109</v>
      </c>
      <c r="B618">
        <v>12258</v>
      </c>
      <c r="C618">
        <v>7</v>
      </c>
      <c r="D618">
        <v>6</v>
      </c>
      <c r="E618">
        <v>2</v>
      </c>
      <c r="F618">
        <v>2</v>
      </c>
      <c r="G618">
        <v>33.3333333333333</v>
      </c>
      <c r="H618">
        <v>8.5499999999999901</v>
      </c>
      <c r="I618">
        <v>144.42953545708099</v>
      </c>
      <c r="J618">
        <v>1234.87252815805</v>
      </c>
      <c r="M618">
        <f t="shared" si="20"/>
        <v>1234.87252815805</v>
      </c>
      <c r="N618">
        <f t="shared" si="21"/>
        <v>3.8367205186944239E-2</v>
      </c>
    </row>
    <row r="619" spans="1:14">
      <c r="A619" t="s">
        <v>1110</v>
      </c>
      <c r="B619">
        <v>12271</v>
      </c>
      <c r="C619">
        <v>34</v>
      </c>
      <c r="D619">
        <v>22</v>
      </c>
      <c r="E619">
        <v>0</v>
      </c>
      <c r="F619">
        <v>6</v>
      </c>
      <c r="G619">
        <v>27.272727272727199</v>
      </c>
      <c r="H619">
        <v>14</v>
      </c>
      <c r="I619">
        <v>567.90051248951602</v>
      </c>
      <c r="J619">
        <v>7950.6071748532304</v>
      </c>
      <c r="M619">
        <f t="shared" si="20"/>
        <v>7950.6071748532304</v>
      </c>
      <c r="N619">
        <f t="shared" si="21"/>
        <v>0.13278395787570699</v>
      </c>
    </row>
    <row r="620" spans="1:14">
      <c r="A620" t="s">
        <v>1111</v>
      </c>
      <c r="B620">
        <v>12293</v>
      </c>
      <c r="C620">
        <v>7</v>
      </c>
      <c r="D620">
        <v>6</v>
      </c>
      <c r="E620">
        <v>2</v>
      </c>
      <c r="F620">
        <v>2</v>
      </c>
      <c r="G620">
        <v>33.3333333333333</v>
      </c>
      <c r="H620">
        <v>9</v>
      </c>
      <c r="I620">
        <v>152.92539048396901</v>
      </c>
      <c r="J620">
        <v>1376.32851435572</v>
      </c>
      <c r="M620">
        <f t="shared" si="20"/>
        <v>1376.32851435572</v>
      </c>
      <c r="N620">
        <f t="shared" si="21"/>
        <v>4.124394037250248E-2</v>
      </c>
    </row>
    <row r="621" spans="1:14">
      <c r="A621" t="s">
        <v>1112</v>
      </c>
      <c r="B621">
        <v>12312</v>
      </c>
      <c r="C621">
        <v>18</v>
      </c>
      <c r="D621">
        <v>15</v>
      </c>
      <c r="E621">
        <v>4</v>
      </c>
      <c r="F621">
        <v>3</v>
      </c>
      <c r="G621">
        <v>20</v>
      </c>
      <c r="H621">
        <v>15.8529411764705</v>
      </c>
      <c r="I621">
        <v>403.81781345283798</v>
      </c>
      <c r="J621">
        <v>6401.70004267882</v>
      </c>
      <c r="M621">
        <f t="shared" si="20"/>
        <v>6401.70004267882</v>
      </c>
      <c r="N621">
        <f t="shared" si="21"/>
        <v>0.11492353051719557</v>
      </c>
    </row>
    <row r="622" spans="1:14">
      <c r="A622" t="s">
        <v>1113</v>
      </c>
      <c r="B622">
        <v>12334</v>
      </c>
      <c r="C622">
        <v>3</v>
      </c>
      <c r="D622">
        <v>1</v>
      </c>
      <c r="E622">
        <v>1</v>
      </c>
      <c r="F622">
        <v>1</v>
      </c>
      <c r="G622">
        <v>100</v>
      </c>
      <c r="H622">
        <v>1.5</v>
      </c>
      <c r="I622">
        <v>10</v>
      </c>
      <c r="J622">
        <v>15</v>
      </c>
      <c r="M622">
        <f t="shared" si="20"/>
        <v>15</v>
      </c>
      <c r="N622">
        <f t="shared" si="21"/>
        <v>2.0274006651911335E-3</v>
      </c>
    </row>
    <row r="623" spans="1:14">
      <c r="A623" t="s">
        <v>1114</v>
      </c>
      <c r="B623">
        <v>12343</v>
      </c>
      <c r="C623">
        <v>40</v>
      </c>
      <c r="D623">
        <v>12</v>
      </c>
      <c r="E623">
        <v>7</v>
      </c>
      <c r="F623">
        <v>11</v>
      </c>
      <c r="G623">
        <v>91.6666666666666</v>
      </c>
      <c r="H623">
        <v>10.6944444444444</v>
      </c>
      <c r="I623">
        <v>417.94705707972503</v>
      </c>
      <c r="J623">
        <v>4469.7115826581703</v>
      </c>
      <c r="M623">
        <f t="shared" si="20"/>
        <v>4469.7115826581703</v>
      </c>
      <c r="N623">
        <f t="shared" si="21"/>
        <v>9.0447884210298715E-2</v>
      </c>
    </row>
    <row r="624" spans="1:14">
      <c r="A624" t="s">
        <v>1115</v>
      </c>
      <c r="B624">
        <v>12349</v>
      </c>
      <c r="C624">
        <v>3</v>
      </c>
      <c r="D624">
        <v>1</v>
      </c>
      <c r="E624">
        <v>1</v>
      </c>
      <c r="F624">
        <v>1</v>
      </c>
      <c r="G624">
        <v>100</v>
      </c>
      <c r="H624">
        <v>1.3333333333333299</v>
      </c>
      <c r="I624">
        <v>13.931568569324099</v>
      </c>
      <c r="J624">
        <v>18.575424759098802</v>
      </c>
      <c r="M624">
        <f t="shared" si="20"/>
        <v>18.575424759098802</v>
      </c>
      <c r="N624">
        <f t="shared" si="21"/>
        <v>2.3379645094474947E-3</v>
      </c>
    </row>
    <row r="625" spans="1:14">
      <c r="A625" t="s">
        <v>1116</v>
      </c>
      <c r="B625">
        <v>12358</v>
      </c>
      <c r="C625">
        <v>24</v>
      </c>
      <c r="D625">
        <v>25</v>
      </c>
      <c r="E625">
        <v>2</v>
      </c>
      <c r="F625">
        <v>11</v>
      </c>
      <c r="G625">
        <v>44</v>
      </c>
      <c r="H625">
        <v>16.5625</v>
      </c>
      <c r="I625">
        <v>479.44485125039103</v>
      </c>
      <c r="J625">
        <v>7940.8053488346004</v>
      </c>
      <c r="M625">
        <f t="shared" si="20"/>
        <v>7940.8053488346004</v>
      </c>
      <c r="N625">
        <f t="shared" si="21"/>
        <v>0.13267480119539396</v>
      </c>
    </row>
    <row r="626" spans="1:14">
      <c r="A626" t="s">
        <v>1117</v>
      </c>
      <c r="B626">
        <v>12384</v>
      </c>
      <c r="C626">
        <v>5</v>
      </c>
      <c r="D626">
        <v>1</v>
      </c>
      <c r="E626">
        <v>2</v>
      </c>
      <c r="F626">
        <v>1</v>
      </c>
      <c r="G626">
        <v>100</v>
      </c>
      <c r="H626">
        <v>1</v>
      </c>
      <c r="I626">
        <v>11.6096404744368</v>
      </c>
      <c r="J626">
        <v>11.6096404744368</v>
      </c>
      <c r="M626">
        <f t="shared" si="20"/>
        <v>11.6096404744368</v>
      </c>
      <c r="N626" t="str">
        <f t="shared" si="21"/>
        <v/>
      </c>
    </row>
    <row r="627" spans="1:14">
      <c r="A627" t="s">
        <v>82</v>
      </c>
      <c r="B627">
        <v>12385</v>
      </c>
      <c r="C627">
        <v>3</v>
      </c>
      <c r="D627">
        <v>1</v>
      </c>
      <c r="E627">
        <v>2</v>
      </c>
      <c r="F627">
        <v>1</v>
      </c>
      <c r="G627">
        <v>100</v>
      </c>
      <c r="H627">
        <v>1.4</v>
      </c>
      <c r="I627">
        <v>25.2661942985184</v>
      </c>
      <c r="J627">
        <v>35.372672017925801</v>
      </c>
      <c r="M627">
        <f t="shared" si="20"/>
        <v>46.982312492362603</v>
      </c>
      <c r="N627">
        <f t="shared" si="21"/>
        <v>4.3401193393724433E-3</v>
      </c>
    </row>
    <row r="628" spans="1:14">
      <c r="A628" t="s">
        <v>1118</v>
      </c>
      <c r="B628">
        <v>12390</v>
      </c>
      <c r="C628">
        <v>66</v>
      </c>
      <c r="D628">
        <v>28</v>
      </c>
      <c r="E628">
        <v>3</v>
      </c>
      <c r="F628">
        <v>7</v>
      </c>
      <c r="G628">
        <v>25</v>
      </c>
      <c r="H628">
        <v>12</v>
      </c>
      <c r="I628">
        <v>807.63678409341105</v>
      </c>
      <c r="J628">
        <v>9691.6414091209299</v>
      </c>
      <c r="M628">
        <f t="shared" si="20"/>
        <v>9691.6414091209299</v>
      </c>
      <c r="N628">
        <f t="shared" si="21"/>
        <v>0.15152244509260654</v>
      </c>
    </row>
    <row r="629" spans="1:14">
      <c r="A629" t="s">
        <v>1116</v>
      </c>
      <c r="B629">
        <v>12405</v>
      </c>
      <c r="C629">
        <v>11</v>
      </c>
      <c r="D629">
        <v>8</v>
      </c>
      <c r="E629">
        <v>2</v>
      </c>
      <c r="F629">
        <v>2</v>
      </c>
      <c r="G629">
        <v>25</v>
      </c>
      <c r="H629">
        <v>10.1818181818181</v>
      </c>
      <c r="I629">
        <v>203.900520645292</v>
      </c>
      <c r="J629">
        <v>2076.0780283884201</v>
      </c>
      <c r="M629">
        <f t="shared" si="20"/>
        <v>2076.0780283884201</v>
      </c>
      <c r="N629" t="str">
        <f t="shared" si="21"/>
        <v/>
      </c>
    </row>
    <row r="630" spans="1:14">
      <c r="A630" t="s">
        <v>82</v>
      </c>
      <c r="B630">
        <v>12423</v>
      </c>
      <c r="C630">
        <v>14</v>
      </c>
      <c r="D630">
        <v>6</v>
      </c>
      <c r="E630">
        <v>2</v>
      </c>
      <c r="F630">
        <v>4</v>
      </c>
      <c r="G630">
        <v>66.6666666666666</v>
      </c>
      <c r="H630">
        <v>5.6842105263157796</v>
      </c>
      <c r="I630">
        <v>218.72482509951899</v>
      </c>
      <c r="J630">
        <v>1243.2779531972601</v>
      </c>
      <c r="M630">
        <f t="shared" si="20"/>
        <v>3319.3559815856802</v>
      </c>
      <c r="N630">
        <f t="shared" si="21"/>
        <v>7.4173362203230286E-2</v>
      </c>
    </row>
    <row r="631" spans="1:14">
      <c r="A631" t="s">
        <v>1119</v>
      </c>
      <c r="B631">
        <v>12450</v>
      </c>
      <c r="C631">
        <v>3</v>
      </c>
      <c r="D631">
        <v>1</v>
      </c>
      <c r="E631">
        <v>2</v>
      </c>
      <c r="F631">
        <v>1</v>
      </c>
      <c r="G631">
        <v>100</v>
      </c>
      <c r="H631">
        <v>1.75</v>
      </c>
      <c r="I631">
        <v>23.264662506490399</v>
      </c>
      <c r="J631">
        <v>40.7131593863582</v>
      </c>
      <c r="M631">
        <f t="shared" si="20"/>
        <v>40.7131593863582</v>
      </c>
      <c r="N631">
        <f t="shared" si="21"/>
        <v>3.9448934921897097E-3</v>
      </c>
    </row>
    <row r="632" spans="1:14">
      <c r="A632" t="s">
        <v>1120</v>
      </c>
      <c r="B632">
        <v>12459</v>
      </c>
      <c r="C632">
        <v>3</v>
      </c>
      <c r="D632">
        <v>1</v>
      </c>
      <c r="E632">
        <v>1</v>
      </c>
      <c r="F632">
        <v>2</v>
      </c>
      <c r="G632">
        <v>200</v>
      </c>
      <c r="H632">
        <v>3.6</v>
      </c>
      <c r="I632">
        <v>53.888725024519303</v>
      </c>
      <c r="J632">
        <v>193.999410088269</v>
      </c>
      <c r="M632">
        <f t="shared" si="20"/>
        <v>193.999410088269</v>
      </c>
      <c r="N632">
        <f t="shared" si="21"/>
        <v>1.1170664751340494E-2</v>
      </c>
    </row>
    <row r="633" spans="1:14">
      <c r="A633" t="s">
        <v>1121</v>
      </c>
      <c r="B633">
        <v>12514</v>
      </c>
      <c r="C633">
        <v>248</v>
      </c>
      <c r="D633">
        <v>3</v>
      </c>
      <c r="E633">
        <v>0</v>
      </c>
      <c r="F633">
        <v>1</v>
      </c>
      <c r="G633">
        <v>33.3333333333333</v>
      </c>
      <c r="H633">
        <v>3.75</v>
      </c>
      <c r="I633">
        <v>76.147098441151996</v>
      </c>
      <c r="J633">
        <v>285.55161915432001</v>
      </c>
      <c r="M633">
        <f t="shared" si="20"/>
        <v>285.55161915432001</v>
      </c>
      <c r="N633" t="str">
        <f t="shared" si="21"/>
        <v/>
      </c>
    </row>
    <row r="634" spans="1:14">
      <c r="A634" t="s">
        <v>82</v>
      </c>
      <c r="B634">
        <v>12520</v>
      </c>
      <c r="C634">
        <v>241</v>
      </c>
      <c r="D634">
        <v>15</v>
      </c>
      <c r="E634">
        <v>2</v>
      </c>
      <c r="F634">
        <v>1</v>
      </c>
      <c r="G634">
        <v>6.6666666666666599</v>
      </c>
      <c r="H634">
        <v>4.8611111111111098</v>
      </c>
      <c r="I634">
        <v>213.617384729637</v>
      </c>
      <c r="J634">
        <v>1038.4178424357301</v>
      </c>
      <c r="M634">
        <f t="shared" si="20"/>
        <v>1323.9694615900501</v>
      </c>
      <c r="N634">
        <f t="shared" si="21"/>
        <v>4.0191176921708094E-2</v>
      </c>
    </row>
    <row r="635" spans="1:14">
      <c r="A635" t="s">
        <v>1122</v>
      </c>
      <c r="B635">
        <v>12530</v>
      </c>
      <c r="C635">
        <v>14</v>
      </c>
      <c r="D635">
        <v>7</v>
      </c>
      <c r="E635">
        <v>1</v>
      </c>
      <c r="F635">
        <v>2</v>
      </c>
      <c r="G635">
        <v>28.571428571428498</v>
      </c>
      <c r="H635">
        <v>8.5714285714285694</v>
      </c>
      <c r="I635">
        <v>133.21582985307899</v>
      </c>
      <c r="J635">
        <v>1141.8499701692499</v>
      </c>
      <c r="M635">
        <f t="shared" si="20"/>
        <v>1141.8499701692499</v>
      </c>
      <c r="N635">
        <f t="shared" si="21"/>
        <v>3.641537404334419E-2</v>
      </c>
    </row>
    <row r="636" spans="1:14">
      <c r="A636" t="s">
        <v>1123</v>
      </c>
      <c r="B636">
        <v>12534</v>
      </c>
      <c r="C636">
        <v>3</v>
      </c>
      <c r="D636">
        <v>1</v>
      </c>
      <c r="E636">
        <v>2</v>
      </c>
      <c r="F636">
        <v>1</v>
      </c>
      <c r="G636">
        <v>100</v>
      </c>
      <c r="H636">
        <v>1.6666666666666601</v>
      </c>
      <c r="I636">
        <v>16.2534966642115</v>
      </c>
      <c r="J636">
        <v>27.089161107019201</v>
      </c>
      <c r="M636">
        <f t="shared" si="20"/>
        <v>27.089161107019201</v>
      </c>
      <c r="N636">
        <f t="shared" si="21"/>
        <v>3.006600896789776E-3</v>
      </c>
    </row>
    <row r="637" spans="1:14">
      <c r="A637" t="s">
        <v>1124</v>
      </c>
      <c r="B637">
        <v>12545</v>
      </c>
      <c r="C637">
        <v>44</v>
      </c>
      <c r="D637">
        <v>31</v>
      </c>
      <c r="E637">
        <v>3</v>
      </c>
      <c r="F637">
        <v>11</v>
      </c>
      <c r="G637">
        <v>35.4838709677419</v>
      </c>
      <c r="H637">
        <v>17.025641025641001</v>
      </c>
      <c r="I637">
        <v>861.42259731517402</v>
      </c>
      <c r="J637">
        <v>14666.271913263399</v>
      </c>
      <c r="M637">
        <f t="shared" si="20"/>
        <v>14666.271913263399</v>
      </c>
      <c r="N637">
        <f t="shared" si="21"/>
        <v>0.19972169062557518</v>
      </c>
    </row>
    <row r="638" spans="1:14">
      <c r="A638" t="s">
        <v>1125</v>
      </c>
      <c r="B638">
        <v>12590</v>
      </c>
      <c r="C638">
        <v>14</v>
      </c>
      <c r="D638">
        <v>11</v>
      </c>
      <c r="E638">
        <v>2</v>
      </c>
      <c r="F638">
        <v>5</v>
      </c>
      <c r="G638">
        <v>45.454545454545404</v>
      </c>
      <c r="H638">
        <v>15.7083333333333</v>
      </c>
      <c r="I638">
        <v>255.41209043760901</v>
      </c>
      <c r="J638">
        <v>4012.0982539574502</v>
      </c>
      <c r="M638">
        <f t="shared" si="20"/>
        <v>4012.0982539574502</v>
      </c>
      <c r="N638">
        <f t="shared" si="21"/>
        <v>8.4164016340918649E-2</v>
      </c>
    </row>
    <row r="639" spans="1:14">
      <c r="A639" t="s">
        <v>1126</v>
      </c>
      <c r="B639">
        <v>12605</v>
      </c>
      <c r="C639">
        <v>24</v>
      </c>
      <c r="D639">
        <v>7</v>
      </c>
      <c r="E639">
        <v>2</v>
      </c>
      <c r="F639">
        <v>6</v>
      </c>
      <c r="G639">
        <v>85.714285714285694</v>
      </c>
      <c r="H639">
        <v>18.3333333333333</v>
      </c>
      <c r="I639">
        <v>172</v>
      </c>
      <c r="J639">
        <v>3153.3333333333298</v>
      </c>
      <c r="M639">
        <f t="shared" si="20"/>
        <v>3153.3333333333298</v>
      </c>
      <c r="N639">
        <f t="shared" si="21"/>
        <v>7.1679010219557401E-2</v>
      </c>
    </row>
    <row r="640" spans="1:14">
      <c r="A640" t="s">
        <v>1127</v>
      </c>
      <c r="B640">
        <v>12630</v>
      </c>
      <c r="C640">
        <v>41</v>
      </c>
      <c r="D640">
        <v>12</v>
      </c>
      <c r="E640">
        <v>4</v>
      </c>
      <c r="F640">
        <v>4</v>
      </c>
      <c r="G640">
        <v>33.3333333333333</v>
      </c>
      <c r="H640">
        <v>13.9285714285714</v>
      </c>
      <c r="I640">
        <v>417.17195298252699</v>
      </c>
      <c r="J640">
        <v>5810.6093451137804</v>
      </c>
      <c r="M640">
        <f t="shared" si="20"/>
        <v>5810.6093451137804</v>
      </c>
      <c r="N640">
        <f t="shared" si="21"/>
        <v>0.10773575614342167</v>
      </c>
    </row>
    <row r="641" spans="1:14">
      <c r="A641" t="s">
        <v>1128</v>
      </c>
      <c r="B641">
        <v>12639</v>
      </c>
      <c r="C641">
        <v>8</v>
      </c>
      <c r="D641">
        <v>5</v>
      </c>
      <c r="E641">
        <v>1</v>
      </c>
      <c r="F641">
        <v>2</v>
      </c>
      <c r="G641">
        <v>40</v>
      </c>
      <c r="H641">
        <v>6.5625</v>
      </c>
      <c r="I641">
        <v>105.48604608143</v>
      </c>
      <c r="J641">
        <v>692.25217740938399</v>
      </c>
      <c r="M641">
        <f t="shared" si="20"/>
        <v>692.25217740938399</v>
      </c>
      <c r="N641">
        <f t="shared" si="21"/>
        <v>2.6084847311750366E-2</v>
      </c>
    </row>
    <row r="642" spans="1:14">
      <c r="A642" t="s">
        <v>1129</v>
      </c>
      <c r="B642">
        <v>12654</v>
      </c>
      <c r="C642">
        <v>16</v>
      </c>
      <c r="D642">
        <v>10</v>
      </c>
      <c r="E642">
        <v>1</v>
      </c>
      <c r="F642">
        <v>5</v>
      </c>
      <c r="G642">
        <v>50</v>
      </c>
      <c r="H642">
        <v>13.285714285714199</v>
      </c>
      <c r="I642">
        <v>272.625503652183</v>
      </c>
      <c r="J642">
        <v>3622.0245485218602</v>
      </c>
      <c r="M642">
        <f t="shared" si="20"/>
        <v>3622.0245485218602</v>
      </c>
      <c r="N642">
        <f t="shared" si="21"/>
        <v>7.8616373240468038E-2</v>
      </c>
    </row>
    <row r="643" spans="1:14">
      <c r="A643" t="s">
        <v>1130</v>
      </c>
      <c r="B643">
        <v>12672</v>
      </c>
      <c r="C643">
        <v>18</v>
      </c>
      <c r="D643">
        <v>3</v>
      </c>
      <c r="E643">
        <v>4</v>
      </c>
      <c r="F643">
        <v>1</v>
      </c>
      <c r="G643">
        <v>33.3333333333333</v>
      </c>
      <c r="H643">
        <v>4</v>
      </c>
      <c r="I643">
        <v>74.230921316561805</v>
      </c>
      <c r="J643">
        <v>296.92368526624699</v>
      </c>
      <c r="M643">
        <f t="shared" si="20"/>
        <v>296.92368526624699</v>
      </c>
      <c r="N643">
        <f t="shared" si="21"/>
        <v>1.4835720407099516E-2</v>
      </c>
    </row>
    <row r="644" spans="1:14">
      <c r="A644" t="s">
        <v>1131</v>
      </c>
      <c r="B644">
        <v>12674</v>
      </c>
      <c r="C644">
        <v>3</v>
      </c>
      <c r="D644">
        <v>1</v>
      </c>
      <c r="E644">
        <v>1</v>
      </c>
      <c r="F644">
        <v>1</v>
      </c>
      <c r="G644">
        <v>100</v>
      </c>
      <c r="H644">
        <v>1.5</v>
      </c>
      <c r="I644">
        <v>10</v>
      </c>
      <c r="J644">
        <v>15</v>
      </c>
      <c r="M644">
        <f t="shared" si="20"/>
        <v>15</v>
      </c>
      <c r="N644">
        <f t="shared" si="21"/>
        <v>2.0274006651911335E-3</v>
      </c>
    </row>
    <row r="645" spans="1:14">
      <c r="A645" t="s">
        <v>1132</v>
      </c>
      <c r="B645">
        <v>12676</v>
      </c>
      <c r="C645">
        <v>13</v>
      </c>
      <c r="D645">
        <v>5</v>
      </c>
      <c r="E645">
        <v>3</v>
      </c>
      <c r="F645">
        <v>3</v>
      </c>
      <c r="G645">
        <v>60</v>
      </c>
      <c r="H645">
        <v>3.3333333333333299</v>
      </c>
      <c r="I645">
        <v>106.274033872508</v>
      </c>
      <c r="J645">
        <v>354.246779575029</v>
      </c>
      <c r="M645">
        <f t="shared" si="20"/>
        <v>354.246779575029</v>
      </c>
      <c r="N645" t="str">
        <f t="shared" si="21"/>
        <v/>
      </c>
    </row>
    <row r="646" spans="1:14">
      <c r="A646" t="s">
        <v>82</v>
      </c>
      <c r="B646">
        <v>12682</v>
      </c>
      <c r="C646">
        <v>5</v>
      </c>
      <c r="D646">
        <v>2</v>
      </c>
      <c r="E646">
        <v>0</v>
      </c>
      <c r="F646">
        <v>2</v>
      </c>
      <c r="G646">
        <v>100</v>
      </c>
      <c r="H646">
        <v>1</v>
      </c>
      <c r="I646">
        <v>13.931568569324099</v>
      </c>
      <c r="J646">
        <v>13.931568569324099</v>
      </c>
      <c r="M646">
        <f t="shared" si="20"/>
        <v>368.17834814435309</v>
      </c>
      <c r="N646">
        <f t="shared" si="21"/>
        <v>1.7123172896966701E-2</v>
      </c>
    </row>
    <row r="647" spans="1:14">
      <c r="A647" t="s">
        <v>1133</v>
      </c>
      <c r="B647">
        <v>12691</v>
      </c>
      <c r="C647">
        <v>24</v>
      </c>
      <c r="D647">
        <v>4</v>
      </c>
      <c r="E647">
        <v>4</v>
      </c>
      <c r="F647">
        <v>1</v>
      </c>
      <c r="G647">
        <v>25</v>
      </c>
      <c r="H647">
        <v>3.9</v>
      </c>
      <c r="I647">
        <v>84</v>
      </c>
      <c r="J647">
        <v>327.60000000000002</v>
      </c>
      <c r="M647">
        <f t="shared" si="20"/>
        <v>327.60000000000002</v>
      </c>
      <c r="N647">
        <f t="shared" si="21"/>
        <v>1.5840711119997821E-2</v>
      </c>
    </row>
    <row r="648" spans="1:14">
      <c r="A648" t="s">
        <v>1131</v>
      </c>
      <c r="B648">
        <v>12693</v>
      </c>
      <c r="C648">
        <v>3</v>
      </c>
      <c r="D648">
        <v>1</v>
      </c>
      <c r="E648">
        <v>1</v>
      </c>
      <c r="F648">
        <v>1</v>
      </c>
      <c r="G648">
        <v>100</v>
      </c>
      <c r="H648">
        <v>1.5</v>
      </c>
      <c r="I648">
        <v>10</v>
      </c>
      <c r="J648">
        <v>15</v>
      </c>
      <c r="M648">
        <f t="shared" si="20"/>
        <v>15</v>
      </c>
      <c r="N648">
        <f t="shared" si="21"/>
        <v>2.0274006651911335E-3</v>
      </c>
    </row>
    <row r="649" spans="1:14">
      <c r="A649" t="s">
        <v>1132</v>
      </c>
      <c r="B649">
        <v>12695</v>
      </c>
      <c r="C649">
        <v>11</v>
      </c>
      <c r="D649">
        <v>5</v>
      </c>
      <c r="E649">
        <v>3</v>
      </c>
      <c r="F649">
        <v>3</v>
      </c>
      <c r="G649">
        <v>60</v>
      </c>
      <c r="H649">
        <v>4.0909090909090899</v>
      </c>
      <c r="I649">
        <v>112</v>
      </c>
      <c r="J649">
        <v>458.18181818181802</v>
      </c>
      <c r="M649">
        <f t="shared" si="20"/>
        <v>458.18181818181802</v>
      </c>
      <c r="N649" t="str">
        <f t="shared" si="21"/>
        <v/>
      </c>
    </row>
    <row r="650" spans="1:14">
      <c r="A650" t="s">
        <v>82</v>
      </c>
      <c r="B650">
        <v>12701</v>
      </c>
      <c r="C650">
        <v>3</v>
      </c>
      <c r="D650">
        <v>2</v>
      </c>
      <c r="E650">
        <v>0</v>
      </c>
      <c r="F650">
        <v>2</v>
      </c>
      <c r="G650">
        <v>100</v>
      </c>
      <c r="H650">
        <v>1</v>
      </c>
      <c r="I650">
        <v>13.931568569324099</v>
      </c>
      <c r="J650">
        <v>13.931568569324099</v>
      </c>
      <c r="M650">
        <f t="shared" si="20"/>
        <v>472.11338675114212</v>
      </c>
      <c r="N650">
        <f t="shared" si="21"/>
        <v>2.0210464199094346E-2</v>
      </c>
    </row>
    <row r="651" spans="1:14">
      <c r="A651" t="s">
        <v>1134</v>
      </c>
      <c r="B651">
        <v>12707</v>
      </c>
      <c r="C651">
        <v>7</v>
      </c>
      <c r="D651">
        <v>3</v>
      </c>
      <c r="E651">
        <v>1</v>
      </c>
      <c r="F651">
        <v>1</v>
      </c>
      <c r="G651">
        <v>33.3333333333333</v>
      </c>
      <c r="H651">
        <v>3.5</v>
      </c>
      <c r="I651">
        <v>39.863137138648298</v>
      </c>
      <c r="J651">
        <v>139.52097998526901</v>
      </c>
      <c r="M651">
        <f t="shared" si="20"/>
        <v>139.52097998526901</v>
      </c>
      <c r="N651" t="str">
        <f t="shared" si="21"/>
        <v/>
      </c>
    </row>
    <row r="652" spans="1:14">
      <c r="A652" t="s">
        <v>82</v>
      </c>
      <c r="B652">
        <v>12709</v>
      </c>
      <c r="C652">
        <v>3</v>
      </c>
      <c r="D652">
        <v>2</v>
      </c>
      <c r="E652">
        <v>1</v>
      </c>
      <c r="F652">
        <v>2</v>
      </c>
      <c r="G652">
        <v>100</v>
      </c>
      <c r="H652">
        <v>2.5</v>
      </c>
      <c r="I652">
        <v>27</v>
      </c>
      <c r="J652">
        <v>67.5</v>
      </c>
      <c r="M652">
        <f t="shared" si="20"/>
        <v>207.02097998526901</v>
      </c>
      <c r="N652">
        <f t="shared" si="21"/>
        <v>1.1665096038364671E-2</v>
      </c>
    </row>
    <row r="653" spans="1:14">
      <c r="A653" t="s">
        <v>1135</v>
      </c>
      <c r="B653">
        <v>12716</v>
      </c>
      <c r="C653">
        <v>11</v>
      </c>
      <c r="D653">
        <v>2</v>
      </c>
      <c r="E653">
        <v>4</v>
      </c>
      <c r="F653">
        <v>1</v>
      </c>
      <c r="G653">
        <v>50</v>
      </c>
      <c r="H653">
        <v>4.125</v>
      </c>
      <c r="I653">
        <v>68.5323885970368</v>
      </c>
      <c r="J653">
        <v>282.69610296277699</v>
      </c>
      <c r="M653">
        <f t="shared" si="20"/>
        <v>282.69610296277699</v>
      </c>
      <c r="N653">
        <f t="shared" si="21"/>
        <v>1.4357934233889057E-2</v>
      </c>
    </row>
    <row r="654" spans="1:14">
      <c r="A654" t="s">
        <v>1136</v>
      </c>
      <c r="B654">
        <v>12718</v>
      </c>
      <c r="C654">
        <v>3</v>
      </c>
      <c r="D654">
        <v>1</v>
      </c>
      <c r="E654">
        <v>1</v>
      </c>
      <c r="F654">
        <v>1</v>
      </c>
      <c r="G654">
        <v>100</v>
      </c>
      <c r="H654">
        <v>1.5</v>
      </c>
      <c r="I654">
        <v>10</v>
      </c>
      <c r="J654">
        <v>15</v>
      </c>
      <c r="M654">
        <f t="shared" si="20"/>
        <v>15</v>
      </c>
      <c r="N654">
        <f t="shared" si="21"/>
        <v>2.0274006651911335E-3</v>
      </c>
    </row>
    <row r="655" spans="1:14">
      <c r="A655" t="s">
        <v>1137</v>
      </c>
      <c r="B655">
        <v>12720</v>
      </c>
      <c r="C655">
        <v>6</v>
      </c>
      <c r="D655">
        <v>3</v>
      </c>
      <c r="E655">
        <v>3</v>
      </c>
      <c r="F655">
        <v>2</v>
      </c>
      <c r="G655">
        <v>66.6666666666666</v>
      </c>
      <c r="H655">
        <v>1.6666666666666601</v>
      </c>
      <c r="I655">
        <v>53.7744375108173</v>
      </c>
      <c r="J655">
        <v>89.624062518028893</v>
      </c>
      <c r="M655">
        <f t="shared" si="20"/>
        <v>89.624062518028893</v>
      </c>
      <c r="N655">
        <f t="shared" si="21"/>
        <v>6.6756746513484929E-3</v>
      </c>
    </row>
    <row r="656" spans="1:14">
      <c r="A656" t="s">
        <v>1138</v>
      </c>
      <c r="B656">
        <v>12728</v>
      </c>
      <c r="C656">
        <v>32</v>
      </c>
      <c r="D656">
        <v>12</v>
      </c>
      <c r="E656">
        <v>2</v>
      </c>
      <c r="F656">
        <v>5</v>
      </c>
      <c r="G656">
        <v>41.6666666666666</v>
      </c>
      <c r="H656">
        <v>15</v>
      </c>
      <c r="I656">
        <v>324.33034055173499</v>
      </c>
      <c r="J656">
        <v>4864.9551082760299</v>
      </c>
      <c r="M656">
        <f t="shared" ref="M656:M719" si="22">IF(A656="&lt;anonymous&gt;",J656+M655,J656)</f>
        <v>4864.9551082760299</v>
      </c>
      <c r="N656">
        <f t="shared" ref="N656:N719" si="23">IF(A657="&lt;anonymous&gt;","",POWER(M656,2/3)/3000)</f>
        <v>9.570426744746803E-2</v>
      </c>
    </row>
    <row r="657" spans="1:14">
      <c r="A657" t="s">
        <v>1139</v>
      </c>
      <c r="B657">
        <v>12736</v>
      </c>
      <c r="C657">
        <v>4</v>
      </c>
      <c r="D657">
        <v>2</v>
      </c>
      <c r="E657">
        <v>2</v>
      </c>
      <c r="F657">
        <v>1</v>
      </c>
      <c r="G657">
        <v>50</v>
      </c>
      <c r="H657">
        <v>4</v>
      </c>
      <c r="I657">
        <v>47.548875021634601</v>
      </c>
      <c r="J657">
        <v>190.195500086538</v>
      </c>
      <c r="M657">
        <f t="shared" si="22"/>
        <v>190.195500086538</v>
      </c>
      <c r="N657">
        <f t="shared" si="23"/>
        <v>1.1024161587825494E-2</v>
      </c>
    </row>
    <row r="658" spans="1:14">
      <c r="A658" t="s">
        <v>1140</v>
      </c>
      <c r="B658">
        <v>12739</v>
      </c>
      <c r="C658">
        <v>7</v>
      </c>
      <c r="D658">
        <v>3</v>
      </c>
      <c r="E658">
        <v>2</v>
      </c>
      <c r="F658">
        <v>2</v>
      </c>
      <c r="G658">
        <v>66.6666666666666</v>
      </c>
      <c r="H658">
        <v>5.3571428571428497</v>
      </c>
      <c r="I658">
        <v>86.039100017307703</v>
      </c>
      <c r="J658">
        <v>460.92375009272001</v>
      </c>
      <c r="M658">
        <f t="shared" si="22"/>
        <v>460.92375009272001</v>
      </c>
      <c r="N658">
        <f t="shared" si="23"/>
        <v>1.9889848252011781E-2</v>
      </c>
    </row>
    <row r="659" spans="1:14">
      <c r="A659" t="s">
        <v>1141</v>
      </c>
      <c r="B659">
        <v>12975</v>
      </c>
      <c r="C659">
        <v>8</v>
      </c>
      <c r="D659">
        <v>1</v>
      </c>
      <c r="E659">
        <v>0</v>
      </c>
      <c r="F659">
        <v>1</v>
      </c>
      <c r="G659">
        <v>100</v>
      </c>
      <c r="H659">
        <v>2.4</v>
      </c>
      <c r="I659">
        <v>31.6992500144231</v>
      </c>
      <c r="J659">
        <v>76.078200034615406</v>
      </c>
      <c r="M659">
        <f t="shared" si="22"/>
        <v>76.078200034615406</v>
      </c>
      <c r="N659" t="str">
        <f t="shared" si="23"/>
        <v/>
      </c>
    </row>
    <row r="660" spans="1:14">
      <c r="A660" t="s">
        <v>82</v>
      </c>
      <c r="B660">
        <v>12977</v>
      </c>
      <c r="C660">
        <v>5</v>
      </c>
      <c r="D660">
        <v>1</v>
      </c>
      <c r="E660">
        <v>2</v>
      </c>
      <c r="F660">
        <v>1</v>
      </c>
      <c r="G660">
        <v>100</v>
      </c>
      <c r="H660">
        <v>1.875</v>
      </c>
      <c r="I660">
        <v>22.458839376460801</v>
      </c>
      <c r="J660">
        <v>42.110323830863997</v>
      </c>
      <c r="M660">
        <f t="shared" si="22"/>
        <v>118.1885238654794</v>
      </c>
      <c r="N660" t="str">
        <f t="shared" si="23"/>
        <v/>
      </c>
    </row>
    <row r="661" spans="1:14">
      <c r="A661" t="s">
        <v>82</v>
      </c>
      <c r="B661">
        <v>12978</v>
      </c>
      <c r="C661">
        <v>3</v>
      </c>
      <c r="D661">
        <v>1</v>
      </c>
      <c r="E661">
        <v>1</v>
      </c>
      <c r="F661">
        <v>1</v>
      </c>
      <c r="G661">
        <v>100</v>
      </c>
      <c r="H661">
        <v>1.3333333333333299</v>
      </c>
      <c r="I661">
        <v>13.931568569324099</v>
      </c>
      <c r="J661">
        <v>18.575424759098802</v>
      </c>
      <c r="M661">
        <f t="shared" si="22"/>
        <v>136.76394862457821</v>
      </c>
      <c r="N661">
        <f t="shared" si="23"/>
        <v>8.8482998746504202E-3</v>
      </c>
    </row>
    <row r="662" spans="1:14">
      <c r="A662" t="s">
        <v>1142</v>
      </c>
      <c r="B662">
        <v>12984</v>
      </c>
      <c r="C662">
        <v>7</v>
      </c>
      <c r="D662">
        <v>1</v>
      </c>
      <c r="E662">
        <v>0</v>
      </c>
      <c r="F662">
        <v>1</v>
      </c>
      <c r="G662">
        <v>100</v>
      </c>
      <c r="H662">
        <v>2.4</v>
      </c>
      <c r="I662">
        <v>31.6992500144231</v>
      </c>
      <c r="J662">
        <v>76.078200034615406</v>
      </c>
      <c r="M662">
        <f t="shared" si="22"/>
        <v>76.078200034615406</v>
      </c>
      <c r="N662" t="str">
        <f t="shared" si="23"/>
        <v/>
      </c>
    </row>
    <row r="663" spans="1:14">
      <c r="A663" t="s">
        <v>82</v>
      </c>
      <c r="B663">
        <v>12985</v>
      </c>
      <c r="C663">
        <v>5</v>
      </c>
      <c r="D663">
        <v>1</v>
      </c>
      <c r="E663">
        <v>2</v>
      </c>
      <c r="F663">
        <v>1</v>
      </c>
      <c r="G663">
        <v>100</v>
      </c>
      <c r="H663">
        <v>1.875</v>
      </c>
      <c r="I663">
        <v>22.458839376460801</v>
      </c>
      <c r="J663">
        <v>42.110323830863997</v>
      </c>
      <c r="M663">
        <f t="shared" si="22"/>
        <v>118.1885238654794</v>
      </c>
      <c r="N663" t="str">
        <f t="shared" si="23"/>
        <v/>
      </c>
    </row>
    <row r="664" spans="1:14">
      <c r="A664" t="s">
        <v>82</v>
      </c>
      <c r="B664">
        <v>12986</v>
      </c>
      <c r="C664">
        <v>3</v>
      </c>
      <c r="D664">
        <v>1</v>
      </c>
      <c r="E664">
        <v>1</v>
      </c>
      <c r="F664">
        <v>1</v>
      </c>
      <c r="G664">
        <v>100</v>
      </c>
      <c r="H664">
        <v>1.3333333333333299</v>
      </c>
      <c r="I664">
        <v>13.931568569324099</v>
      </c>
      <c r="J664">
        <v>18.575424759098802</v>
      </c>
      <c r="M664">
        <f t="shared" si="22"/>
        <v>136.76394862457821</v>
      </c>
      <c r="N664">
        <f t="shared" si="23"/>
        <v>8.8482998746504202E-3</v>
      </c>
    </row>
    <row r="665" spans="1:14">
      <c r="A665" t="s">
        <v>1143</v>
      </c>
      <c r="B665">
        <v>13000</v>
      </c>
      <c r="C665">
        <v>331</v>
      </c>
      <c r="D665">
        <v>29</v>
      </c>
      <c r="E665">
        <v>2</v>
      </c>
      <c r="F665">
        <v>1</v>
      </c>
      <c r="G665">
        <v>3.44827586206896</v>
      </c>
      <c r="H665">
        <v>8.2758620689655107</v>
      </c>
      <c r="I665">
        <v>619.92495050984496</v>
      </c>
      <c r="J665">
        <v>5130.4133835297498</v>
      </c>
      <c r="M665">
        <f t="shared" si="22"/>
        <v>5130.4133835297498</v>
      </c>
      <c r="N665">
        <f t="shared" si="23"/>
        <v>9.9154779214728123E-2</v>
      </c>
    </row>
    <row r="666" spans="1:14">
      <c r="A666" t="s">
        <v>1144</v>
      </c>
      <c r="B666">
        <v>13002</v>
      </c>
      <c r="C666">
        <v>12</v>
      </c>
      <c r="D666">
        <v>3</v>
      </c>
      <c r="E666">
        <v>3</v>
      </c>
      <c r="F666">
        <v>1</v>
      </c>
      <c r="G666">
        <v>33.3333333333333</v>
      </c>
      <c r="H666">
        <v>4.71428571428571</v>
      </c>
      <c r="I666">
        <v>66.607914926539607</v>
      </c>
      <c r="J666">
        <v>314.00874179654397</v>
      </c>
      <c r="M666">
        <f t="shared" si="22"/>
        <v>314.00874179654397</v>
      </c>
      <c r="N666">
        <f t="shared" si="23"/>
        <v>1.5399498260830778E-2</v>
      </c>
    </row>
    <row r="667" spans="1:14">
      <c r="A667" t="s">
        <v>814</v>
      </c>
      <c r="B667">
        <v>13004</v>
      </c>
      <c r="C667">
        <v>7</v>
      </c>
      <c r="D667">
        <v>1</v>
      </c>
      <c r="E667">
        <v>1</v>
      </c>
      <c r="F667">
        <v>1</v>
      </c>
      <c r="G667">
        <v>100</v>
      </c>
      <c r="H667">
        <v>1</v>
      </c>
      <c r="I667">
        <v>8</v>
      </c>
      <c r="J667">
        <v>8</v>
      </c>
      <c r="M667">
        <f t="shared" si="22"/>
        <v>8</v>
      </c>
      <c r="N667" t="str">
        <f t="shared" si="23"/>
        <v/>
      </c>
    </row>
    <row r="668" spans="1:14">
      <c r="A668" t="s">
        <v>82</v>
      </c>
      <c r="B668">
        <v>13005</v>
      </c>
      <c r="C668">
        <v>5</v>
      </c>
      <c r="D668">
        <v>4</v>
      </c>
      <c r="E668">
        <v>1</v>
      </c>
      <c r="F668">
        <v>2</v>
      </c>
      <c r="G668">
        <v>50</v>
      </c>
      <c r="H668">
        <v>3.3333333333333299</v>
      </c>
      <c r="I668">
        <v>44.972611042284797</v>
      </c>
      <c r="J668">
        <v>149.90870347428199</v>
      </c>
      <c r="M668">
        <f t="shared" si="22"/>
        <v>157.90870347428199</v>
      </c>
      <c r="N668">
        <f t="shared" si="23"/>
        <v>9.7382919513435782E-3</v>
      </c>
    </row>
    <row r="669" spans="1:14">
      <c r="A669" t="s">
        <v>1145</v>
      </c>
      <c r="B669">
        <v>13025</v>
      </c>
      <c r="C669">
        <v>3</v>
      </c>
      <c r="D669">
        <v>1</v>
      </c>
      <c r="E669">
        <v>0</v>
      </c>
      <c r="F669">
        <v>1</v>
      </c>
      <c r="G669">
        <v>100</v>
      </c>
      <c r="H669">
        <v>1</v>
      </c>
      <c r="I669">
        <v>4.7548875021634602</v>
      </c>
      <c r="J669">
        <v>4.7548875021634602</v>
      </c>
      <c r="M669">
        <f t="shared" si="22"/>
        <v>4.7548875021634602</v>
      </c>
      <c r="N669">
        <f t="shared" si="23"/>
        <v>9.4255255737294027E-4</v>
      </c>
    </row>
    <row r="670" spans="1:14">
      <c r="A670" t="s">
        <v>1146</v>
      </c>
      <c r="B670">
        <v>13029</v>
      </c>
      <c r="C670">
        <v>3</v>
      </c>
      <c r="D670">
        <v>2</v>
      </c>
      <c r="E670">
        <v>0</v>
      </c>
      <c r="F670">
        <v>1</v>
      </c>
      <c r="G670">
        <v>50</v>
      </c>
      <c r="H670">
        <v>2</v>
      </c>
      <c r="I670">
        <v>28.529325012980799</v>
      </c>
      <c r="J670">
        <v>57.058650025961597</v>
      </c>
      <c r="M670">
        <f t="shared" si="22"/>
        <v>57.058650025961597</v>
      </c>
      <c r="N670">
        <f t="shared" si="23"/>
        <v>4.9403730066494445E-3</v>
      </c>
    </row>
    <row r="671" spans="1:14">
      <c r="A671" t="s">
        <v>1147</v>
      </c>
      <c r="B671">
        <v>13034</v>
      </c>
      <c r="C671">
        <v>9</v>
      </c>
      <c r="D671">
        <v>6</v>
      </c>
      <c r="E671">
        <v>3</v>
      </c>
      <c r="F671">
        <v>3</v>
      </c>
      <c r="G671">
        <v>50</v>
      </c>
      <c r="H671">
        <v>10.714285714285699</v>
      </c>
      <c r="I671">
        <v>243.00301253822099</v>
      </c>
      <c r="J671">
        <v>2603.6037057666499</v>
      </c>
      <c r="M671">
        <f t="shared" si="22"/>
        <v>2603.6037057666499</v>
      </c>
      <c r="N671" t="str">
        <f t="shared" si="23"/>
        <v/>
      </c>
    </row>
    <row r="672" spans="1:14">
      <c r="A672" t="s">
        <v>82</v>
      </c>
      <c r="B672">
        <v>13044</v>
      </c>
      <c r="C672">
        <v>3</v>
      </c>
      <c r="D672">
        <v>1</v>
      </c>
      <c r="E672">
        <v>1</v>
      </c>
      <c r="F672">
        <v>1</v>
      </c>
      <c r="G672">
        <v>100</v>
      </c>
      <c r="H672">
        <v>1.875</v>
      </c>
      <c r="I672">
        <v>22.458839376460801</v>
      </c>
      <c r="J672">
        <v>42.110323830863997</v>
      </c>
      <c r="M672">
        <f t="shared" si="22"/>
        <v>2645.7140295975141</v>
      </c>
      <c r="N672" t="str">
        <f t="shared" si="23"/>
        <v/>
      </c>
    </row>
    <row r="673" spans="1:14">
      <c r="A673" t="s">
        <v>82</v>
      </c>
      <c r="B673">
        <v>13048</v>
      </c>
      <c r="C673">
        <v>7</v>
      </c>
      <c r="D673">
        <v>1</v>
      </c>
      <c r="E673">
        <v>2</v>
      </c>
      <c r="F673">
        <v>1</v>
      </c>
      <c r="G673">
        <v>100</v>
      </c>
      <c r="H673">
        <v>2.8</v>
      </c>
      <c r="I673">
        <v>38.039100017307703</v>
      </c>
      <c r="J673">
        <v>106.509480048461</v>
      </c>
      <c r="M673">
        <f t="shared" si="22"/>
        <v>2752.2235096459754</v>
      </c>
      <c r="N673" t="str">
        <f t="shared" si="23"/>
        <v/>
      </c>
    </row>
    <row r="674" spans="1:14">
      <c r="A674" t="s">
        <v>82</v>
      </c>
      <c r="B674">
        <v>13049</v>
      </c>
      <c r="C674">
        <v>3</v>
      </c>
      <c r="D674">
        <v>1</v>
      </c>
      <c r="E674">
        <v>1</v>
      </c>
      <c r="F674">
        <v>1</v>
      </c>
      <c r="G674">
        <v>100</v>
      </c>
      <c r="H674">
        <v>1.25</v>
      </c>
      <c r="I674">
        <v>18.094737505047998</v>
      </c>
      <c r="J674">
        <v>22.618421881310098</v>
      </c>
      <c r="M674">
        <f t="shared" si="22"/>
        <v>2774.8419315272854</v>
      </c>
      <c r="N674" t="str">
        <f t="shared" si="23"/>
        <v/>
      </c>
    </row>
    <row r="675" spans="1:14">
      <c r="A675" t="s">
        <v>82</v>
      </c>
      <c r="B675">
        <v>13051</v>
      </c>
      <c r="C675">
        <v>3</v>
      </c>
      <c r="D675">
        <v>1</v>
      </c>
      <c r="E675">
        <v>1</v>
      </c>
      <c r="F675">
        <v>1</v>
      </c>
      <c r="G675">
        <v>100</v>
      </c>
      <c r="H675">
        <v>1.25</v>
      </c>
      <c r="I675">
        <v>18.094737505047998</v>
      </c>
      <c r="J675">
        <v>22.618421881310098</v>
      </c>
      <c r="M675">
        <f t="shared" si="22"/>
        <v>2797.4603534085954</v>
      </c>
      <c r="N675">
        <f t="shared" si="23"/>
        <v>6.6179178543318104E-2</v>
      </c>
    </row>
    <row r="676" spans="1:14">
      <c r="A676" t="s">
        <v>1148</v>
      </c>
      <c r="B676">
        <v>13058</v>
      </c>
      <c r="C676">
        <v>5</v>
      </c>
      <c r="D676">
        <v>1</v>
      </c>
      <c r="E676">
        <v>2</v>
      </c>
      <c r="F676">
        <v>1</v>
      </c>
      <c r="G676">
        <v>100</v>
      </c>
      <c r="H676">
        <v>1</v>
      </c>
      <c r="I676">
        <v>11.6096404744368</v>
      </c>
      <c r="J676">
        <v>11.6096404744368</v>
      </c>
      <c r="M676">
        <f t="shared" si="22"/>
        <v>11.6096404744368</v>
      </c>
      <c r="N676" t="str">
        <f t="shared" si="23"/>
        <v/>
      </c>
    </row>
    <row r="677" spans="1:14">
      <c r="A677" t="s">
        <v>82</v>
      </c>
      <c r="B677">
        <v>13059</v>
      </c>
      <c r="C677">
        <v>3</v>
      </c>
      <c r="D677">
        <v>1</v>
      </c>
      <c r="E677">
        <v>1</v>
      </c>
      <c r="F677">
        <v>1</v>
      </c>
      <c r="G677">
        <v>100</v>
      </c>
      <c r="H677">
        <v>1.25</v>
      </c>
      <c r="I677">
        <v>18.094737505047998</v>
      </c>
      <c r="J677">
        <v>22.618421881310098</v>
      </c>
      <c r="M677">
        <f t="shared" si="22"/>
        <v>34.2280623557469</v>
      </c>
      <c r="N677">
        <f t="shared" si="23"/>
        <v>3.5139881149237732E-3</v>
      </c>
    </row>
    <row r="678" spans="1:14">
      <c r="A678" t="s">
        <v>1149</v>
      </c>
      <c r="B678">
        <v>13064</v>
      </c>
      <c r="C678">
        <v>23</v>
      </c>
      <c r="D678">
        <v>22</v>
      </c>
      <c r="E678">
        <v>1</v>
      </c>
      <c r="F678">
        <v>4</v>
      </c>
      <c r="G678">
        <v>18.181818181818102</v>
      </c>
      <c r="H678">
        <v>15.6315789473684</v>
      </c>
      <c r="I678">
        <v>471.06149717841703</v>
      </c>
      <c r="J678">
        <v>7363.4349822100003</v>
      </c>
      <c r="M678">
        <f t="shared" si="22"/>
        <v>7363.4349822100003</v>
      </c>
      <c r="N678">
        <f t="shared" si="23"/>
        <v>0.12616310907513434</v>
      </c>
    </row>
    <row r="679" spans="1:14">
      <c r="A679" t="s">
        <v>1150</v>
      </c>
      <c r="B679">
        <v>13088</v>
      </c>
      <c r="C679">
        <v>5</v>
      </c>
      <c r="D679">
        <v>4</v>
      </c>
      <c r="E679">
        <v>1</v>
      </c>
      <c r="F679">
        <v>3</v>
      </c>
      <c r="G679">
        <v>75</v>
      </c>
      <c r="H679">
        <v>6.6666666666666599</v>
      </c>
      <c r="I679">
        <v>76.147098441151996</v>
      </c>
      <c r="J679">
        <v>507.64732294101299</v>
      </c>
      <c r="M679">
        <f t="shared" si="22"/>
        <v>507.64732294101299</v>
      </c>
      <c r="N679" t="str">
        <f t="shared" si="23"/>
        <v/>
      </c>
    </row>
    <row r="680" spans="1:14">
      <c r="A680" t="s">
        <v>82</v>
      </c>
      <c r="B680">
        <v>13091</v>
      </c>
      <c r="C680">
        <v>1</v>
      </c>
      <c r="D680">
        <v>1</v>
      </c>
      <c r="E680">
        <v>0</v>
      </c>
      <c r="F680">
        <v>1</v>
      </c>
      <c r="G680">
        <v>100</v>
      </c>
      <c r="H680">
        <v>0.5</v>
      </c>
      <c r="I680">
        <v>4.7548875021634602</v>
      </c>
      <c r="J680">
        <v>2.3774437510817301</v>
      </c>
      <c r="M680">
        <f t="shared" si="22"/>
        <v>510.02476669209472</v>
      </c>
      <c r="N680">
        <f t="shared" si="23"/>
        <v>2.1278430402079364E-2</v>
      </c>
    </row>
    <row r="681" spans="1:14">
      <c r="A681" t="s">
        <v>1151</v>
      </c>
      <c r="B681">
        <v>13094</v>
      </c>
      <c r="C681">
        <v>7</v>
      </c>
      <c r="D681">
        <v>4</v>
      </c>
      <c r="E681">
        <v>0</v>
      </c>
      <c r="F681">
        <v>1</v>
      </c>
      <c r="G681">
        <v>25</v>
      </c>
      <c r="H681">
        <v>6</v>
      </c>
      <c r="I681">
        <v>124.539538270942</v>
      </c>
      <c r="J681">
        <v>747.23722962565603</v>
      </c>
      <c r="M681">
        <f t="shared" si="22"/>
        <v>747.23722962565603</v>
      </c>
      <c r="N681">
        <f t="shared" si="23"/>
        <v>2.744844502449343E-2</v>
      </c>
    </row>
    <row r="682" spans="1:14">
      <c r="A682" t="s">
        <v>1152</v>
      </c>
      <c r="B682">
        <v>13103</v>
      </c>
      <c r="C682">
        <v>13</v>
      </c>
      <c r="D682">
        <v>6</v>
      </c>
      <c r="E682">
        <v>1</v>
      </c>
      <c r="F682">
        <v>3</v>
      </c>
      <c r="G682">
        <v>50</v>
      </c>
      <c r="H682">
        <v>5.0999999999999996</v>
      </c>
      <c r="I682">
        <v>124</v>
      </c>
      <c r="J682">
        <v>632.4</v>
      </c>
      <c r="M682">
        <f t="shared" si="22"/>
        <v>632.4</v>
      </c>
      <c r="N682">
        <f t="shared" si="23"/>
        <v>2.4558772315822579E-2</v>
      </c>
    </row>
    <row r="683" spans="1:14">
      <c r="A683" t="s">
        <v>1153</v>
      </c>
      <c r="B683">
        <v>13117</v>
      </c>
      <c r="C683">
        <v>19</v>
      </c>
      <c r="D683">
        <v>16</v>
      </c>
      <c r="E683">
        <v>1</v>
      </c>
      <c r="F683">
        <v>4</v>
      </c>
      <c r="G683">
        <v>25</v>
      </c>
      <c r="H683">
        <v>13.5</v>
      </c>
      <c r="I683">
        <v>461.24771598720002</v>
      </c>
      <c r="J683">
        <v>6226.8441658272104</v>
      </c>
      <c r="M683">
        <f t="shared" si="22"/>
        <v>6226.8441658272104</v>
      </c>
      <c r="N683">
        <f t="shared" si="23"/>
        <v>0.11282120744579013</v>
      </c>
    </row>
    <row r="684" spans="1:14">
      <c r="A684" t="s">
        <v>1154</v>
      </c>
      <c r="B684">
        <v>13137</v>
      </c>
      <c r="C684">
        <v>4</v>
      </c>
      <c r="D684">
        <v>3</v>
      </c>
      <c r="E684">
        <v>1</v>
      </c>
      <c r="F684">
        <v>2</v>
      </c>
      <c r="G684">
        <v>66.6666666666666</v>
      </c>
      <c r="H684">
        <v>2.6666666666666599</v>
      </c>
      <c r="I684">
        <v>49.828921423310398</v>
      </c>
      <c r="J684">
        <v>132.87712379549399</v>
      </c>
      <c r="M684">
        <f t="shared" si="22"/>
        <v>132.87712379549399</v>
      </c>
      <c r="N684">
        <f t="shared" si="23"/>
        <v>8.679850091520145E-3</v>
      </c>
    </row>
    <row r="685" spans="1:14">
      <c r="A685" t="s">
        <v>1155</v>
      </c>
      <c r="B685">
        <v>13142</v>
      </c>
      <c r="C685">
        <v>5</v>
      </c>
      <c r="D685">
        <v>3</v>
      </c>
      <c r="E685">
        <v>1</v>
      </c>
      <c r="F685">
        <v>1</v>
      </c>
      <c r="G685">
        <v>33.3333333333333</v>
      </c>
      <c r="H685">
        <v>2.8125</v>
      </c>
      <c r="I685">
        <v>89.945222084569707</v>
      </c>
      <c r="J685">
        <v>252.970937112852</v>
      </c>
      <c r="M685">
        <f t="shared" si="22"/>
        <v>252.970937112852</v>
      </c>
      <c r="N685">
        <f t="shared" si="23"/>
        <v>1.3332937142654979E-2</v>
      </c>
    </row>
    <row r="686" spans="1:14">
      <c r="A686" t="s">
        <v>1156</v>
      </c>
      <c r="B686">
        <v>13148</v>
      </c>
      <c r="C686">
        <v>18</v>
      </c>
      <c r="D686">
        <v>3</v>
      </c>
      <c r="E686">
        <v>1</v>
      </c>
      <c r="F686">
        <v>2</v>
      </c>
      <c r="G686">
        <v>66.6666666666666</v>
      </c>
      <c r="H686">
        <v>5.8181818181818103</v>
      </c>
      <c r="I686">
        <v>131.685752916751</v>
      </c>
      <c r="J686">
        <v>766.171653333824</v>
      </c>
      <c r="M686">
        <f t="shared" si="22"/>
        <v>766.171653333824</v>
      </c>
      <c r="N686" t="str">
        <f t="shared" si="23"/>
        <v/>
      </c>
    </row>
    <row r="687" spans="1:14">
      <c r="A687" t="s">
        <v>82</v>
      </c>
      <c r="B687">
        <v>13152</v>
      </c>
      <c r="C687">
        <v>12</v>
      </c>
      <c r="D687">
        <v>11</v>
      </c>
      <c r="E687">
        <v>0</v>
      </c>
      <c r="F687">
        <v>3</v>
      </c>
      <c r="G687">
        <v>27.272727272727199</v>
      </c>
      <c r="H687">
        <v>9.6923076923076898</v>
      </c>
      <c r="I687">
        <v>218.51214931322701</v>
      </c>
      <c r="J687">
        <v>2117.8869856512802</v>
      </c>
      <c r="M687">
        <f t="shared" si="22"/>
        <v>2884.0586389851042</v>
      </c>
      <c r="N687">
        <f t="shared" si="23"/>
        <v>6.7537990727447927E-2</v>
      </c>
    </row>
    <row r="688" spans="1:14">
      <c r="A688" t="s">
        <v>1154</v>
      </c>
      <c r="B688">
        <v>13204</v>
      </c>
      <c r="C688">
        <v>5</v>
      </c>
      <c r="D688">
        <v>3</v>
      </c>
      <c r="E688">
        <v>1</v>
      </c>
      <c r="F688">
        <v>1</v>
      </c>
      <c r="G688">
        <v>33.3333333333333</v>
      </c>
      <c r="H688">
        <v>4.8</v>
      </c>
      <c r="I688">
        <v>51.891474279559397</v>
      </c>
      <c r="J688">
        <v>249.079076541885</v>
      </c>
      <c r="M688">
        <f t="shared" si="22"/>
        <v>249.079076541885</v>
      </c>
      <c r="N688">
        <f t="shared" si="23"/>
        <v>1.3195836014060722E-2</v>
      </c>
    </row>
    <row r="689" spans="1:14">
      <c r="A689" t="s">
        <v>1157</v>
      </c>
      <c r="B689">
        <v>13210</v>
      </c>
      <c r="C689">
        <v>9</v>
      </c>
      <c r="D689">
        <v>6</v>
      </c>
      <c r="E689">
        <v>2</v>
      </c>
      <c r="F689">
        <v>2</v>
      </c>
      <c r="G689">
        <v>33.3333333333333</v>
      </c>
      <c r="H689">
        <v>7.4285714285714199</v>
      </c>
      <c r="I689">
        <v>93.765374294604399</v>
      </c>
      <c r="J689">
        <v>696.54278047420405</v>
      </c>
      <c r="M689">
        <f t="shared" si="22"/>
        <v>696.54278047420405</v>
      </c>
      <c r="N689">
        <f t="shared" si="23"/>
        <v>2.6192519470420013E-2</v>
      </c>
    </row>
    <row r="690" spans="1:14">
      <c r="A690" t="s">
        <v>1158</v>
      </c>
      <c r="B690">
        <v>13220</v>
      </c>
      <c r="C690">
        <v>17</v>
      </c>
      <c r="D690">
        <v>10</v>
      </c>
      <c r="E690">
        <v>3</v>
      </c>
      <c r="F690">
        <v>3</v>
      </c>
      <c r="G690">
        <v>30</v>
      </c>
      <c r="H690">
        <v>8.25</v>
      </c>
      <c r="I690">
        <v>180.085014333929</v>
      </c>
      <c r="J690">
        <v>1485.70136825491</v>
      </c>
      <c r="M690">
        <f t="shared" si="22"/>
        <v>1485.70136825491</v>
      </c>
      <c r="N690" t="str">
        <f t="shared" si="23"/>
        <v/>
      </c>
    </row>
    <row r="691" spans="1:14">
      <c r="A691" t="s">
        <v>82</v>
      </c>
      <c r="B691">
        <v>13228</v>
      </c>
      <c r="C691">
        <v>3</v>
      </c>
      <c r="D691">
        <v>1</v>
      </c>
      <c r="E691">
        <v>0</v>
      </c>
      <c r="F691">
        <v>1</v>
      </c>
      <c r="G691">
        <v>100</v>
      </c>
      <c r="H691">
        <v>1</v>
      </c>
      <c r="I691">
        <v>11.6096404744368</v>
      </c>
      <c r="J691">
        <v>11.6096404744368</v>
      </c>
      <c r="M691">
        <f t="shared" si="22"/>
        <v>1497.3110087293469</v>
      </c>
      <c r="N691" t="str">
        <f t="shared" si="23"/>
        <v/>
      </c>
    </row>
    <row r="692" spans="1:14">
      <c r="A692" t="s">
        <v>82</v>
      </c>
      <c r="B692">
        <v>13230</v>
      </c>
      <c r="C692">
        <v>3</v>
      </c>
      <c r="D692">
        <v>1</v>
      </c>
      <c r="E692">
        <v>1</v>
      </c>
      <c r="F692">
        <v>1</v>
      </c>
      <c r="G692">
        <v>100</v>
      </c>
      <c r="H692">
        <v>1.3333333333333299</v>
      </c>
      <c r="I692">
        <v>13.931568569324099</v>
      </c>
      <c r="J692">
        <v>18.575424759098802</v>
      </c>
      <c r="M692">
        <f t="shared" si="22"/>
        <v>1515.8864334884456</v>
      </c>
      <c r="N692">
        <f t="shared" si="23"/>
        <v>4.3986883137572944E-2</v>
      </c>
    </row>
    <row r="693" spans="1:14">
      <c r="A693" t="s">
        <v>1159</v>
      </c>
      <c r="B693">
        <v>13253</v>
      </c>
      <c r="C693">
        <v>5</v>
      </c>
      <c r="D693">
        <v>3</v>
      </c>
      <c r="E693">
        <v>4</v>
      </c>
      <c r="F693">
        <v>1</v>
      </c>
      <c r="G693">
        <v>33.3333333333333</v>
      </c>
      <c r="H693">
        <v>5</v>
      </c>
      <c r="I693">
        <v>93.765374294604399</v>
      </c>
      <c r="J693">
        <v>468.82687147302198</v>
      </c>
      <c r="M693">
        <f t="shared" si="22"/>
        <v>468.82687147302198</v>
      </c>
      <c r="N693">
        <f t="shared" si="23"/>
        <v>2.0116561188551523E-2</v>
      </c>
    </row>
    <row r="694" spans="1:14">
      <c r="A694" t="s">
        <v>1160</v>
      </c>
      <c r="B694">
        <v>13275</v>
      </c>
      <c r="C694">
        <v>23</v>
      </c>
      <c r="D694">
        <v>7</v>
      </c>
      <c r="E694">
        <v>1</v>
      </c>
      <c r="F694">
        <v>3</v>
      </c>
      <c r="G694">
        <v>42.857142857142797</v>
      </c>
      <c r="H694">
        <v>10.909090909090899</v>
      </c>
      <c r="I694">
        <v>167.37179237410899</v>
      </c>
      <c r="J694">
        <v>1825.87409862664</v>
      </c>
      <c r="M694">
        <f t="shared" si="22"/>
        <v>1825.87409862664</v>
      </c>
      <c r="N694" t="str">
        <f t="shared" si="23"/>
        <v/>
      </c>
    </row>
    <row r="695" spans="1:14">
      <c r="A695" t="s">
        <v>82</v>
      </c>
      <c r="B695">
        <v>13280</v>
      </c>
      <c r="C695">
        <v>11</v>
      </c>
      <c r="D695">
        <v>2</v>
      </c>
      <c r="E695">
        <v>2</v>
      </c>
      <c r="F695">
        <v>1</v>
      </c>
      <c r="G695">
        <v>50</v>
      </c>
      <c r="H695">
        <v>2.6666666666666599</v>
      </c>
      <c r="I695">
        <v>46.506993328423</v>
      </c>
      <c r="J695">
        <v>124.018648875794</v>
      </c>
      <c r="M695">
        <f t="shared" si="22"/>
        <v>1949.8927475024341</v>
      </c>
      <c r="N695" t="str">
        <f t="shared" si="23"/>
        <v/>
      </c>
    </row>
    <row r="696" spans="1:14">
      <c r="A696" t="s">
        <v>82</v>
      </c>
      <c r="B696">
        <v>13282</v>
      </c>
      <c r="C696">
        <v>5</v>
      </c>
      <c r="D696">
        <v>5</v>
      </c>
      <c r="E696">
        <v>1</v>
      </c>
      <c r="F696">
        <v>3</v>
      </c>
      <c r="G696">
        <v>60</v>
      </c>
      <c r="H696">
        <v>5.5</v>
      </c>
      <c r="I696">
        <v>83.761808285267193</v>
      </c>
      <c r="J696">
        <v>460.68994556897002</v>
      </c>
      <c r="M696">
        <f t="shared" si="22"/>
        <v>2410.5826930714043</v>
      </c>
      <c r="N696" t="str">
        <f t="shared" si="23"/>
        <v/>
      </c>
    </row>
    <row r="697" spans="1:14">
      <c r="A697" t="s">
        <v>82</v>
      </c>
      <c r="B697">
        <v>13286</v>
      </c>
      <c r="C697">
        <v>4</v>
      </c>
      <c r="D697">
        <v>3</v>
      </c>
      <c r="E697">
        <v>1</v>
      </c>
      <c r="F697">
        <v>2</v>
      </c>
      <c r="G697">
        <v>66.6666666666666</v>
      </c>
      <c r="H697">
        <v>2.3333333333333299</v>
      </c>
      <c r="I697">
        <v>43.185065233535703</v>
      </c>
      <c r="J697">
        <v>100.765152211583</v>
      </c>
      <c r="M697">
        <f t="shared" si="22"/>
        <v>2511.3478452829872</v>
      </c>
      <c r="N697">
        <f t="shared" si="23"/>
        <v>6.1586188337496718E-2</v>
      </c>
    </row>
    <row r="698" spans="1:14">
      <c r="A698" t="s">
        <v>1161</v>
      </c>
      <c r="B698">
        <v>13299</v>
      </c>
      <c r="C698">
        <v>24</v>
      </c>
      <c r="D698">
        <v>9</v>
      </c>
      <c r="E698">
        <v>1</v>
      </c>
      <c r="F698">
        <v>3</v>
      </c>
      <c r="G698">
        <v>33.3333333333333</v>
      </c>
      <c r="H698">
        <v>9.1666666666666607</v>
      </c>
      <c r="I698">
        <v>171.89535433016599</v>
      </c>
      <c r="J698">
        <v>1575.70741469319</v>
      </c>
      <c r="M698">
        <f t="shared" si="22"/>
        <v>1575.70741469319</v>
      </c>
      <c r="N698">
        <f t="shared" si="23"/>
        <v>4.5136630049263889E-2</v>
      </c>
    </row>
    <row r="699" spans="1:14">
      <c r="A699" t="s">
        <v>1162</v>
      </c>
      <c r="B699">
        <v>13311</v>
      </c>
      <c r="C699">
        <v>3</v>
      </c>
      <c r="D699">
        <v>1</v>
      </c>
      <c r="E699">
        <v>1</v>
      </c>
      <c r="F699">
        <v>1</v>
      </c>
      <c r="G699">
        <v>100</v>
      </c>
      <c r="H699">
        <v>1.3333333333333299</v>
      </c>
      <c r="I699">
        <v>13.931568569324099</v>
      </c>
      <c r="J699">
        <v>18.575424759098802</v>
      </c>
      <c r="M699">
        <f t="shared" si="22"/>
        <v>18.575424759098802</v>
      </c>
      <c r="N699">
        <f t="shared" si="23"/>
        <v>2.3379645094474947E-3</v>
      </c>
    </row>
    <row r="700" spans="1:14">
      <c r="A700" t="s">
        <v>1163</v>
      </c>
      <c r="B700">
        <v>13315</v>
      </c>
      <c r="C700">
        <v>3</v>
      </c>
      <c r="D700">
        <v>1</v>
      </c>
      <c r="E700">
        <v>1</v>
      </c>
      <c r="F700">
        <v>1</v>
      </c>
      <c r="G700">
        <v>100</v>
      </c>
      <c r="H700">
        <v>1.3333333333333299</v>
      </c>
      <c r="I700">
        <v>13.931568569324099</v>
      </c>
      <c r="J700">
        <v>18.575424759098802</v>
      </c>
      <c r="M700">
        <f t="shared" si="22"/>
        <v>18.575424759098802</v>
      </c>
      <c r="N700">
        <f t="shared" si="23"/>
        <v>2.3379645094474947E-3</v>
      </c>
    </row>
    <row r="701" spans="1:14">
      <c r="A701" t="s">
        <v>1164</v>
      </c>
      <c r="B701">
        <v>13332</v>
      </c>
      <c r="C701">
        <v>31</v>
      </c>
      <c r="D701">
        <v>1</v>
      </c>
      <c r="E701">
        <v>0</v>
      </c>
      <c r="F701">
        <v>1</v>
      </c>
      <c r="G701">
        <v>100</v>
      </c>
      <c r="H701">
        <v>2.4</v>
      </c>
      <c r="I701">
        <v>31.6992500144231</v>
      </c>
      <c r="J701">
        <v>76.078200034615406</v>
      </c>
      <c r="M701">
        <f t="shared" si="22"/>
        <v>76.078200034615406</v>
      </c>
      <c r="N701" t="str">
        <f t="shared" si="23"/>
        <v/>
      </c>
    </row>
    <row r="702" spans="1:14">
      <c r="A702" t="s">
        <v>82</v>
      </c>
      <c r="B702">
        <v>13333</v>
      </c>
      <c r="C702">
        <v>29</v>
      </c>
      <c r="D702">
        <v>6</v>
      </c>
      <c r="E702">
        <v>2</v>
      </c>
      <c r="F702">
        <v>7</v>
      </c>
      <c r="G702">
        <v>116.666666666666</v>
      </c>
      <c r="H702">
        <v>8.6153846153846096</v>
      </c>
      <c r="I702">
        <v>245.96977567561001</v>
      </c>
      <c r="J702">
        <v>2119.1242212052598</v>
      </c>
      <c r="M702">
        <f t="shared" si="22"/>
        <v>2195.2024212398751</v>
      </c>
      <c r="N702" t="str">
        <f t="shared" si="23"/>
        <v/>
      </c>
    </row>
    <row r="703" spans="1:14">
      <c r="A703" t="s">
        <v>82</v>
      </c>
      <c r="B703">
        <v>13345</v>
      </c>
      <c r="C703">
        <v>6</v>
      </c>
      <c r="D703">
        <v>2</v>
      </c>
      <c r="E703">
        <v>1</v>
      </c>
      <c r="F703">
        <v>1</v>
      </c>
      <c r="G703">
        <v>50</v>
      </c>
      <c r="H703">
        <v>3.125</v>
      </c>
      <c r="I703">
        <v>31.6992500144231</v>
      </c>
      <c r="J703">
        <v>99.060156295072204</v>
      </c>
      <c r="M703">
        <f t="shared" si="22"/>
        <v>2294.2625775349475</v>
      </c>
      <c r="N703" t="str">
        <f t="shared" si="23"/>
        <v/>
      </c>
    </row>
    <row r="704" spans="1:14">
      <c r="A704" t="s">
        <v>82</v>
      </c>
      <c r="B704">
        <v>13347</v>
      </c>
      <c r="C704">
        <v>3</v>
      </c>
      <c r="D704">
        <v>1</v>
      </c>
      <c r="E704">
        <v>0</v>
      </c>
      <c r="F704">
        <v>1</v>
      </c>
      <c r="G704">
        <v>100</v>
      </c>
      <c r="H704">
        <v>0.5</v>
      </c>
      <c r="I704">
        <v>4.7548875021634602</v>
      </c>
      <c r="J704">
        <v>2.3774437510817301</v>
      </c>
      <c r="M704">
        <f t="shared" si="22"/>
        <v>2296.6400212860294</v>
      </c>
      <c r="N704" t="str">
        <f t="shared" si="23"/>
        <v/>
      </c>
    </row>
    <row r="705" spans="1:14">
      <c r="A705" t="s">
        <v>82</v>
      </c>
      <c r="B705">
        <v>13351</v>
      </c>
      <c r="C705">
        <v>6</v>
      </c>
      <c r="D705">
        <v>2</v>
      </c>
      <c r="E705">
        <v>1</v>
      </c>
      <c r="F705">
        <v>1</v>
      </c>
      <c r="G705">
        <v>50</v>
      </c>
      <c r="H705">
        <v>2.9166666666666599</v>
      </c>
      <c r="I705">
        <v>41.5131794236475</v>
      </c>
      <c r="J705">
        <v>121.08010665230501</v>
      </c>
      <c r="M705">
        <f t="shared" si="22"/>
        <v>2417.7201279383344</v>
      </c>
      <c r="N705" t="str">
        <f t="shared" si="23"/>
        <v/>
      </c>
    </row>
    <row r="706" spans="1:14">
      <c r="A706" t="s">
        <v>82</v>
      </c>
      <c r="B706">
        <v>13353</v>
      </c>
      <c r="C706">
        <v>3</v>
      </c>
      <c r="D706">
        <v>1</v>
      </c>
      <c r="E706">
        <v>0</v>
      </c>
      <c r="F706">
        <v>1</v>
      </c>
      <c r="G706">
        <v>100</v>
      </c>
      <c r="H706">
        <v>1</v>
      </c>
      <c r="I706">
        <v>11.6096404744368</v>
      </c>
      <c r="J706">
        <v>11.6096404744368</v>
      </c>
      <c r="M706">
        <f t="shared" si="22"/>
        <v>2429.329768412771</v>
      </c>
      <c r="N706">
        <f t="shared" si="23"/>
        <v>6.0237886600322116E-2</v>
      </c>
    </row>
    <row r="707" spans="1:14">
      <c r="A707" t="s">
        <v>1165</v>
      </c>
      <c r="B707">
        <v>13431</v>
      </c>
      <c r="C707">
        <v>1260</v>
      </c>
      <c r="D707">
        <v>6</v>
      </c>
      <c r="E707">
        <v>0</v>
      </c>
      <c r="F707">
        <v>1</v>
      </c>
      <c r="G707">
        <v>16.6666666666666</v>
      </c>
      <c r="H707">
        <v>3.75</v>
      </c>
      <c r="I707">
        <v>160.53953827094199</v>
      </c>
      <c r="J707">
        <v>602.02326851603505</v>
      </c>
      <c r="M707">
        <f t="shared" si="22"/>
        <v>602.02326851603505</v>
      </c>
      <c r="N707">
        <f t="shared" si="23"/>
        <v>2.376589989430029E-2</v>
      </c>
    </row>
    <row r="708" spans="1:14">
      <c r="A708" t="s">
        <v>1166</v>
      </c>
      <c r="B708">
        <v>13437</v>
      </c>
      <c r="C708">
        <v>6</v>
      </c>
      <c r="D708">
        <v>3</v>
      </c>
      <c r="E708">
        <v>1</v>
      </c>
      <c r="F708">
        <v>2</v>
      </c>
      <c r="G708">
        <v>66.6666666666666</v>
      </c>
      <c r="H708">
        <v>3</v>
      </c>
      <c r="I708">
        <v>30</v>
      </c>
      <c r="J708">
        <v>90</v>
      </c>
      <c r="M708">
        <f t="shared" si="22"/>
        <v>90</v>
      </c>
      <c r="N708" t="str">
        <f t="shared" si="23"/>
        <v/>
      </c>
    </row>
    <row r="709" spans="1:14">
      <c r="A709" t="s">
        <v>82</v>
      </c>
      <c r="B709">
        <v>13445</v>
      </c>
      <c r="C709">
        <v>1245</v>
      </c>
      <c r="D709">
        <v>28</v>
      </c>
      <c r="E709">
        <v>4</v>
      </c>
      <c r="F709">
        <v>1</v>
      </c>
      <c r="G709">
        <v>3.5714285714285698</v>
      </c>
      <c r="H709">
        <v>7.5857142857142801</v>
      </c>
      <c r="I709">
        <v>638.75349938056297</v>
      </c>
      <c r="J709">
        <v>4845.4015453011298</v>
      </c>
      <c r="M709">
        <f t="shared" si="22"/>
        <v>4935.4015453011298</v>
      </c>
      <c r="N709">
        <f t="shared" si="23"/>
        <v>9.6625941906568563E-2</v>
      </c>
    </row>
    <row r="710" spans="1:14">
      <c r="A710" t="s">
        <v>1167</v>
      </c>
      <c r="B710">
        <v>13491</v>
      </c>
      <c r="C710">
        <v>11</v>
      </c>
      <c r="D710">
        <v>7</v>
      </c>
      <c r="E710">
        <v>0</v>
      </c>
      <c r="F710">
        <v>1</v>
      </c>
      <c r="G710">
        <v>14.285714285714199</v>
      </c>
      <c r="H710">
        <v>3.6666666666666599</v>
      </c>
      <c r="I710">
        <v>276.48476035551198</v>
      </c>
      <c r="J710">
        <v>1013.7774546368699</v>
      </c>
      <c r="M710">
        <f t="shared" si="22"/>
        <v>1013.7774546368699</v>
      </c>
      <c r="N710">
        <f t="shared" si="23"/>
        <v>3.3638800231945057E-2</v>
      </c>
    </row>
    <row r="711" spans="1:14">
      <c r="A711" t="s">
        <v>1168</v>
      </c>
      <c r="B711">
        <v>13558</v>
      </c>
      <c r="C711">
        <v>46</v>
      </c>
      <c r="D711">
        <v>21</v>
      </c>
      <c r="E711">
        <v>2</v>
      </c>
      <c r="F711">
        <v>7</v>
      </c>
      <c r="G711">
        <v>33.3333333333333</v>
      </c>
      <c r="H711">
        <v>19.411764705882302</v>
      </c>
      <c r="I711">
        <v>490.65608050788398</v>
      </c>
      <c r="J711">
        <v>9524.5003863295296</v>
      </c>
      <c r="M711">
        <f t="shared" si="22"/>
        <v>9524.5003863295296</v>
      </c>
      <c r="N711">
        <f t="shared" si="23"/>
        <v>0.14977530561952065</v>
      </c>
    </row>
    <row r="712" spans="1:14">
      <c r="A712" t="s">
        <v>1169</v>
      </c>
      <c r="B712">
        <v>13570</v>
      </c>
      <c r="C712">
        <v>8</v>
      </c>
      <c r="D712">
        <v>5</v>
      </c>
      <c r="E712">
        <v>0</v>
      </c>
      <c r="F712">
        <v>1</v>
      </c>
      <c r="G712">
        <v>20</v>
      </c>
      <c r="H712">
        <v>3.5</v>
      </c>
      <c r="I712">
        <v>160</v>
      </c>
      <c r="J712">
        <v>560</v>
      </c>
      <c r="M712">
        <f t="shared" si="22"/>
        <v>560</v>
      </c>
      <c r="N712">
        <f t="shared" si="23"/>
        <v>2.2646656696557459E-2</v>
      </c>
    </row>
    <row r="713" spans="1:14">
      <c r="A713" t="s">
        <v>1170</v>
      </c>
      <c r="B713">
        <v>13600</v>
      </c>
      <c r="C713">
        <v>3</v>
      </c>
      <c r="D713">
        <v>1</v>
      </c>
      <c r="E713">
        <v>0</v>
      </c>
      <c r="F713">
        <v>1</v>
      </c>
      <c r="G713">
        <v>100</v>
      </c>
      <c r="H713">
        <v>1</v>
      </c>
      <c r="I713">
        <v>11.6096404744368</v>
      </c>
      <c r="J713">
        <v>11.6096404744368</v>
      </c>
      <c r="M713">
        <f t="shared" si="22"/>
        <v>11.6096404744368</v>
      </c>
      <c r="N713">
        <f t="shared" si="23"/>
        <v>1.7090624242341592E-3</v>
      </c>
    </row>
    <row r="714" spans="1:14">
      <c r="A714" t="s">
        <v>1171</v>
      </c>
      <c r="B714">
        <v>13721</v>
      </c>
      <c r="C714">
        <v>34</v>
      </c>
      <c r="D714">
        <v>18</v>
      </c>
      <c r="E714">
        <v>3</v>
      </c>
      <c r="F714">
        <v>4</v>
      </c>
      <c r="G714">
        <v>22.2222222222222</v>
      </c>
      <c r="H714">
        <v>11.2391304347826</v>
      </c>
      <c r="I714">
        <v>427.34687866502799</v>
      </c>
      <c r="J714">
        <v>4803.0073102134702</v>
      </c>
      <c r="M714">
        <f t="shared" si="22"/>
        <v>4803.0073102134702</v>
      </c>
      <c r="N714">
        <f t="shared" si="23"/>
        <v>9.4890101323145959E-2</v>
      </c>
    </row>
    <row r="715" spans="1:14">
      <c r="A715" t="s">
        <v>1172</v>
      </c>
      <c r="B715">
        <v>13750</v>
      </c>
      <c r="C715">
        <v>4</v>
      </c>
      <c r="D715">
        <v>2</v>
      </c>
      <c r="E715">
        <v>0</v>
      </c>
      <c r="F715">
        <v>1</v>
      </c>
      <c r="G715">
        <v>50</v>
      </c>
      <c r="H715">
        <v>1</v>
      </c>
      <c r="I715">
        <v>19.651484454403199</v>
      </c>
      <c r="J715">
        <v>19.651484454403199</v>
      </c>
      <c r="M715">
        <f t="shared" si="22"/>
        <v>19.651484454403199</v>
      </c>
      <c r="N715">
        <f t="shared" si="23"/>
        <v>2.4274054352425778E-3</v>
      </c>
    </row>
    <row r="716" spans="1:14">
      <c r="A716" t="s">
        <v>1173</v>
      </c>
      <c r="B716">
        <v>13781</v>
      </c>
      <c r="C716">
        <v>57</v>
      </c>
      <c r="D716">
        <v>15</v>
      </c>
      <c r="E716">
        <v>2</v>
      </c>
      <c r="F716">
        <v>3</v>
      </c>
      <c r="G716">
        <v>20</v>
      </c>
      <c r="H716">
        <v>9.75</v>
      </c>
      <c r="I716">
        <v>398.50713542931697</v>
      </c>
      <c r="J716">
        <v>3885.44457043584</v>
      </c>
      <c r="M716">
        <f t="shared" si="22"/>
        <v>3885.44457043584</v>
      </c>
      <c r="N716" t="str">
        <f t="shared" si="23"/>
        <v/>
      </c>
    </row>
    <row r="717" spans="1:14">
      <c r="A717" t="s">
        <v>82</v>
      </c>
      <c r="B717">
        <v>13792</v>
      </c>
      <c r="C717">
        <v>3</v>
      </c>
      <c r="D717">
        <v>2</v>
      </c>
      <c r="E717">
        <v>0</v>
      </c>
      <c r="F717">
        <v>2</v>
      </c>
      <c r="G717">
        <v>100</v>
      </c>
      <c r="H717">
        <v>1.25</v>
      </c>
      <c r="I717">
        <v>18.094737505047998</v>
      </c>
      <c r="J717">
        <v>22.618421881310098</v>
      </c>
      <c r="M717">
        <f t="shared" si="22"/>
        <v>3908.06299231715</v>
      </c>
      <c r="N717">
        <f t="shared" si="23"/>
        <v>8.2702717886328214E-2</v>
      </c>
    </row>
    <row r="718" spans="1:14">
      <c r="A718" t="s">
        <v>1174</v>
      </c>
      <c r="B718">
        <v>13795</v>
      </c>
      <c r="C718">
        <v>3</v>
      </c>
      <c r="D718">
        <v>1</v>
      </c>
      <c r="E718">
        <v>0</v>
      </c>
      <c r="F718">
        <v>1</v>
      </c>
      <c r="G718">
        <v>100</v>
      </c>
      <c r="H718">
        <v>0.5</v>
      </c>
      <c r="I718">
        <v>4.7548875021634602</v>
      </c>
      <c r="J718">
        <v>2.3774437510817301</v>
      </c>
      <c r="M718">
        <f t="shared" si="22"/>
        <v>2.3774437510817301</v>
      </c>
      <c r="N718">
        <f t="shared" si="23"/>
        <v>5.9377090383320628E-4</v>
      </c>
    </row>
    <row r="719" spans="1:14">
      <c r="A719" t="s">
        <v>1175</v>
      </c>
      <c r="B719">
        <v>13802</v>
      </c>
      <c r="C719">
        <v>5</v>
      </c>
      <c r="D719">
        <v>3</v>
      </c>
      <c r="E719">
        <v>3</v>
      </c>
      <c r="F719">
        <v>2</v>
      </c>
      <c r="G719">
        <v>66.6666666666666</v>
      </c>
      <c r="H719">
        <v>5.71428571428571</v>
      </c>
      <c r="I719">
        <v>82.454137516586599</v>
      </c>
      <c r="J719">
        <v>471.16650009478002</v>
      </c>
      <c r="M719">
        <f t="shared" si="22"/>
        <v>471.16650009478002</v>
      </c>
      <c r="N719" t="str">
        <f t="shared" si="23"/>
        <v/>
      </c>
    </row>
    <row r="720" spans="1:14">
      <c r="A720" t="s">
        <v>82</v>
      </c>
      <c r="B720">
        <v>13809</v>
      </c>
      <c r="C720">
        <v>11</v>
      </c>
      <c r="D720">
        <v>2</v>
      </c>
      <c r="E720">
        <v>2</v>
      </c>
      <c r="F720">
        <v>1</v>
      </c>
      <c r="G720">
        <v>50</v>
      </c>
      <c r="H720">
        <v>3.125</v>
      </c>
      <c r="I720">
        <v>62.907475208398502</v>
      </c>
      <c r="J720">
        <v>196.585860026245</v>
      </c>
      <c r="M720">
        <f t="shared" ref="M720:M783" si="24">IF(A720="&lt;anonymous&gt;",J720+M719,J720)</f>
        <v>667.75236012102505</v>
      </c>
      <c r="N720">
        <f t="shared" ref="N720:N783" si="25">IF(A721="&lt;anonymous&gt;","",POWER(M720,2/3)/3000)</f>
        <v>2.5465704760670504E-2</v>
      </c>
    </row>
    <row r="721" spans="1:14">
      <c r="A721" t="s">
        <v>1176</v>
      </c>
      <c r="B721">
        <v>13810</v>
      </c>
      <c r="C721">
        <v>8</v>
      </c>
      <c r="D721">
        <v>5</v>
      </c>
      <c r="E721">
        <v>2</v>
      </c>
      <c r="F721">
        <v>2</v>
      </c>
      <c r="G721">
        <v>40</v>
      </c>
      <c r="H721">
        <v>3.5</v>
      </c>
      <c r="I721">
        <v>89.858483698995897</v>
      </c>
      <c r="J721">
        <v>314.50469294648502</v>
      </c>
      <c r="M721">
        <f t="shared" si="24"/>
        <v>314.50469294648502</v>
      </c>
      <c r="N721">
        <f t="shared" si="25"/>
        <v>1.5415708828294607E-2</v>
      </c>
    </row>
    <row r="722" spans="1:14">
      <c r="A722" t="s">
        <v>1175</v>
      </c>
      <c r="B722">
        <v>13821</v>
      </c>
      <c r="C722">
        <v>10</v>
      </c>
      <c r="D722">
        <v>6</v>
      </c>
      <c r="E722">
        <v>0</v>
      </c>
      <c r="F722">
        <v>2</v>
      </c>
      <c r="G722">
        <v>33.3333333333333</v>
      </c>
      <c r="H722">
        <v>3.71428571428571</v>
      </c>
      <c r="I722">
        <v>65.729200754108604</v>
      </c>
      <c r="J722">
        <v>244.13703137240299</v>
      </c>
      <c r="M722">
        <f t="shared" si="24"/>
        <v>244.13703137240299</v>
      </c>
      <c r="N722">
        <f t="shared" si="25"/>
        <v>1.3020705559594198E-2</v>
      </c>
    </row>
    <row r="723" spans="1:14">
      <c r="A723" t="s">
        <v>1174</v>
      </c>
      <c r="B723">
        <v>13832</v>
      </c>
      <c r="C723">
        <v>5</v>
      </c>
      <c r="D723">
        <v>2</v>
      </c>
      <c r="E723">
        <v>0</v>
      </c>
      <c r="F723">
        <v>2</v>
      </c>
      <c r="G723">
        <v>100</v>
      </c>
      <c r="H723">
        <v>2</v>
      </c>
      <c r="I723">
        <v>23.264662506490399</v>
      </c>
      <c r="J723">
        <v>46.529325012980799</v>
      </c>
      <c r="M723">
        <f t="shared" si="24"/>
        <v>46.529325012980799</v>
      </c>
      <c r="N723">
        <f t="shared" si="25"/>
        <v>4.3121770136717516E-3</v>
      </c>
    </row>
    <row r="724" spans="1:14">
      <c r="A724" t="s">
        <v>1177</v>
      </c>
      <c r="B724">
        <v>13895</v>
      </c>
      <c r="C724">
        <v>131</v>
      </c>
      <c r="D724">
        <v>15</v>
      </c>
      <c r="E724">
        <v>2</v>
      </c>
      <c r="F724">
        <v>1</v>
      </c>
      <c r="G724">
        <v>6.6666666666666599</v>
      </c>
      <c r="H724">
        <v>6.375</v>
      </c>
      <c r="I724">
        <v>327.88561775829902</v>
      </c>
      <c r="J724">
        <v>2090.2708132091502</v>
      </c>
      <c r="M724">
        <f t="shared" si="24"/>
        <v>2090.2708132091502</v>
      </c>
      <c r="N724">
        <f t="shared" si="25"/>
        <v>5.4493802857861005E-2</v>
      </c>
    </row>
    <row r="725" spans="1:14">
      <c r="A725" t="s">
        <v>1178</v>
      </c>
      <c r="B725">
        <v>13915</v>
      </c>
      <c r="C725">
        <v>79</v>
      </c>
      <c r="D725">
        <v>57</v>
      </c>
      <c r="E725">
        <v>1</v>
      </c>
      <c r="F725">
        <v>15</v>
      </c>
      <c r="G725">
        <v>26.315789473684202</v>
      </c>
      <c r="H725">
        <v>54.15</v>
      </c>
      <c r="I725">
        <v>1120.5052703987899</v>
      </c>
      <c r="J725">
        <v>60675.360392094801</v>
      </c>
      <c r="M725">
        <f t="shared" si="24"/>
        <v>60675.360392094801</v>
      </c>
      <c r="N725">
        <f t="shared" si="25"/>
        <v>0.51469939172792523</v>
      </c>
    </row>
    <row r="726" spans="1:14">
      <c r="A726" t="s">
        <v>1179</v>
      </c>
      <c r="B726">
        <v>13995</v>
      </c>
      <c r="C726">
        <v>28</v>
      </c>
      <c r="D726">
        <v>20</v>
      </c>
      <c r="E726">
        <v>0</v>
      </c>
      <c r="F726">
        <v>7</v>
      </c>
      <c r="G726">
        <v>35</v>
      </c>
      <c r="H726">
        <v>16.823529411764699</v>
      </c>
      <c r="I726">
        <v>392.551247648681</v>
      </c>
      <c r="J726">
        <v>6604.0974604425201</v>
      </c>
      <c r="M726">
        <f t="shared" si="24"/>
        <v>6604.0974604425201</v>
      </c>
      <c r="N726">
        <f t="shared" si="25"/>
        <v>0.11733323941379306</v>
      </c>
    </row>
    <row r="727" spans="1:14">
      <c r="A727" t="s">
        <v>1180</v>
      </c>
      <c r="B727">
        <v>14078</v>
      </c>
      <c r="C727">
        <v>111</v>
      </c>
      <c r="D727">
        <v>40</v>
      </c>
      <c r="E727">
        <v>0</v>
      </c>
      <c r="F727">
        <v>8</v>
      </c>
      <c r="G727">
        <v>20</v>
      </c>
      <c r="H727">
        <v>14.773809523809501</v>
      </c>
      <c r="I727">
        <v>735.33038117023</v>
      </c>
      <c r="J727">
        <v>10863.630988479201</v>
      </c>
      <c r="M727">
        <f t="shared" si="24"/>
        <v>10863.630988479201</v>
      </c>
      <c r="N727">
        <f t="shared" si="25"/>
        <v>0.16350413815700585</v>
      </c>
    </row>
    <row r="728" spans="1:14">
      <c r="A728" t="s">
        <v>1181</v>
      </c>
      <c r="B728">
        <v>14225</v>
      </c>
      <c r="C728">
        <v>36</v>
      </c>
      <c r="D728">
        <v>22</v>
      </c>
      <c r="E728">
        <v>0</v>
      </c>
      <c r="F728">
        <v>7</v>
      </c>
      <c r="G728">
        <v>31.818181818181799</v>
      </c>
      <c r="H728">
        <v>16.310344827586199</v>
      </c>
      <c r="I728">
        <v>867.47427946664004</v>
      </c>
      <c r="J728">
        <v>14148.804627162701</v>
      </c>
      <c r="M728">
        <f t="shared" si="24"/>
        <v>14148.804627162701</v>
      </c>
      <c r="N728">
        <f t="shared" si="25"/>
        <v>0.19499579454656207</v>
      </c>
    </row>
    <row r="729" spans="1:14">
      <c r="A729" t="s">
        <v>1182</v>
      </c>
      <c r="B729">
        <v>14247</v>
      </c>
      <c r="C729">
        <v>1</v>
      </c>
      <c r="D729">
        <v>1</v>
      </c>
      <c r="E729">
        <v>0</v>
      </c>
      <c r="F729">
        <v>1</v>
      </c>
      <c r="G729">
        <v>100</v>
      </c>
      <c r="H729">
        <v>0.5</v>
      </c>
      <c r="I729">
        <v>2</v>
      </c>
      <c r="J729">
        <v>1</v>
      </c>
      <c r="M729">
        <f t="shared" si="24"/>
        <v>1</v>
      </c>
      <c r="N729">
        <f t="shared" si="25"/>
        <v>3.3333333333333332E-4</v>
      </c>
    </row>
    <row r="730" spans="1:14">
      <c r="A730" t="s">
        <v>1183</v>
      </c>
      <c r="B730">
        <v>14290</v>
      </c>
      <c r="C730">
        <v>3</v>
      </c>
      <c r="D730">
        <v>1</v>
      </c>
      <c r="E730">
        <v>2</v>
      </c>
      <c r="F730">
        <v>1</v>
      </c>
      <c r="G730">
        <v>100</v>
      </c>
      <c r="H730">
        <v>1.5</v>
      </c>
      <c r="I730">
        <v>23.264662506490399</v>
      </c>
      <c r="J730">
        <v>34.896993759735601</v>
      </c>
      <c r="M730">
        <f t="shared" si="24"/>
        <v>34.896993759735601</v>
      </c>
      <c r="N730">
        <f t="shared" si="25"/>
        <v>3.5596236958749532E-3</v>
      </c>
    </row>
    <row r="731" spans="1:14">
      <c r="A731" t="s">
        <v>1184</v>
      </c>
      <c r="B731">
        <v>14323</v>
      </c>
      <c r="C731">
        <v>13</v>
      </c>
      <c r="D731">
        <v>5</v>
      </c>
      <c r="E731">
        <v>1</v>
      </c>
      <c r="F731">
        <v>2</v>
      </c>
      <c r="G731">
        <v>40</v>
      </c>
      <c r="H731">
        <v>5</v>
      </c>
      <c r="I731">
        <v>125.335914751733</v>
      </c>
      <c r="J731">
        <v>626.67957375866695</v>
      </c>
      <c r="M731">
        <f t="shared" si="24"/>
        <v>626.67957375866695</v>
      </c>
      <c r="N731" t="str">
        <f t="shared" si="25"/>
        <v/>
      </c>
    </row>
    <row r="732" spans="1:14">
      <c r="A732" t="s">
        <v>82</v>
      </c>
      <c r="B732">
        <v>14327</v>
      </c>
      <c r="C732">
        <v>5</v>
      </c>
      <c r="D732">
        <v>2</v>
      </c>
      <c r="E732">
        <v>0</v>
      </c>
      <c r="F732">
        <v>2</v>
      </c>
      <c r="G732">
        <v>100</v>
      </c>
      <c r="H732">
        <v>1.5</v>
      </c>
      <c r="I732">
        <v>22.458839376460801</v>
      </c>
      <c r="J732">
        <v>33.688259064691202</v>
      </c>
      <c r="M732">
        <f t="shared" si="24"/>
        <v>660.36783282335819</v>
      </c>
      <c r="N732">
        <f t="shared" si="25"/>
        <v>2.5277610568346428E-2</v>
      </c>
    </row>
    <row r="733" spans="1:14">
      <c r="A733" t="s">
        <v>1185</v>
      </c>
      <c r="B733">
        <v>14337</v>
      </c>
      <c r="C733">
        <v>3</v>
      </c>
      <c r="D733">
        <v>1</v>
      </c>
      <c r="E733">
        <v>1</v>
      </c>
      <c r="F733">
        <v>1</v>
      </c>
      <c r="G733">
        <v>100</v>
      </c>
      <c r="H733">
        <v>1.3333333333333299</v>
      </c>
      <c r="I733">
        <v>13.931568569324099</v>
      </c>
      <c r="J733">
        <v>18.575424759098802</v>
      </c>
      <c r="M733">
        <f t="shared" si="24"/>
        <v>18.575424759098802</v>
      </c>
      <c r="N733">
        <f t="shared" si="25"/>
        <v>2.3379645094474947E-3</v>
      </c>
    </row>
    <row r="734" spans="1:14">
      <c r="A734" t="s">
        <v>1186</v>
      </c>
      <c r="B734">
        <v>14386</v>
      </c>
      <c r="C734">
        <v>16</v>
      </c>
      <c r="D734">
        <v>5</v>
      </c>
      <c r="E734">
        <v>1</v>
      </c>
      <c r="F734">
        <v>1</v>
      </c>
      <c r="G734">
        <v>20</v>
      </c>
      <c r="H734">
        <v>2.5714285714285698</v>
      </c>
      <c r="I734">
        <v>51.891474279559397</v>
      </c>
      <c r="J734">
        <v>133.43521957601001</v>
      </c>
      <c r="M734">
        <f t="shared" si="24"/>
        <v>133.43521957601001</v>
      </c>
      <c r="N734">
        <f t="shared" si="25"/>
        <v>8.7041372067355426E-3</v>
      </c>
    </row>
    <row r="735" spans="1:14">
      <c r="A735" t="s">
        <v>1187</v>
      </c>
      <c r="B735">
        <v>14420</v>
      </c>
      <c r="C735">
        <v>9</v>
      </c>
      <c r="D735">
        <v>4</v>
      </c>
      <c r="E735">
        <v>1</v>
      </c>
      <c r="F735">
        <v>1</v>
      </c>
      <c r="G735">
        <v>25</v>
      </c>
      <c r="H735">
        <v>3.8571428571428501</v>
      </c>
      <c r="I735">
        <v>59.207035490257397</v>
      </c>
      <c r="J735">
        <v>228.36999403384999</v>
      </c>
      <c r="M735">
        <f t="shared" si="24"/>
        <v>228.36999403384999</v>
      </c>
      <c r="N735">
        <f t="shared" si="25"/>
        <v>1.2453882740670703E-2</v>
      </c>
    </row>
    <row r="736" spans="1:14">
      <c r="A736" t="s">
        <v>1188</v>
      </c>
      <c r="B736">
        <v>14425</v>
      </c>
      <c r="C736">
        <v>3</v>
      </c>
      <c r="D736">
        <v>1</v>
      </c>
      <c r="E736">
        <v>0</v>
      </c>
      <c r="F736">
        <v>1</v>
      </c>
      <c r="G736">
        <v>100</v>
      </c>
      <c r="H736">
        <v>1</v>
      </c>
      <c r="I736">
        <v>11.6096404744368</v>
      </c>
      <c r="J736">
        <v>11.6096404744368</v>
      </c>
      <c r="M736">
        <f t="shared" si="24"/>
        <v>11.6096404744368</v>
      </c>
      <c r="N736">
        <f t="shared" si="25"/>
        <v>1.7090624242341592E-3</v>
      </c>
    </row>
    <row r="737" spans="1:14">
      <c r="A737" t="s">
        <v>1189</v>
      </c>
      <c r="B737">
        <v>14457</v>
      </c>
      <c r="C737">
        <v>24</v>
      </c>
      <c r="D737">
        <v>12</v>
      </c>
      <c r="E737">
        <v>2</v>
      </c>
      <c r="F737">
        <v>4</v>
      </c>
      <c r="G737">
        <v>33.3333333333333</v>
      </c>
      <c r="H737">
        <v>15.125</v>
      </c>
      <c r="I737">
        <v>294.03152714370498</v>
      </c>
      <c r="J737">
        <v>4447.22684804855</v>
      </c>
      <c r="M737">
        <f t="shared" si="24"/>
        <v>4447.22684804855</v>
      </c>
      <c r="N737" t="str">
        <f t="shared" si="25"/>
        <v/>
      </c>
    </row>
    <row r="738" spans="1:14">
      <c r="A738" t="s">
        <v>82</v>
      </c>
      <c r="B738">
        <v>14473</v>
      </c>
      <c r="C738">
        <v>7</v>
      </c>
      <c r="D738">
        <v>4</v>
      </c>
      <c r="E738">
        <v>0</v>
      </c>
      <c r="F738">
        <v>2</v>
      </c>
      <c r="G738">
        <v>50</v>
      </c>
      <c r="H738">
        <v>5.05555555555555</v>
      </c>
      <c r="I738">
        <v>92</v>
      </c>
      <c r="J738">
        <v>465.11111111111097</v>
      </c>
      <c r="M738">
        <f t="shared" si="24"/>
        <v>4912.3379591596613</v>
      </c>
      <c r="N738">
        <f t="shared" si="25"/>
        <v>9.6324679010328373E-2</v>
      </c>
    </row>
    <row r="739" spans="1:14">
      <c r="A739" t="s">
        <v>1190</v>
      </c>
      <c r="B739">
        <v>14505</v>
      </c>
      <c r="C739">
        <v>49</v>
      </c>
      <c r="D739">
        <v>33</v>
      </c>
      <c r="E739">
        <v>2</v>
      </c>
      <c r="F739">
        <v>6</v>
      </c>
      <c r="G739">
        <v>18.181818181818102</v>
      </c>
      <c r="H739">
        <v>25.107142857142801</v>
      </c>
      <c r="I739">
        <v>699.878195311382</v>
      </c>
      <c r="J739">
        <v>17571.941832282198</v>
      </c>
      <c r="M739">
        <f t="shared" si="24"/>
        <v>17571.941832282198</v>
      </c>
      <c r="N739">
        <f t="shared" si="25"/>
        <v>0.22529864680426795</v>
      </c>
    </row>
    <row r="740" spans="1:14">
      <c r="A740" t="s">
        <v>1191</v>
      </c>
      <c r="B740">
        <v>14513</v>
      </c>
      <c r="C740">
        <v>1</v>
      </c>
      <c r="D740">
        <v>1</v>
      </c>
      <c r="E740">
        <v>0</v>
      </c>
      <c r="F740">
        <v>1</v>
      </c>
      <c r="G740">
        <v>100</v>
      </c>
      <c r="H740">
        <v>0.5</v>
      </c>
      <c r="I740">
        <v>4.7548875021634602</v>
      </c>
      <c r="J740">
        <v>2.3774437510817301</v>
      </c>
      <c r="M740">
        <f t="shared" si="24"/>
        <v>2.3774437510817301</v>
      </c>
      <c r="N740">
        <f t="shared" si="25"/>
        <v>5.9377090383320628E-4</v>
      </c>
    </row>
    <row r="741" spans="1:14">
      <c r="A741" t="s">
        <v>822</v>
      </c>
      <c r="B741">
        <v>14514</v>
      </c>
      <c r="C741">
        <v>3</v>
      </c>
      <c r="D741">
        <v>1</v>
      </c>
      <c r="E741">
        <v>0</v>
      </c>
      <c r="F741">
        <v>1</v>
      </c>
      <c r="G741">
        <v>100</v>
      </c>
      <c r="H741">
        <v>1</v>
      </c>
      <c r="I741">
        <v>11.6096404744368</v>
      </c>
      <c r="J741">
        <v>11.6096404744368</v>
      </c>
      <c r="M741">
        <f t="shared" si="24"/>
        <v>11.6096404744368</v>
      </c>
      <c r="N741">
        <f t="shared" si="25"/>
        <v>1.7090624242341592E-3</v>
      </c>
    </row>
    <row r="742" spans="1:14">
      <c r="A742" t="s">
        <v>1192</v>
      </c>
      <c r="B742">
        <v>14577</v>
      </c>
      <c r="C742">
        <v>53</v>
      </c>
      <c r="D742">
        <v>32</v>
      </c>
      <c r="E742">
        <v>2</v>
      </c>
      <c r="F742">
        <v>9</v>
      </c>
      <c r="G742">
        <v>28.125</v>
      </c>
      <c r="H742">
        <v>29.467741935483801</v>
      </c>
      <c r="I742">
        <v>894.96903574815099</v>
      </c>
      <c r="J742">
        <v>26372.716585675302</v>
      </c>
      <c r="M742">
        <f t="shared" si="24"/>
        <v>26372.716585675302</v>
      </c>
      <c r="N742">
        <f t="shared" si="25"/>
        <v>0.29533527587940772</v>
      </c>
    </row>
    <row r="743" spans="1:14">
      <c r="A743" t="s">
        <v>822</v>
      </c>
      <c r="B743">
        <v>14584</v>
      </c>
      <c r="C743">
        <v>3</v>
      </c>
      <c r="D743">
        <v>1</v>
      </c>
      <c r="E743">
        <v>0</v>
      </c>
      <c r="F743">
        <v>1</v>
      </c>
      <c r="G743">
        <v>100</v>
      </c>
      <c r="H743">
        <v>1</v>
      </c>
      <c r="I743">
        <v>11.6096404744368</v>
      </c>
      <c r="J743">
        <v>11.6096404744368</v>
      </c>
      <c r="M743">
        <f t="shared" si="24"/>
        <v>11.6096404744368</v>
      </c>
      <c r="N743">
        <f t="shared" si="25"/>
        <v>1.7090624242341592E-3</v>
      </c>
    </row>
    <row r="744" spans="1:14">
      <c r="A744" t="s">
        <v>1193</v>
      </c>
      <c r="B744">
        <v>14642</v>
      </c>
      <c r="C744">
        <v>7</v>
      </c>
      <c r="D744">
        <v>3</v>
      </c>
      <c r="E744">
        <v>1</v>
      </c>
      <c r="F744">
        <v>2</v>
      </c>
      <c r="G744">
        <v>66.6666666666666</v>
      </c>
      <c r="H744">
        <v>4.5833333333333304</v>
      </c>
      <c r="I744">
        <v>62.2697691354713</v>
      </c>
      <c r="J744">
        <v>285.403108537577</v>
      </c>
      <c r="M744">
        <f t="shared" si="24"/>
        <v>285.403108537577</v>
      </c>
      <c r="N744">
        <f t="shared" si="25"/>
        <v>1.4449446498593782E-2</v>
      </c>
    </row>
    <row r="745" spans="1:14">
      <c r="A745" t="s">
        <v>1194</v>
      </c>
      <c r="B745">
        <v>14650</v>
      </c>
      <c r="C745">
        <v>3</v>
      </c>
      <c r="D745">
        <v>1</v>
      </c>
      <c r="E745">
        <v>0</v>
      </c>
      <c r="F745">
        <v>1</v>
      </c>
      <c r="G745">
        <v>100</v>
      </c>
      <c r="H745">
        <v>1</v>
      </c>
      <c r="I745">
        <v>11.6096404744368</v>
      </c>
      <c r="J745">
        <v>11.6096404744368</v>
      </c>
      <c r="M745">
        <f t="shared" si="24"/>
        <v>11.6096404744368</v>
      </c>
      <c r="N745">
        <f t="shared" si="25"/>
        <v>1.7090624242341592E-3</v>
      </c>
    </row>
    <row r="746" spans="1:14">
      <c r="A746" t="s">
        <v>1195</v>
      </c>
      <c r="B746">
        <v>14655</v>
      </c>
      <c r="C746">
        <v>9</v>
      </c>
      <c r="D746">
        <v>5</v>
      </c>
      <c r="E746">
        <v>3</v>
      </c>
      <c r="F746">
        <v>3</v>
      </c>
      <c r="G746">
        <v>60</v>
      </c>
      <c r="H746">
        <v>9.9166666666666607</v>
      </c>
      <c r="I746">
        <v>111.013191544232</v>
      </c>
      <c r="J746">
        <v>1100.8808161469699</v>
      </c>
      <c r="M746">
        <f t="shared" si="24"/>
        <v>1100.8808161469699</v>
      </c>
      <c r="N746">
        <f t="shared" si="25"/>
        <v>3.5539033638447882E-2</v>
      </c>
    </row>
    <row r="747" spans="1:14">
      <c r="A747" t="s">
        <v>1196</v>
      </c>
      <c r="B747">
        <v>14669</v>
      </c>
      <c r="C747">
        <v>1</v>
      </c>
      <c r="D747">
        <v>0</v>
      </c>
      <c r="E747">
        <v>0</v>
      </c>
      <c r="F747">
        <v>1</v>
      </c>
      <c r="G747" t="s">
        <v>88</v>
      </c>
      <c r="H747">
        <v>0</v>
      </c>
      <c r="I747">
        <v>0</v>
      </c>
      <c r="J747">
        <v>0</v>
      </c>
      <c r="M747">
        <f t="shared" si="24"/>
        <v>0</v>
      </c>
      <c r="N747">
        <f t="shared" si="25"/>
        <v>0</v>
      </c>
    </row>
    <row r="748" spans="1:14">
      <c r="A748" t="s">
        <v>1197</v>
      </c>
      <c r="B748">
        <v>14671</v>
      </c>
      <c r="C748">
        <v>10</v>
      </c>
      <c r="D748">
        <v>6</v>
      </c>
      <c r="E748">
        <v>0</v>
      </c>
      <c r="F748">
        <v>2</v>
      </c>
      <c r="G748">
        <v>33.3333333333333</v>
      </c>
      <c r="H748">
        <v>3.21428571428571</v>
      </c>
      <c r="I748">
        <v>60.944362512259602</v>
      </c>
      <c r="J748">
        <v>195.89259378940599</v>
      </c>
      <c r="M748">
        <f t="shared" si="24"/>
        <v>195.89259378940599</v>
      </c>
      <c r="N748">
        <f t="shared" si="25"/>
        <v>1.1243221234470307E-2</v>
      </c>
    </row>
    <row r="749" spans="1:14">
      <c r="A749" t="s">
        <v>1198</v>
      </c>
      <c r="B749">
        <v>14682</v>
      </c>
      <c r="C749">
        <v>7</v>
      </c>
      <c r="D749">
        <v>2</v>
      </c>
      <c r="E749">
        <v>0</v>
      </c>
      <c r="F749">
        <v>2</v>
      </c>
      <c r="G749">
        <v>100</v>
      </c>
      <c r="H749">
        <v>3.5999999999999899</v>
      </c>
      <c r="I749">
        <v>41.5131794236475</v>
      </c>
      <c r="J749">
        <v>149.44744592513101</v>
      </c>
      <c r="M749">
        <f t="shared" si="24"/>
        <v>149.44744592513101</v>
      </c>
      <c r="N749" t="str">
        <f t="shared" si="25"/>
        <v/>
      </c>
    </row>
    <row r="750" spans="1:14">
      <c r="A750" t="s">
        <v>82</v>
      </c>
      <c r="B750">
        <v>14684</v>
      </c>
      <c r="C750">
        <v>3</v>
      </c>
      <c r="D750">
        <v>1</v>
      </c>
      <c r="E750">
        <v>0</v>
      </c>
      <c r="F750">
        <v>1</v>
      </c>
      <c r="G750">
        <v>100</v>
      </c>
      <c r="H750">
        <v>1</v>
      </c>
      <c r="I750">
        <v>11.6096404744368</v>
      </c>
      <c r="J750">
        <v>11.6096404744368</v>
      </c>
      <c r="M750">
        <f t="shared" si="24"/>
        <v>161.05708639956779</v>
      </c>
      <c r="N750">
        <f t="shared" si="25"/>
        <v>9.8673069292125465E-3</v>
      </c>
    </row>
    <row r="751" spans="1:14">
      <c r="A751" t="s">
        <v>1199</v>
      </c>
      <c r="B751">
        <v>14696</v>
      </c>
      <c r="C751">
        <v>65</v>
      </c>
      <c r="D751">
        <v>5</v>
      </c>
      <c r="E751">
        <v>0</v>
      </c>
      <c r="F751">
        <v>1</v>
      </c>
      <c r="G751">
        <v>20</v>
      </c>
      <c r="H751">
        <v>3.71428571428571</v>
      </c>
      <c r="I751">
        <v>86.485790465932396</v>
      </c>
      <c r="J751">
        <v>321.23293601632002</v>
      </c>
      <c r="M751">
        <f t="shared" si="24"/>
        <v>321.23293601632002</v>
      </c>
      <c r="N751">
        <f t="shared" si="25"/>
        <v>1.5634792555913195E-2</v>
      </c>
    </row>
    <row r="752" spans="1:14">
      <c r="A752" t="s">
        <v>912</v>
      </c>
      <c r="B752">
        <v>14716</v>
      </c>
      <c r="C752">
        <v>7</v>
      </c>
      <c r="D752">
        <v>4</v>
      </c>
      <c r="E752">
        <v>1</v>
      </c>
      <c r="F752">
        <v>2</v>
      </c>
      <c r="G752">
        <v>50</v>
      </c>
      <c r="H752">
        <v>3.5</v>
      </c>
      <c r="I752">
        <v>36</v>
      </c>
      <c r="J752">
        <v>126</v>
      </c>
      <c r="M752">
        <f t="shared" si="24"/>
        <v>126</v>
      </c>
      <c r="N752">
        <f t="shared" si="25"/>
        <v>8.3777187282400543E-3</v>
      </c>
    </row>
    <row r="753" spans="1:14">
      <c r="A753" t="s">
        <v>913</v>
      </c>
      <c r="B753">
        <v>14741</v>
      </c>
      <c r="C753">
        <v>7</v>
      </c>
      <c r="D753">
        <v>4</v>
      </c>
      <c r="E753">
        <v>1</v>
      </c>
      <c r="F753">
        <v>2</v>
      </c>
      <c r="G753">
        <v>50</v>
      </c>
      <c r="H753">
        <v>3.5</v>
      </c>
      <c r="I753">
        <v>36</v>
      </c>
      <c r="J753">
        <v>126</v>
      </c>
      <c r="M753">
        <f t="shared" si="24"/>
        <v>126</v>
      </c>
      <c r="N753">
        <f t="shared" si="25"/>
        <v>8.3777187282400543E-3</v>
      </c>
    </row>
    <row r="754" spans="1:14">
      <c r="A754" t="s">
        <v>899</v>
      </c>
      <c r="B754">
        <v>14749</v>
      </c>
      <c r="C754">
        <v>11</v>
      </c>
      <c r="D754">
        <v>1</v>
      </c>
      <c r="E754">
        <v>0</v>
      </c>
      <c r="F754">
        <v>1</v>
      </c>
      <c r="G754">
        <v>100</v>
      </c>
      <c r="H754">
        <v>1</v>
      </c>
      <c r="I754">
        <v>4.7548875021634602</v>
      </c>
      <c r="J754">
        <v>4.7548875021634602</v>
      </c>
      <c r="M754">
        <f t="shared" si="24"/>
        <v>4.7548875021634602</v>
      </c>
      <c r="N754">
        <f t="shared" si="25"/>
        <v>9.4255255737294027E-4</v>
      </c>
    </row>
    <row r="755" spans="1:14">
      <c r="A755" t="s">
        <v>1200</v>
      </c>
      <c r="B755">
        <v>14750</v>
      </c>
      <c r="C755">
        <v>9</v>
      </c>
      <c r="D755">
        <v>6</v>
      </c>
      <c r="E755">
        <v>2</v>
      </c>
      <c r="F755">
        <v>3</v>
      </c>
      <c r="G755">
        <v>50</v>
      </c>
      <c r="H755">
        <v>9.5</v>
      </c>
      <c r="I755">
        <v>156.08010665230501</v>
      </c>
      <c r="J755">
        <v>1482.7610131969</v>
      </c>
      <c r="M755">
        <f t="shared" si="24"/>
        <v>1482.7610131969</v>
      </c>
      <c r="N755">
        <f t="shared" si="25"/>
        <v>4.3343720207380226E-2</v>
      </c>
    </row>
    <row r="756" spans="1:14">
      <c r="A756" t="s">
        <v>1201</v>
      </c>
      <c r="B756">
        <v>14776</v>
      </c>
      <c r="C756">
        <v>26</v>
      </c>
      <c r="D756">
        <v>13</v>
      </c>
      <c r="E756">
        <v>1</v>
      </c>
      <c r="F756">
        <v>5</v>
      </c>
      <c r="G756">
        <v>38.461538461538403</v>
      </c>
      <c r="H756">
        <v>10.090909090908999</v>
      </c>
      <c r="I756">
        <v>361.209861728774</v>
      </c>
      <c r="J756">
        <v>3644.9358774449001</v>
      </c>
      <c r="M756">
        <f t="shared" si="24"/>
        <v>3644.9358774449001</v>
      </c>
      <c r="N756">
        <f t="shared" si="25"/>
        <v>7.8947553025385475E-2</v>
      </c>
    </row>
    <row r="757" spans="1:14">
      <c r="A757" t="s">
        <v>1202</v>
      </c>
      <c r="B757">
        <v>14804</v>
      </c>
      <c r="C757">
        <v>9</v>
      </c>
      <c r="D757">
        <v>4</v>
      </c>
      <c r="E757">
        <v>1</v>
      </c>
      <c r="F757">
        <v>2</v>
      </c>
      <c r="G757">
        <v>50</v>
      </c>
      <c r="H757">
        <v>6.3</v>
      </c>
      <c r="I757">
        <v>60.944362512259602</v>
      </c>
      <c r="J757">
        <v>383.94948382723499</v>
      </c>
      <c r="M757">
        <f t="shared" si="24"/>
        <v>383.94948382723499</v>
      </c>
      <c r="N757" t="str">
        <f t="shared" si="25"/>
        <v/>
      </c>
    </row>
    <row r="758" spans="1:14">
      <c r="A758" t="s">
        <v>82</v>
      </c>
      <c r="B758">
        <v>14807</v>
      </c>
      <c r="C758">
        <v>3</v>
      </c>
      <c r="D758">
        <v>1</v>
      </c>
      <c r="E758">
        <v>1</v>
      </c>
      <c r="F758">
        <v>1</v>
      </c>
      <c r="G758">
        <v>100</v>
      </c>
      <c r="H758">
        <v>1.25</v>
      </c>
      <c r="I758">
        <v>20.679700005769199</v>
      </c>
      <c r="J758">
        <v>25.8496250072115</v>
      </c>
      <c r="M758">
        <f t="shared" si="24"/>
        <v>409.79910883444649</v>
      </c>
      <c r="N758">
        <f t="shared" si="25"/>
        <v>1.8390466747072877E-2</v>
      </c>
    </row>
    <row r="759" spans="1:14">
      <c r="A759" t="s">
        <v>1203</v>
      </c>
      <c r="B759">
        <v>14882</v>
      </c>
      <c r="C759">
        <v>247</v>
      </c>
      <c r="D759">
        <v>6</v>
      </c>
      <c r="E759">
        <v>0</v>
      </c>
      <c r="F759">
        <v>1</v>
      </c>
      <c r="G759">
        <v>16.6666666666666</v>
      </c>
      <c r="H759">
        <v>5.9375</v>
      </c>
      <c r="I759">
        <v>133.21582985307899</v>
      </c>
      <c r="J759">
        <v>790.96898975265799</v>
      </c>
      <c r="M759">
        <f t="shared" si="24"/>
        <v>790.96898975265799</v>
      </c>
      <c r="N759">
        <f t="shared" si="25"/>
        <v>2.8509201270421662E-2</v>
      </c>
    </row>
    <row r="760" spans="1:14">
      <c r="A760" t="s">
        <v>1204</v>
      </c>
      <c r="B760">
        <v>14911</v>
      </c>
      <c r="C760">
        <v>6</v>
      </c>
      <c r="D760">
        <v>3</v>
      </c>
      <c r="E760">
        <v>1</v>
      </c>
      <c r="F760">
        <v>2</v>
      </c>
      <c r="G760">
        <v>66.6666666666666</v>
      </c>
      <c r="H760">
        <v>3.5</v>
      </c>
      <c r="I760">
        <v>39.863137138648298</v>
      </c>
      <c r="J760">
        <v>139.52097998526901</v>
      </c>
      <c r="M760">
        <f t="shared" si="24"/>
        <v>139.52097998526901</v>
      </c>
      <c r="N760">
        <f t="shared" si="25"/>
        <v>8.9668194253045112E-3</v>
      </c>
    </row>
    <row r="761" spans="1:14">
      <c r="A761" t="s">
        <v>1205</v>
      </c>
      <c r="B761">
        <v>14945</v>
      </c>
      <c r="C761">
        <v>6</v>
      </c>
      <c r="D761">
        <v>3</v>
      </c>
      <c r="E761">
        <v>1</v>
      </c>
      <c r="F761">
        <v>2</v>
      </c>
      <c r="G761">
        <v>66.6666666666666</v>
      </c>
      <c r="H761">
        <v>3.5</v>
      </c>
      <c r="I761">
        <v>39.863137138648298</v>
      </c>
      <c r="J761">
        <v>139.52097998526901</v>
      </c>
      <c r="M761">
        <f t="shared" si="24"/>
        <v>139.52097998526901</v>
      </c>
      <c r="N761" t="str">
        <f t="shared" si="25"/>
        <v/>
      </c>
    </row>
    <row r="762" spans="1:14">
      <c r="A762" t="s">
        <v>82</v>
      </c>
      <c r="B762">
        <v>14952</v>
      </c>
      <c r="C762">
        <v>176</v>
      </c>
      <c r="D762">
        <v>20</v>
      </c>
      <c r="E762">
        <v>1</v>
      </c>
      <c r="F762">
        <v>2</v>
      </c>
      <c r="G762">
        <v>10</v>
      </c>
      <c r="H762">
        <v>12.15</v>
      </c>
      <c r="I762">
        <v>490.65608050788398</v>
      </c>
      <c r="J762">
        <v>5961.4713781707997</v>
      </c>
      <c r="M762">
        <f t="shared" si="24"/>
        <v>6100.9923581560688</v>
      </c>
      <c r="N762">
        <f t="shared" si="25"/>
        <v>0.11129587442072904</v>
      </c>
    </row>
    <row r="763" spans="1:14">
      <c r="A763" t="s">
        <v>1206</v>
      </c>
      <c r="B763">
        <v>14954</v>
      </c>
      <c r="C763">
        <v>3</v>
      </c>
      <c r="D763">
        <v>1</v>
      </c>
      <c r="E763">
        <v>1</v>
      </c>
      <c r="F763">
        <v>1</v>
      </c>
      <c r="G763">
        <v>100</v>
      </c>
      <c r="H763">
        <v>1</v>
      </c>
      <c r="I763">
        <v>15.509775004326899</v>
      </c>
      <c r="J763">
        <v>15.509775004326899</v>
      </c>
      <c r="M763">
        <f t="shared" si="24"/>
        <v>15.509775004326899</v>
      </c>
      <c r="N763">
        <f t="shared" si="25"/>
        <v>2.0730784816858526E-3</v>
      </c>
    </row>
    <row r="764" spans="1:14">
      <c r="A764" t="s">
        <v>1207</v>
      </c>
      <c r="B764">
        <v>14963</v>
      </c>
      <c r="C764">
        <v>8</v>
      </c>
      <c r="D764">
        <v>4</v>
      </c>
      <c r="E764">
        <v>2</v>
      </c>
      <c r="F764">
        <v>2</v>
      </c>
      <c r="G764">
        <v>50</v>
      </c>
      <c r="H764">
        <v>5.8333333333333304</v>
      </c>
      <c r="I764">
        <v>77.709234080962901</v>
      </c>
      <c r="J764">
        <v>453.30386547228301</v>
      </c>
      <c r="M764">
        <f t="shared" si="24"/>
        <v>453.30386547228301</v>
      </c>
      <c r="N764">
        <f t="shared" si="25"/>
        <v>1.9670030209352644E-2</v>
      </c>
    </row>
    <row r="765" spans="1:14">
      <c r="A765" t="s">
        <v>1208</v>
      </c>
      <c r="B765">
        <v>14972</v>
      </c>
      <c r="C765">
        <v>21</v>
      </c>
      <c r="D765">
        <v>14</v>
      </c>
      <c r="E765">
        <v>1</v>
      </c>
      <c r="F765">
        <v>6</v>
      </c>
      <c r="G765">
        <v>42.857142857142797</v>
      </c>
      <c r="H765">
        <v>13.9285714285714</v>
      </c>
      <c r="I765">
        <v>320.94737505048101</v>
      </c>
      <c r="J765">
        <v>4470.3384382031199</v>
      </c>
      <c r="M765">
        <f t="shared" si="24"/>
        <v>4470.3384382031199</v>
      </c>
      <c r="N765">
        <f t="shared" si="25"/>
        <v>9.0456340599712276E-2</v>
      </c>
    </row>
    <row r="766" spans="1:14">
      <c r="A766" t="s">
        <v>1209</v>
      </c>
      <c r="B766">
        <v>14994</v>
      </c>
      <c r="C766">
        <v>17</v>
      </c>
      <c r="D766">
        <v>6</v>
      </c>
      <c r="E766">
        <v>1</v>
      </c>
      <c r="F766">
        <v>2</v>
      </c>
      <c r="G766">
        <v>33.3333333333333</v>
      </c>
      <c r="H766">
        <v>7</v>
      </c>
      <c r="I766">
        <v>125.020499059472</v>
      </c>
      <c r="J766">
        <v>875.14349341630805</v>
      </c>
      <c r="M766">
        <f t="shared" si="24"/>
        <v>875.14349341630805</v>
      </c>
      <c r="N766">
        <f t="shared" si="25"/>
        <v>3.0497548040204065E-2</v>
      </c>
    </row>
    <row r="767" spans="1:14">
      <c r="A767" t="s">
        <v>1210</v>
      </c>
      <c r="B767">
        <v>14995</v>
      </c>
      <c r="C767">
        <v>5</v>
      </c>
      <c r="D767">
        <v>1</v>
      </c>
      <c r="E767">
        <v>1</v>
      </c>
      <c r="F767">
        <v>1</v>
      </c>
      <c r="G767">
        <v>100</v>
      </c>
      <c r="H767">
        <v>1.5</v>
      </c>
      <c r="I767">
        <v>19.651484454403199</v>
      </c>
      <c r="J767">
        <v>29.477226681604801</v>
      </c>
      <c r="M767">
        <f t="shared" si="24"/>
        <v>29.477226681604801</v>
      </c>
      <c r="N767">
        <f t="shared" si="25"/>
        <v>3.1808009523339427E-3</v>
      </c>
    </row>
    <row r="768" spans="1:14">
      <c r="A768" t="s">
        <v>1211</v>
      </c>
      <c r="B768">
        <v>14996</v>
      </c>
      <c r="C768">
        <v>3</v>
      </c>
      <c r="D768">
        <v>1</v>
      </c>
      <c r="E768">
        <v>0</v>
      </c>
      <c r="F768">
        <v>1</v>
      </c>
      <c r="G768">
        <v>100</v>
      </c>
      <c r="H768">
        <v>0.5</v>
      </c>
      <c r="I768">
        <v>2</v>
      </c>
      <c r="J768">
        <v>1</v>
      </c>
      <c r="M768">
        <f t="shared" si="24"/>
        <v>1</v>
      </c>
      <c r="N768">
        <f t="shared" si="25"/>
        <v>3.3333333333333332E-4</v>
      </c>
    </row>
    <row r="769" spans="1:14">
      <c r="A769" t="s">
        <v>1212</v>
      </c>
      <c r="B769">
        <v>15003</v>
      </c>
      <c r="C769">
        <v>3</v>
      </c>
      <c r="D769">
        <v>1</v>
      </c>
      <c r="E769">
        <v>0</v>
      </c>
      <c r="F769">
        <v>1</v>
      </c>
      <c r="G769">
        <v>100</v>
      </c>
      <c r="H769">
        <v>1.5</v>
      </c>
      <c r="I769">
        <v>11.6096404744368</v>
      </c>
      <c r="J769">
        <v>17.414460711655199</v>
      </c>
      <c r="M769">
        <f t="shared" si="24"/>
        <v>17.414460711655199</v>
      </c>
      <c r="N769">
        <f t="shared" si="25"/>
        <v>2.2395053202387328E-3</v>
      </c>
    </row>
    <row r="770" spans="1:14">
      <c r="A770" t="s">
        <v>1213</v>
      </c>
      <c r="B770">
        <v>15006</v>
      </c>
      <c r="C770">
        <v>3</v>
      </c>
      <c r="D770">
        <v>1</v>
      </c>
      <c r="E770">
        <v>0</v>
      </c>
      <c r="F770">
        <v>1</v>
      </c>
      <c r="G770">
        <v>100</v>
      </c>
      <c r="H770">
        <v>1.5</v>
      </c>
      <c r="I770">
        <v>20.679700005769199</v>
      </c>
      <c r="J770">
        <v>31.019550008653798</v>
      </c>
      <c r="M770">
        <f t="shared" si="24"/>
        <v>31.019550008653798</v>
      </c>
      <c r="N770">
        <f t="shared" si="25"/>
        <v>3.2908069626407599E-3</v>
      </c>
    </row>
    <row r="771" spans="1:14">
      <c r="A771" t="s">
        <v>1214</v>
      </c>
      <c r="B771">
        <v>15038</v>
      </c>
      <c r="C771">
        <v>19</v>
      </c>
      <c r="D771">
        <v>8</v>
      </c>
      <c r="E771">
        <v>2</v>
      </c>
      <c r="F771">
        <v>7</v>
      </c>
      <c r="G771">
        <v>87.5</v>
      </c>
      <c r="H771">
        <v>15</v>
      </c>
      <c r="I771">
        <v>259.59716579111</v>
      </c>
      <c r="J771">
        <v>3893.95748686665</v>
      </c>
      <c r="M771">
        <f t="shared" si="24"/>
        <v>3893.95748686665</v>
      </c>
      <c r="N771">
        <f t="shared" si="25"/>
        <v>8.2503596817687902E-2</v>
      </c>
    </row>
    <row r="772" spans="1:14">
      <c r="A772" t="s">
        <v>1215</v>
      </c>
      <c r="B772">
        <v>15076</v>
      </c>
      <c r="C772">
        <v>7</v>
      </c>
      <c r="D772">
        <v>4</v>
      </c>
      <c r="E772">
        <v>1</v>
      </c>
      <c r="F772">
        <v>2</v>
      </c>
      <c r="G772">
        <v>50</v>
      </c>
      <c r="H772">
        <v>6</v>
      </c>
      <c r="I772">
        <v>41.209025018749998</v>
      </c>
      <c r="J772">
        <v>247.25415011250001</v>
      </c>
      <c r="M772">
        <f t="shared" si="24"/>
        <v>247.25415011250001</v>
      </c>
      <c r="N772">
        <f t="shared" si="25"/>
        <v>1.3131302472833487E-2</v>
      </c>
    </row>
    <row r="773" spans="1:14">
      <c r="A773" t="s">
        <v>1216</v>
      </c>
      <c r="B773">
        <v>15099</v>
      </c>
      <c r="C773">
        <v>24</v>
      </c>
      <c r="D773">
        <v>14</v>
      </c>
      <c r="E773">
        <v>2</v>
      </c>
      <c r="F773">
        <v>9</v>
      </c>
      <c r="G773">
        <v>64.285714285714207</v>
      </c>
      <c r="H773">
        <v>13</v>
      </c>
      <c r="I773">
        <v>393.46274130995897</v>
      </c>
      <c r="J773">
        <v>5115.0156370294699</v>
      </c>
      <c r="M773">
        <f t="shared" si="24"/>
        <v>5115.0156370294699</v>
      </c>
      <c r="N773">
        <f t="shared" si="25"/>
        <v>9.8956286453525832E-2</v>
      </c>
    </row>
    <row r="774" spans="1:14">
      <c r="A774" t="s">
        <v>1217</v>
      </c>
      <c r="B774">
        <v>15412</v>
      </c>
      <c r="C774">
        <v>397</v>
      </c>
      <c r="D774">
        <v>3</v>
      </c>
      <c r="E774">
        <v>0</v>
      </c>
      <c r="F774">
        <v>1</v>
      </c>
      <c r="G774">
        <v>33.3333333333333</v>
      </c>
      <c r="H774">
        <v>3.9285714285714199</v>
      </c>
      <c r="I774">
        <v>71.6992500144231</v>
      </c>
      <c r="J774">
        <v>281.675625056662</v>
      </c>
      <c r="M774">
        <f t="shared" si="24"/>
        <v>281.675625056662</v>
      </c>
      <c r="N774">
        <f t="shared" si="25"/>
        <v>1.4323360513677752E-2</v>
      </c>
    </row>
    <row r="775" spans="1:14">
      <c r="A775" t="s">
        <v>1218</v>
      </c>
      <c r="B775">
        <v>15426</v>
      </c>
      <c r="C775">
        <v>6</v>
      </c>
      <c r="D775">
        <v>3</v>
      </c>
      <c r="E775">
        <v>1</v>
      </c>
      <c r="F775">
        <v>2</v>
      </c>
      <c r="G775">
        <v>66.6666666666666</v>
      </c>
      <c r="H775">
        <v>3.75</v>
      </c>
      <c r="I775">
        <v>38.039100017307703</v>
      </c>
      <c r="J775">
        <v>142.64662506490399</v>
      </c>
      <c r="M775">
        <f t="shared" si="24"/>
        <v>142.64662506490399</v>
      </c>
      <c r="N775" t="str">
        <f t="shared" si="25"/>
        <v/>
      </c>
    </row>
    <row r="776" spans="1:14">
      <c r="A776" t="s">
        <v>82</v>
      </c>
      <c r="B776">
        <v>15480</v>
      </c>
      <c r="C776">
        <v>328</v>
      </c>
      <c r="D776">
        <v>16</v>
      </c>
      <c r="E776">
        <v>2</v>
      </c>
      <c r="F776">
        <v>3</v>
      </c>
      <c r="G776">
        <v>18.75</v>
      </c>
      <c r="H776">
        <v>13.826086956521699</v>
      </c>
      <c r="I776">
        <v>497.54045264366101</v>
      </c>
      <c r="J776">
        <v>6879.0375626384503</v>
      </c>
      <c r="M776">
        <f t="shared" si="24"/>
        <v>7021.6841877033539</v>
      </c>
      <c r="N776">
        <f t="shared" si="25"/>
        <v>0.12222862894055619</v>
      </c>
    </row>
    <row r="777" spans="1:14">
      <c r="A777" t="s">
        <v>1219</v>
      </c>
      <c r="B777">
        <v>15504</v>
      </c>
      <c r="C777">
        <v>3</v>
      </c>
      <c r="D777">
        <v>1</v>
      </c>
      <c r="E777">
        <v>0</v>
      </c>
      <c r="F777">
        <v>1</v>
      </c>
      <c r="G777">
        <v>100</v>
      </c>
      <c r="H777">
        <v>0.5</v>
      </c>
      <c r="I777">
        <v>2</v>
      </c>
      <c r="J777">
        <v>1</v>
      </c>
      <c r="M777">
        <f t="shared" si="24"/>
        <v>1</v>
      </c>
      <c r="N777">
        <f t="shared" si="25"/>
        <v>3.3333333333333332E-4</v>
      </c>
    </row>
    <row r="778" spans="1:14">
      <c r="A778" t="s">
        <v>1220</v>
      </c>
      <c r="B778">
        <v>15512</v>
      </c>
      <c r="C778">
        <v>1</v>
      </c>
      <c r="D778">
        <v>1</v>
      </c>
      <c r="E778">
        <v>2</v>
      </c>
      <c r="F778">
        <v>1</v>
      </c>
      <c r="G778">
        <v>100</v>
      </c>
      <c r="H778">
        <v>0.75</v>
      </c>
      <c r="I778">
        <v>6.3398500028846199</v>
      </c>
      <c r="J778">
        <v>4.7548875021634602</v>
      </c>
      <c r="M778">
        <f t="shared" si="24"/>
        <v>4.7548875021634602</v>
      </c>
      <c r="N778">
        <f t="shared" si="25"/>
        <v>9.4255255737294027E-4</v>
      </c>
    </row>
    <row r="779" spans="1:14">
      <c r="A779" t="s">
        <v>1221</v>
      </c>
      <c r="B779">
        <v>15535</v>
      </c>
      <c r="C779">
        <v>10</v>
      </c>
      <c r="D779">
        <v>5</v>
      </c>
      <c r="E779">
        <v>2</v>
      </c>
      <c r="F779">
        <v>2</v>
      </c>
      <c r="G779">
        <v>40</v>
      </c>
      <c r="H779">
        <v>8.3571428571428505</v>
      </c>
      <c r="I779">
        <v>100</v>
      </c>
      <c r="J779">
        <v>835.71428571428498</v>
      </c>
      <c r="M779">
        <f t="shared" si="24"/>
        <v>835.71428571428498</v>
      </c>
      <c r="N779" t="str">
        <f t="shared" si="25"/>
        <v/>
      </c>
    </row>
    <row r="780" spans="1:14">
      <c r="A780" t="s">
        <v>82</v>
      </c>
      <c r="B780">
        <v>15540</v>
      </c>
      <c r="C780">
        <v>3</v>
      </c>
      <c r="D780">
        <v>1</v>
      </c>
      <c r="E780">
        <v>1</v>
      </c>
      <c r="F780">
        <v>1</v>
      </c>
      <c r="G780">
        <v>100</v>
      </c>
      <c r="H780">
        <v>1.875</v>
      </c>
      <c r="I780">
        <v>22.458839376460801</v>
      </c>
      <c r="J780">
        <v>42.110323830863997</v>
      </c>
      <c r="M780">
        <f t="shared" si="24"/>
        <v>877.82460954514897</v>
      </c>
      <c r="N780" t="str">
        <f t="shared" si="25"/>
        <v/>
      </c>
    </row>
    <row r="781" spans="1:14">
      <c r="A781" t="s">
        <v>82</v>
      </c>
      <c r="B781">
        <v>15793</v>
      </c>
      <c r="C781">
        <v>12</v>
      </c>
      <c r="D781">
        <v>4</v>
      </c>
      <c r="E781">
        <v>2</v>
      </c>
      <c r="F781">
        <v>1</v>
      </c>
      <c r="G781">
        <v>25</v>
      </c>
      <c r="H781">
        <v>6</v>
      </c>
      <c r="I781">
        <v>152</v>
      </c>
      <c r="J781">
        <v>912</v>
      </c>
      <c r="M781">
        <f t="shared" si="24"/>
        <v>1789.8246095451491</v>
      </c>
      <c r="N781">
        <f t="shared" si="25"/>
        <v>4.9138179458905001E-2</v>
      </c>
    </row>
    <row r="782" spans="1:14">
      <c r="A782" t="s">
        <v>1222</v>
      </c>
      <c r="B782">
        <v>15795</v>
      </c>
      <c r="C782">
        <v>3</v>
      </c>
      <c r="D782">
        <v>1</v>
      </c>
      <c r="E782">
        <v>1</v>
      </c>
      <c r="F782">
        <v>1</v>
      </c>
      <c r="G782">
        <v>100</v>
      </c>
      <c r="H782">
        <v>1.3333333333333299</v>
      </c>
      <c r="I782">
        <v>13.931568569324099</v>
      </c>
      <c r="J782">
        <v>18.575424759098802</v>
      </c>
      <c r="M782">
        <f t="shared" si="24"/>
        <v>18.575424759098802</v>
      </c>
      <c r="N782">
        <f t="shared" si="25"/>
        <v>2.3379645094474947E-3</v>
      </c>
    </row>
    <row r="783" spans="1:14">
      <c r="A783" t="s">
        <v>1222</v>
      </c>
      <c r="B783">
        <v>15798</v>
      </c>
      <c r="C783">
        <v>3</v>
      </c>
      <c r="D783">
        <v>1</v>
      </c>
      <c r="E783">
        <v>1</v>
      </c>
      <c r="F783">
        <v>1</v>
      </c>
      <c r="G783">
        <v>100</v>
      </c>
      <c r="H783">
        <v>1.3333333333333299</v>
      </c>
      <c r="I783">
        <v>13.931568569324099</v>
      </c>
      <c r="J783">
        <v>18.575424759098802</v>
      </c>
      <c r="M783">
        <f t="shared" si="24"/>
        <v>18.575424759098802</v>
      </c>
      <c r="N783">
        <f t="shared" si="25"/>
        <v>2.3379645094474947E-3</v>
      </c>
    </row>
    <row r="784" spans="1:14">
      <c r="A784" t="s">
        <v>1222</v>
      </c>
      <c r="B784">
        <v>15801</v>
      </c>
      <c r="C784">
        <v>3</v>
      </c>
      <c r="D784">
        <v>1</v>
      </c>
      <c r="E784">
        <v>1</v>
      </c>
      <c r="F784">
        <v>1</v>
      </c>
      <c r="G784">
        <v>100</v>
      </c>
      <c r="H784">
        <v>1.3333333333333299</v>
      </c>
      <c r="I784">
        <v>13.931568569324099</v>
      </c>
      <c r="J784">
        <v>18.575424759098802</v>
      </c>
      <c r="M784">
        <f t="shared" ref="M784:M847" si="26">IF(A784="&lt;anonymous&gt;",J784+M783,J784)</f>
        <v>18.575424759098802</v>
      </c>
      <c r="N784">
        <f t="shared" ref="N784:N847" si="27">IF(A785="&lt;anonymous&gt;","",POWER(M784,2/3)/3000)</f>
        <v>2.3379645094474947E-3</v>
      </c>
    </row>
    <row r="785" spans="1:14">
      <c r="A785" t="s">
        <v>1223</v>
      </c>
      <c r="B785">
        <v>15824</v>
      </c>
      <c r="C785">
        <v>70</v>
      </c>
      <c r="D785">
        <v>1</v>
      </c>
      <c r="E785">
        <v>0</v>
      </c>
      <c r="F785">
        <v>1</v>
      </c>
      <c r="G785">
        <v>100</v>
      </c>
      <c r="H785">
        <v>2.4</v>
      </c>
      <c r="I785">
        <v>31.6992500144231</v>
      </c>
      <c r="J785">
        <v>76.078200034615406</v>
      </c>
      <c r="M785">
        <f t="shared" si="26"/>
        <v>76.078200034615406</v>
      </c>
      <c r="N785" t="str">
        <f t="shared" si="27"/>
        <v/>
      </c>
    </row>
    <row r="786" spans="1:14">
      <c r="A786" t="s">
        <v>82</v>
      </c>
      <c r="B786">
        <v>15825</v>
      </c>
      <c r="C786">
        <v>68</v>
      </c>
      <c r="D786">
        <v>32</v>
      </c>
      <c r="E786">
        <v>2</v>
      </c>
      <c r="F786">
        <v>12</v>
      </c>
      <c r="G786">
        <v>37.5</v>
      </c>
      <c r="H786">
        <v>23.113636363636299</v>
      </c>
      <c r="I786">
        <v>1315.87738459549</v>
      </c>
      <c r="J786">
        <v>30414.7113666732</v>
      </c>
      <c r="M786">
        <f t="shared" si="26"/>
        <v>30490.789566707816</v>
      </c>
      <c r="N786">
        <f t="shared" si="27"/>
        <v>0.32533030903806981</v>
      </c>
    </row>
    <row r="787" spans="1:14">
      <c r="A787" t="s">
        <v>1224</v>
      </c>
      <c r="B787">
        <v>15873</v>
      </c>
      <c r="C787">
        <v>13</v>
      </c>
      <c r="D787">
        <v>6</v>
      </c>
      <c r="E787">
        <v>1</v>
      </c>
      <c r="F787">
        <v>3</v>
      </c>
      <c r="G787">
        <v>50</v>
      </c>
      <c r="H787">
        <v>8.3333333333333304</v>
      </c>
      <c r="I787">
        <v>169.45840150821701</v>
      </c>
      <c r="J787">
        <v>1412.1533459018101</v>
      </c>
      <c r="M787">
        <f t="shared" si="26"/>
        <v>1412.1533459018101</v>
      </c>
      <c r="N787">
        <f t="shared" si="27"/>
        <v>4.1956570771032022E-2</v>
      </c>
    </row>
    <row r="788" spans="1:14">
      <c r="A788" t="s">
        <v>1225</v>
      </c>
      <c r="B788">
        <v>15914</v>
      </c>
      <c r="C788">
        <v>43</v>
      </c>
      <c r="D788">
        <v>1</v>
      </c>
      <c r="E788">
        <v>0</v>
      </c>
      <c r="F788">
        <v>1</v>
      </c>
      <c r="G788">
        <v>100</v>
      </c>
      <c r="H788">
        <v>2.3333333333333299</v>
      </c>
      <c r="I788">
        <v>36.541209043760901</v>
      </c>
      <c r="J788">
        <v>85.262821102108902</v>
      </c>
      <c r="M788">
        <f t="shared" si="26"/>
        <v>85.262821102108902</v>
      </c>
      <c r="N788" t="str">
        <f t="shared" si="27"/>
        <v/>
      </c>
    </row>
    <row r="789" spans="1:14">
      <c r="A789" t="s">
        <v>82</v>
      </c>
      <c r="B789">
        <v>15915</v>
      </c>
      <c r="C789">
        <v>41</v>
      </c>
      <c r="D789">
        <v>3</v>
      </c>
      <c r="E789">
        <v>3</v>
      </c>
      <c r="F789">
        <v>1</v>
      </c>
      <c r="G789">
        <v>33.3333333333333</v>
      </c>
      <c r="H789">
        <v>2.6666666666666599</v>
      </c>
      <c r="I789">
        <v>39.863137138648298</v>
      </c>
      <c r="J789">
        <v>106.30169903639499</v>
      </c>
      <c r="M789">
        <f t="shared" si="26"/>
        <v>191.56452013850389</v>
      </c>
      <c r="N789">
        <f t="shared" si="27"/>
        <v>1.107699932692404E-2</v>
      </c>
    </row>
    <row r="790" spans="1:14">
      <c r="A790" t="s">
        <v>1226</v>
      </c>
      <c r="B790">
        <v>15916</v>
      </c>
      <c r="C790">
        <v>35</v>
      </c>
      <c r="D790">
        <v>13</v>
      </c>
      <c r="E790">
        <v>2</v>
      </c>
      <c r="F790">
        <v>3</v>
      </c>
      <c r="G790">
        <v>23.076923076922998</v>
      </c>
      <c r="H790">
        <v>12.3157894736842</v>
      </c>
      <c r="I790">
        <v>340</v>
      </c>
      <c r="J790">
        <v>4187.3684210526299</v>
      </c>
      <c r="M790">
        <f t="shared" si="26"/>
        <v>4187.3684210526299</v>
      </c>
      <c r="N790" t="str">
        <f t="shared" si="27"/>
        <v/>
      </c>
    </row>
    <row r="791" spans="1:14">
      <c r="A791" t="s">
        <v>82</v>
      </c>
      <c r="B791">
        <v>15923</v>
      </c>
      <c r="C791">
        <v>3</v>
      </c>
      <c r="D791">
        <v>1</v>
      </c>
      <c r="E791">
        <v>1</v>
      </c>
      <c r="F791">
        <v>1</v>
      </c>
      <c r="G791">
        <v>100</v>
      </c>
      <c r="H791">
        <v>1.5</v>
      </c>
      <c r="I791">
        <v>10</v>
      </c>
      <c r="J791">
        <v>15</v>
      </c>
      <c r="M791">
        <f t="shared" si="26"/>
        <v>4202.3684210526299</v>
      </c>
      <c r="N791" t="str">
        <f t="shared" si="27"/>
        <v/>
      </c>
    </row>
    <row r="792" spans="1:14">
      <c r="A792" t="s">
        <v>82</v>
      </c>
      <c r="B792">
        <v>15936</v>
      </c>
      <c r="C792">
        <v>6</v>
      </c>
      <c r="D792">
        <v>4</v>
      </c>
      <c r="E792">
        <v>1</v>
      </c>
      <c r="F792">
        <v>1</v>
      </c>
      <c r="G792">
        <v>25</v>
      </c>
      <c r="H792">
        <v>4.125</v>
      </c>
      <c r="I792">
        <v>72.339743519094398</v>
      </c>
      <c r="J792">
        <v>298.40144201626401</v>
      </c>
      <c r="M792">
        <f t="shared" si="26"/>
        <v>4500.7698630688938</v>
      </c>
      <c r="N792">
        <f t="shared" si="27"/>
        <v>9.0866391820501421E-2</v>
      </c>
    </row>
    <row r="793" spans="1:14">
      <c r="A793" t="s">
        <v>1227</v>
      </c>
      <c r="B793">
        <v>15943</v>
      </c>
      <c r="C793">
        <v>7</v>
      </c>
      <c r="D793">
        <v>4</v>
      </c>
      <c r="E793">
        <v>1</v>
      </c>
      <c r="F793">
        <v>2</v>
      </c>
      <c r="G793">
        <v>50</v>
      </c>
      <c r="H793">
        <v>3.85</v>
      </c>
      <c r="I793">
        <v>81.749256825006796</v>
      </c>
      <c r="J793">
        <v>314.73463877627597</v>
      </c>
      <c r="M793">
        <f t="shared" si="26"/>
        <v>314.73463877627597</v>
      </c>
      <c r="N793">
        <f t="shared" si="27"/>
        <v>1.542322190356382E-2</v>
      </c>
    </row>
    <row r="794" spans="1:14">
      <c r="A794" t="s">
        <v>1228</v>
      </c>
      <c r="B794">
        <v>15958</v>
      </c>
      <c r="C794">
        <v>114</v>
      </c>
      <c r="D794">
        <v>1</v>
      </c>
      <c r="E794">
        <v>0</v>
      </c>
      <c r="F794">
        <v>1</v>
      </c>
      <c r="G794">
        <v>100</v>
      </c>
      <c r="H794">
        <v>2.3333333333333299</v>
      </c>
      <c r="I794">
        <v>36.541209043760901</v>
      </c>
      <c r="J794">
        <v>85.262821102108902</v>
      </c>
      <c r="M794">
        <f t="shared" si="26"/>
        <v>85.262821102108902</v>
      </c>
      <c r="N794" t="str">
        <f t="shared" si="27"/>
        <v/>
      </c>
    </row>
    <row r="795" spans="1:14">
      <c r="A795" t="s">
        <v>82</v>
      </c>
      <c r="B795">
        <v>15960</v>
      </c>
      <c r="C795">
        <v>111</v>
      </c>
      <c r="D795">
        <v>7</v>
      </c>
      <c r="E795">
        <v>3</v>
      </c>
      <c r="F795">
        <v>1</v>
      </c>
      <c r="G795">
        <v>14.285714285714199</v>
      </c>
      <c r="H795">
        <v>6.3</v>
      </c>
      <c r="I795">
        <v>160</v>
      </c>
      <c r="J795">
        <v>1008</v>
      </c>
      <c r="M795">
        <f t="shared" si="26"/>
        <v>1093.262821102109</v>
      </c>
      <c r="N795">
        <f t="shared" si="27"/>
        <v>3.5374892714594861E-2</v>
      </c>
    </row>
    <row r="796" spans="1:14">
      <c r="A796" t="s">
        <v>1229</v>
      </c>
      <c r="B796">
        <v>15983</v>
      </c>
      <c r="C796">
        <v>22</v>
      </c>
      <c r="D796">
        <v>4</v>
      </c>
      <c r="E796">
        <v>3</v>
      </c>
      <c r="F796">
        <v>1</v>
      </c>
      <c r="G796">
        <v>25</v>
      </c>
      <c r="H796">
        <v>5.05555555555555</v>
      </c>
      <c r="I796">
        <v>92</v>
      </c>
      <c r="J796">
        <v>465.11111111111097</v>
      </c>
      <c r="M796">
        <f t="shared" si="26"/>
        <v>465.11111111111097</v>
      </c>
      <c r="N796" t="str">
        <f t="shared" si="27"/>
        <v/>
      </c>
    </row>
    <row r="797" spans="1:14">
      <c r="A797" t="s">
        <v>82</v>
      </c>
      <c r="B797">
        <v>15986</v>
      </c>
      <c r="C797">
        <v>17</v>
      </c>
      <c r="D797">
        <v>3</v>
      </c>
      <c r="E797">
        <v>1</v>
      </c>
      <c r="F797">
        <v>2</v>
      </c>
      <c r="G797">
        <v>66.6666666666666</v>
      </c>
      <c r="H797">
        <v>4.125</v>
      </c>
      <c r="I797">
        <v>76.147098441151996</v>
      </c>
      <c r="J797">
        <v>314.106781069752</v>
      </c>
      <c r="M797">
        <f t="shared" si="26"/>
        <v>779.21789218086292</v>
      </c>
      <c r="N797" t="str">
        <f t="shared" si="27"/>
        <v/>
      </c>
    </row>
    <row r="798" spans="1:14">
      <c r="A798" t="s">
        <v>82</v>
      </c>
      <c r="B798">
        <v>15989</v>
      </c>
      <c r="C798">
        <v>12</v>
      </c>
      <c r="D798">
        <v>7</v>
      </c>
      <c r="E798">
        <v>1</v>
      </c>
      <c r="F798">
        <v>4</v>
      </c>
      <c r="G798">
        <v>57.142857142857103</v>
      </c>
      <c r="H798">
        <v>7.5</v>
      </c>
      <c r="I798">
        <v>187.98346252956699</v>
      </c>
      <c r="J798">
        <v>1409.8759689717499</v>
      </c>
      <c r="M798">
        <f t="shared" si="26"/>
        <v>2189.0938611526126</v>
      </c>
      <c r="N798">
        <f t="shared" si="27"/>
        <v>5.6198104473594961E-2</v>
      </c>
    </row>
    <row r="799" spans="1:14">
      <c r="A799" t="s">
        <v>1230</v>
      </c>
      <c r="B799">
        <v>16018</v>
      </c>
      <c r="C799">
        <v>11</v>
      </c>
      <c r="D799">
        <v>8</v>
      </c>
      <c r="E799">
        <v>3</v>
      </c>
      <c r="F799">
        <v>4</v>
      </c>
      <c r="G799">
        <v>50</v>
      </c>
      <c r="H799">
        <v>9.71428571428571</v>
      </c>
      <c r="I799">
        <v>312.75243540022399</v>
      </c>
      <c r="J799">
        <v>3038.1665153164599</v>
      </c>
      <c r="M799">
        <f t="shared" si="26"/>
        <v>3038.1665153164599</v>
      </c>
      <c r="N799">
        <f t="shared" si="27"/>
        <v>6.9922958259636805E-2</v>
      </c>
    </row>
    <row r="800" spans="1:14">
      <c r="A800" t="s">
        <v>1231</v>
      </c>
      <c r="B800">
        <v>16037</v>
      </c>
      <c r="C800">
        <v>3</v>
      </c>
      <c r="D800">
        <v>1</v>
      </c>
      <c r="E800">
        <v>0</v>
      </c>
      <c r="F800">
        <v>1</v>
      </c>
      <c r="G800">
        <v>100</v>
      </c>
      <c r="H800">
        <v>1.5</v>
      </c>
      <c r="I800">
        <v>11.6096404744368</v>
      </c>
      <c r="J800">
        <v>17.414460711655199</v>
      </c>
      <c r="M800">
        <f t="shared" si="26"/>
        <v>17.414460711655199</v>
      </c>
      <c r="N800">
        <f t="shared" si="27"/>
        <v>2.2395053202387328E-3</v>
      </c>
    </row>
    <row r="801" spans="1:14">
      <c r="A801" t="s">
        <v>1232</v>
      </c>
      <c r="B801">
        <v>16050</v>
      </c>
      <c r="C801">
        <v>6</v>
      </c>
      <c r="D801">
        <v>3</v>
      </c>
      <c r="E801">
        <v>1</v>
      </c>
      <c r="F801">
        <v>2</v>
      </c>
      <c r="G801">
        <v>66.6666666666666</v>
      </c>
      <c r="H801">
        <v>4.5</v>
      </c>
      <c r="I801">
        <v>51</v>
      </c>
      <c r="J801">
        <v>229.5</v>
      </c>
      <c r="M801">
        <f t="shared" si="26"/>
        <v>229.5</v>
      </c>
      <c r="N801">
        <f t="shared" si="27"/>
        <v>1.2494931278255938E-2</v>
      </c>
    </row>
    <row r="802" spans="1:14">
      <c r="A802" t="s">
        <v>1233</v>
      </c>
      <c r="B802">
        <v>16065</v>
      </c>
      <c r="C802">
        <v>3</v>
      </c>
      <c r="D802">
        <v>1</v>
      </c>
      <c r="E802">
        <v>1</v>
      </c>
      <c r="F802">
        <v>1</v>
      </c>
      <c r="G802">
        <v>100</v>
      </c>
      <c r="H802">
        <v>1.3333333333333299</v>
      </c>
      <c r="I802">
        <v>13.931568569324099</v>
      </c>
      <c r="J802">
        <v>18.575424759098802</v>
      </c>
      <c r="M802">
        <f t="shared" si="26"/>
        <v>18.575424759098802</v>
      </c>
      <c r="N802">
        <f t="shared" si="27"/>
        <v>2.3379645094474947E-3</v>
      </c>
    </row>
    <row r="803" spans="1:14">
      <c r="A803" t="s">
        <v>1234</v>
      </c>
      <c r="B803">
        <v>16073</v>
      </c>
      <c r="C803">
        <v>82</v>
      </c>
      <c r="D803">
        <v>1</v>
      </c>
      <c r="E803">
        <v>0</v>
      </c>
      <c r="F803">
        <v>1</v>
      </c>
      <c r="G803">
        <v>100</v>
      </c>
      <c r="H803">
        <v>2.25</v>
      </c>
      <c r="I803">
        <v>46.604512509374999</v>
      </c>
      <c r="J803">
        <v>104.860153146093</v>
      </c>
      <c r="M803">
        <f t="shared" si="26"/>
        <v>104.860153146093</v>
      </c>
      <c r="N803" t="str">
        <f t="shared" si="27"/>
        <v/>
      </c>
    </row>
    <row r="804" spans="1:14">
      <c r="A804" t="s">
        <v>82</v>
      </c>
      <c r="B804">
        <v>16075</v>
      </c>
      <c r="C804">
        <v>79</v>
      </c>
      <c r="D804">
        <v>4</v>
      </c>
      <c r="E804">
        <v>5</v>
      </c>
      <c r="F804">
        <v>1</v>
      </c>
      <c r="G804">
        <v>25</v>
      </c>
      <c r="H804">
        <v>4</v>
      </c>
      <c r="I804">
        <v>78.137811912170307</v>
      </c>
      <c r="J804">
        <v>312.551247648681</v>
      </c>
      <c r="M804">
        <f t="shared" si="26"/>
        <v>417.41140079477401</v>
      </c>
      <c r="N804">
        <f t="shared" si="27"/>
        <v>1.8617510887505167E-2</v>
      </c>
    </row>
    <row r="805" spans="1:14">
      <c r="A805" t="s">
        <v>1235</v>
      </c>
      <c r="B805">
        <v>16104</v>
      </c>
      <c r="C805">
        <v>25</v>
      </c>
      <c r="D805">
        <v>8</v>
      </c>
      <c r="E805">
        <v>3</v>
      </c>
      <c r="F805">
        <v>2</v>
      </c>
      <c r="G805">
        <v>25</v>
      </c>
      <c r="H805">
        <v>8.4</v>
      </c>
      <c r="I805">
        <v>220.07820003461501</v>
      </c>
      <c r="J805">
        <v>1848.65688029077</v>
      </c>
      <c r="M805">
        <f t="shared" si="26"/>
        <v>1848.65688029077</v>
      </c>
      <c r="N805" t="str">
        <f t="shared" si="27"/>
        <v/>
      </c>
    </row>
    <row r="806" spans="1:14">
      <c r="A806" t="s">
        <v>82</v>
      </c>
      <c r="B806">
        <v>16110</v>
      </c>
      <c r="C806">
        <v>13</v>
      </c>
      <c r="D806">
        <v>7</v>
      </c>
      <c r="E806">
        <v>0</v>
      </c>
      <c r="F806">
        <v>2</v>
      </c>
      <c r="G806">
        <v>28.571428571428498</v>
      </c>
      <c r="H806">
        <v>3.3333333333333299</v>
      </c>
      <c r="I806">
        <v>87.569163207324806</v>
      </c>
      <c r="J806">
        <v>291.89721069108202</v>
      </c>
      <c r="M806">
        <f t="shared" si="26"/>
        <v>2140.5540909818519</v>
      </c>
      <c r="N806">
        <f t="shared" si="27"/>
        <v>5.5364266411003636E-2</v>
      </c>
    </row>
    <row r="807" spans="1:14">
      <c r="A807" t="s">
        <v>1236</v>
      </c>
      <c r="B807">
        <v>16143</v>
      </c>
      <c r="C807">
        <v>8</v>
      </c>
      <c r="D807">
        <v>5</v>
      </c>
      <c r="E807">
        <v>1</v>
      </c>
      <c r="F807">
        <v>2</v>
      </c>
      <c r="G807">
        <v>40</v>
      </c>
      <c r="H807">
        <v>7.3888888888888804</v>
      </c>
      <c r="I807">
        <v>144</v>
      </c>
      <c r="J807">
        <v>1064</v>
      </c>
      <c r="M807">
        <f t="shared" si="26"/>
        <v>1064</v>
      </c>
      <c r="N807">
        <f t="shared" si="27"/>
        <v>3.4740801245188337E-2</v>
      </c>
    </row>
    <row r="808" spans="1:14">
      <c r="A808" t="s">
        <v>1237</v>
      </c>
      <c r="B808">
        <v>16219</v>
      </c>
      <c r="C808">
        <v>26</v>
      </c>
      <c r="D808">
        <v>14</v>
      </c>
      <c r="E808">
        <v>1</v>
      </c>
      <c r="F808">
        <v>6</v>
      </c>
      <c r="G808">
        <v>42.857142857142797</v>
      </c>
      <c r="H808">
        <v>16.5</v>
      </c>
      <c r="I808">
        <v>564.97214136814603</v>
      </c>
      <c r="J808">
        <v>9322.0403325744192</v>
      </c>
      <c r="M808">
        <f t="shared" si="26"/>
        <v>9322.0403325744192</v>
      </c>
      <c r="N808">
        <f t="shared" si="27"/>
        <v>0.14764522194979898</v>
      </c>
    </row>
    <row r="809" spans="1:14">
      <c r="A809" t="s">
        <v>1238</v>
      </c>
      <c r="B809">
        <v>16253</v>
      </c>
      <c r="C809">
        <v>5</v>
      </c>
      <c r="D809">
        <v>2</v>
      </c>
      <c r="E809">
        <v>1</v>
      </c>
      <c r="F809">
        <v>2</v>
      </c>
      <c r="G809">
        <v>100</v>
      </c>
      <c r="H809">
        <v>8.5714285714285694</v>
      </c>
      <c r="I809">
        <v>109.39293667703799</v>
      </c>
      <c r="J809">
        <v>937.65374294604396</v>
      </c>
      <c r="M809">
        <f t="shared" si="26"/>
        <v>937.65374294604396</v>
      </c>
      <c r="N809">
        <f t="shared" si="27"/>
        <v>3.1933050392689358E-2</v>
      </c>
    </row>
    <row r="810" spans="1:14">
      <c r="A810" t="s">
        <v>1239</v>
      </c>
      <c r="B810">
        <v>16300</v>
      </c>
      <c r="C810">
        <v>3</v>
      </c>
      <c r="D810">
        <v>1</v>
      </c>
      <c r="E810">
        <v>0</v>
      </c>
      <c r="F810">
        <v>1</v>
      </c>
      <c r="G810">
        <v>100</v>
      </c>
      <c r="H810">
        <v>1.5</v>
      </c>
      <c r="I810">
        <v>19.651484454403199</v>
      </c>
      <c r="J810">
        <v>29.477226681604801</v>
      </c>
      <c r="M810">
        <f t="shared" si="26"/>
        <v>29.477226681604801</v>
      </c>
      <c r="N810">
        <f t="shared" si="27"/>
        <v>3.1808009523339427E-3</v>
      </c>
    </row>
    <row r="811" spans="1:14">
      <c r="A811" t="s">
        <v>1240</v>
      </c>
      <c r="B811">
        <v>16397</v>
      </c>
      <c r="C811">
        <v>54</v>
      </c>
      <c r="D811">
        <v>13</v>
      </c>
      <c r="E811">
        <v>1</v>
      </c>
      <c r="F811">
        <v>1</v>
      </c>
      <c r="G811">
        <v>7.6923076923076898</v>
      </c>
      <c r="H811">
        <v>4.5</v>
      </c>
      <c r="I811">
        <v>285</v>
      </c>
      <c r="J811">
        <v>1282.5</v>
      </c>
      <c r="M811">
        <f t="shared" si="26"/>
        <v>1282.5</v>
      </c>
      <c r="N811">
        <f t="shared" si="27"/>
        <v>3.9347486448128674E-2</v>
      </c>
    </row>
    <row r="812" spans="1:14">
      <c r="A812" t="s">
        <v>1241</v>
      </c>
      <c r="B812">
        <v>16408</v>
      </c>
      <c r="C812">
        <v>11</v>
      </c>
      <c r="D812">
        <v>6</v>
      </c>
      <c r="E812">
        <v>2</v>
      </c>
      <c r="F812">
        <v>2</v>
      </c>
      <c r="G812">
        <v>33.3333333333333</v>
      </c>
      <c r="H812">
        <v>9.375</v>
      </c>
      <c r="I812">
        <v>116.757900040384</v>
      </c>
      <c r="J812">
        <v>1094.6053128786</v>
      </c>
      <c r="M812">
        <f t="shared" si="26"/>
        <v>1094.6053128786</v>
      </c>
      <c r="N812" t="str">
        <f t="shared" si="27"/>
        <v/>
      </c>
    </row>
    <row r="813" spans="1:14">
      <c r="A813" t="s">
        <v>82</v>
      </c>
      <c r="B813">
        <v>16411</v>
      </c>
      <c r="C813">
        <v>3</v>
      </c>
      <c r="D813">
        <v>1</v>
      </c>
      <c r="E813">
        <v>2</v>
      </c>
      <c r="F813">
        <v>1</v>
      </c>
      <c r="G813">
        <v>100</v>
      </c>
      <c r="H813">
        <v>2.625</v>
      </c>
      <c r="I813">
        <v>28.073549220576002</v>
      </c>
      <c r="J813">
        <v>73.693066704012097</v>
      </c>
      <c r="M813">
        <f t="shared" si="26"/>
        <v>1168.2983795826121</v>
      </c>
      <c r="N813" t="str">
        <f t="shared" si="27"/>
        <v/>
      </c>
    </row>
    <row r="814" spans="1:14">
      <c r="A814" t="s">
        <v>82</v>
      </c>
      <c r="B814">
        <v>16421</v>
      </c>
      <c r="C814">
        <v>5</v>
      </c>
      <c r="D814">
        <v>1</v>
      </c>
      <c r="E814">
        <v>1</v>
      </c>
      <c r="F814">
        <v>1</v>
      </c>
      <c r="G814">
        <v>100</v>
      </c>
      <c r="H814">
        <v>1</v>
      </c>
      <c r="I814">
        <v>8</v>
      </c>
      <c r="J814">
        <v>8</v>
      </c>
      <c r="M814">
        <f t="shared" si="26"/>
        <v>1176.2983795826121</v>
      </c>
      <c r="N814" t="str">
        <f t="shared" si="27"/>
        <v/>
      </c>
    </row>
    <row r="815" spans="1:14">
      <c r="A815" t="s">
        <v>82</v>
      </c>
      <c r="B815">
        <v>16422</v>
      </c>
      <c r="C815">
        <v>3</v>
      </c>
      <c r="D815">
        <v>1</v>
      </c>
      <c r="E815">
        <v>1</v>
      </c>
      <c r="F815">
        <v>1</v>
      </c>
      <c r="G815">
        <v>100</v>
      </c>
      <c r="H815">
        <v>2.5</v>
      </c>
      <c r="I815">
        <v>27</v>
      </c>
      <c r="J815">
        <v>67.5</v>
      </c>
      <c r="M815">
        <f t="shared" si="26"/>
        <v>1243.7983795826121</v>
      </c>
      <c r="N815">
        <f t="shared" si="27"/>
        <v>3.8551865938581772E-2</v>
      </c>
    </row>
    <row r="816" spans="1:14">
      <c r="A816" t="s">
        <v>1242</v>
      </c>
      <c r="B816">
        <v>16567</v>
      </c>
      <c r="C816">
        <v>105</v>
      </c>
      <c r="D816">
        <v>1</v>
      </c>
      <c r="E816">
        <v>0</v>
      </c>
      <c r="F816">
        <v>1</v>
      </c>
      <c r="G816">
        <v>100</v>
      </c>
      <c r="H816">
        <v>1</v>
      </c>
      <c r="I816">
        <v>4.7548875021634602</v>
      </c>
      <c r="J816">
        <v>4.7548875021634602</v>
      </c>
      <c r="M816">
        <f t="shared" si="26"/>
        <v>4.7548875021634602</v>
      </c>
      <c r="N816" t="str">
        <f t="shared" si="27"/>
        <v/>
      </c>
    </row>
    <row r="817" spans="1:14">
      <c r="A817" t="s">
        <v>82</v>
      </c>
      <c r="B817">
        <v>16568</v>
      </c>
      <c r="C817">
        <v>103</v>
      </c>
      <c r="D817">
        <v>35</v>
      </c>
      <c r="E817">
        <v>3</v>
      </c>
      <c r="F817">
        <v>11</v>
      </c>
      <c r="G817">
        <v>31.428571428571399</v>
      </c>
      <c r="H817">
        <v>33.272727272727202</v>
      </c>
      <c r="I817">
        <v>684.92168255106901</v>
      </c>
      <c r="J817">
        <v>22789.212346699202</v>
      </c>
      <c r="M817">
        <f t="shared" si="26"/>
        <v>22793.967234201365</v>
      </c>
      <c r="N817">
        <f t="shared" si="27"/>
        <v>0.26797360886881527</v>
      </c>
    </row>
    <row r="818" spans="1:14">
      <c r="A818" t="s">
        <v>1243</v>
      </c>
      <c r="B818">
        <v>16574</v>
      </c>
      <c r="C818">
        <v>8</v>
      </c>
      <c r="D818">
        <v>5</v>
      </c>
      <c r="E818">
        <v>2</v>
      </c>
      <c r="F818">
        <v>3</v>
      </c>
      <c r="G818">
        <v>60</v>
      </c>
      <c r="H818">
        <v>8.75</v>
      </c>
      <c r="I818">
        <v>108.4180500375</v>
      </c>
      <c r="J818">
        <v>948.657937828125</v>
      </c>
      <c r="M818">
        <f t="shared" si="26"/>
        <v>948.657937828125</v>
      </c>
      <c r="N818" t="str">
        <f t="shared" si="27"/>
        <v/>
      </c>
    </row>
    <row r="819" spans="1:14">
      <c r="A819" t="s">
        <v>82</v>
      </c>
      <c r="B819">
        <v>16585</v>
      </c>
      <c r="C819">
        <v>3</v>
      </c>
      <c r="D819">
        <v>1</v>
      </c>
      <c r="E819">
        <v>2</v>
      </c>
      <c r="F819">
        <v>1</v>
      </c>
      <c r="G819">
        <v>100</v>
      </c>
      <c r="H819">
        <v>2.25</v>
      </c>
      <c r="I819">
        <v>25.2661942985184</v>
      </c>
      <c r="J819">
        <v>56.8489371716664</v>
      </c>
      <c r="M819">
        <f t="shared" si="26"/>
        <v>1005.5068749997914</v>
      </c>
      <c r="N819" t="str">
        <f t="shared" si="27"/>
        <v/>
      </c>
    </row>
    <row r="820" spans="1:14">
      <c r="A820" t="s">
        <v>82</v>
      </c>
      <c r="B820">
        <v>16589</v>
      </c>
      <c r="C820">
        <v>13</v>
      </c>
      <c r="D820">
        <v>8</v>
      </c>
      <c r="E820">
        <v>2</v>
      </c>
      <c r="F820">
        <v>3</v>
      </c>
      <c r="G820">
        <v>37.5</v>
      </c>
      <c r="H820">
        <v>15.3125</v>
      </c>
      <c r="I820">
        <v>343.48234169259598</v>
      </c>
      <c r="J820">
        <v>5259.5733571678802</v>
      </c>
      <c r="M820">
        <f t="shared" si="26"/>
        <v>6265.080232167672</v>
      </c>
      <c r="N820">
        <f t="shared" si="27"/>
        <v>0.11328259004384303</v>
      </c>
    </row>
    <row r="821" spans="1:14">
      <c r="A821" t="s">
        <v>1040</v>
      </c>
      <c r="B821">
        <v>16605</v>
      </c>
      <c r="C821">
        <v>33</v>
      </c>
      <c r="D821">
        <v>26</v>
      </c>
      <c r="E821">
        <v>2</v>
      </c>
      <c r="F821">
        <v>11</v>
      </c>
      <c r="G821">
        <v>42.307692307692299</v>
      </c>
      <c r="H821">
        <v>24.7</v>
      </c>
      <c r="I821">
        <v>549.68183076167304</v>
      </c>
      <c r="J821">
        <v>13577.1412198133</v>
      </c>
      <c r="M821">
        <f t="shared" si="26"/>
        <v>13577.1412198133</v>
      </c>
      <c r="N821" t="str">
        <f t="shared" si="27"/>
        <v/>
      </c>
    </row>
    <row r="822" spans="1:14">
      <c r="A822" t="s">
        <v>82</v>
      </c>
      <c r="B822">
        <v>16648</v>
      </c>
      <c r="C822">
        <v>6</v>
      </c>
      <c r="D822">
        <v>3</v>
      </c>
      <c r="E822">
        <v>1</v>
      </c>
      <c r="F822">
        <v>2</v>
      </c>
      <c r="G822">
        <v>66.6666666666666</v>
      </c>
      <c r="H822">
        <v>4.0833333333333304</v>
      </c>
      <c r="I822">
        <v>55.506595772116299</v>
      </c>
      <c r="J822">
        <v>226.65193273614099</v>
      </c>
      <c r="M822">
        <f t="shared" si="26"/>
        <v>13803.79315254944</v>
      </c>
      <c r="N822" t="str">
        <f t="shared" si="27"/>
        <v/>
      </c>
    </row>
    <row r="823" spans="1:14">
      <c r="A823" t="s">
        <v>82</v>
      </c>
      <c r="B823">
        <v>16650</v>
      </c>
      <c r="C823">
        <v>3</v>
      </c>
      <c r="D823">
        <v>1</v>
      </c>
      <c r="E823">
        <v>1</v>
      </c>
      <c r="F823">
        <v>2</v>
      </c>
      <c r="G823">
        <v>200</v>
      </c>
      <c r="H823">
        <v>6</v>
      </c>
      <c r="I823">
        <v>58.810337516833997</v>
      </c>
      <c r="J823">
        <v>352.86202510100401</v>
      </c>
      <c r="M823">
        <f t="shared" si="26"/>
        <v>14156.655177650444</v>
      </c>
      <c r="N823">
        <f t="shared" si="27"/>
        <v>0.1950679176147026</v>
      </c>
    </row>
    <row r="824" spans="1:14">
      <c r="A824" t="s">
        <v>1244</v>
      </c>
      <c r="B824">
        <v>16726</v>
      </c>
      <c r="C824">
        <v>18</v>
      </c>
      <c r="D824">
        <v>2</v>
      </c>
      <c r="E824">
        <v>1</v>
      </c>
      <c r="F824">
        <v>1</v>
      </c>
      <c r="G824">
        <v>50</v>
      </c>
      <c r="H824">
        <v>3.125</v>
      </c>
      <c r="I824">
        <v>31.6992500144231</v>
      </c>
      <c r="J824">
        <v>99.060156295072204</v>
      </c>
      <c r="M824">
        <f t="shared" si="26"/>
        <v>99.060156295072204</v>
      </c>
      <c r="N824" t="str">
        <f t="shared" si="27"/>
        <v/>
      </c>
    </row>
    <row r="825" spans="1:14">
      <c r="A825" t="s">
        <v>82</v>
      </c>
      <c r="B825">
        <v>16728</v>
      </c>
      <c r="C825">
        <v>15</v>
      </c>
      <c r="D825">
        <v>5</v>
      </c>
      <c r="E825">
        <v>3</v>
      </c>
      <c r="F825">
        <v>4</v>
      </c>
      <c r="G825">
        <v>80</v>
      </c>
      <c r="H825">
        <v>7.2333333333333298</v>
      </c>
      <c r="I825">
        <v>227.431012550502</v>
      </c>
      <c r="J825">
        <v>1645.08432411529</v>
      </c>
      <c r="M825">
        <f t="shared" si="26"/>
        <v>1744.1444804103621</v>
      </c>
      <c r="N825">
        <f t="shared" si="27"/>
        <v>4.8298508239527339E-2</v>
      </c>
    </row>
    <row r="826" spans="1:14">
      <c r="A826" t="s">
        <v>1245</v>
      </c>
      <c r="B826">
        <v>16797</v>
      </c>
      <c r="C826">
        <v>11</v>
      </c>
      <c r="D826">
        <v>2</v>
      </c>
      <c r="E826">
        <v>1</v>
      </c>
      <c r="F826">
        <v>1</v>
      </c>
      <c r="G826">
        <v>50</v>
      </c>
      <c r="H826">
        <v>3.125</v>
      </c>
      <c r="I826">
        <v>31.6992500144231</v>
      </c>
      <c r="J826">
        <v>99.060156295072204</v>
      </c>
      <c r="M826">
        <f t="shared" si="26"/>
        <v>99.060156295072204</v>
      </c>
      <c r="N826" t="str">
        <f t="shared" si="27"/>
        <v/>
      </c>
    </row>
    <row r="827" spans="1:14">
      <c r="A827" t="s">
        <v>82</v>
      </c>
      <c r="B827">
        <v>16799</v>
      </c>
      <c r="C827">
        <v>8</v>
      </c>
      <c r="D827">
        <v>1</v>
      </c>
      <c r="E827">
        <v>2</v>
      </c>
      <c r="F827">
        <v>2</v>
      </c>
      <c r="G827">
        <v>200</v>
      </c>
      <c r="H827">
        <v>4.1666666666666599</v>
      </c>
      <c r="I827">
        <v>87.569163207324806</v>
      </c>
      <c r="J827">
        <v>364.87151336385301</v>
      </c>
      <c r="M827">
        <f t="shared" si="26"/>
        <v>463.93166965892522</v>
      </c>
      <c r="N827">
        <f t="shared" si="27"/>
        <v>1.9976286527776475E-2</v>
      </c>
    </row>
    <row r="828" spans="1:14">
      <c r="A828" t="s">
        <v>1246</v>
      </c>
      <c r="B828">
        <v>16810</v>
      </c>
      <c r="C828">
        <v>81</v>
      </c>
      <c r="D828">
        <v>49</v>
      </c>
      <c r="E828">
        <v>5</v>
      </c>
      <c r="F828">
        <v>20</v>
      </c>
      <c r="G828">
        <v>40.816326530612201</v>
      </c>
      <c r="H828">
        <v>45.5625</v>
      </c>
      <c r="I828">
        <v>2250.3889192654601</v>
      </c>
      <c r="J828">
        <v>102533.345134032</v>
      </c>
      <c r="M828">
        <f t="shared" si="26"/>
        <v>102533.345134032</v>
      </c>
      <c r="N828">
        <f t="shared" si="27"/>
        <v>0.73022298034092126</v>
      </c>
    </row>
    <row r="829" spans="1:14">
      <c r="A829" t="s">
        <v>1247</v>
      </c>
      <c r="B829">
        <v>16892</v>
      </c>
      <c r="C829">
        <v>12</v>
      </c>
      <c r="D829">
        <v>10</v>
      </c>
      <c r="E829">
        <v>3</v>
      </c>
      <c r="F829">
        <v>4</v>
      </c>
      <c r="G829">
        <v>40</v>
      </c>
      <c r="H829">
        <v>15.95</v>
      </c>
      <c r="I829">
        <v>224.008188561716</v>
      </c>
      <c r="J829">
        <v>3572.93060755938</v>
      </c>
      <c r="M829">
        <f t="shared" si="26"/>
        <v>3572.93060755938</v>
      </c>
      <c r="N829">
        <f t="shared" si="27"/>
        <v>7.790436637475967E-2</v>
      </c>
    </row>
    <row r="830" spans="1:14">
      <c r="A830" t="s">
        <v>1248</v>
      </c>
      <c r="B830">
        <v>16906</v>
      </c>
      <c r="C830">
        <v>10</v>
      </c>
      <c r="D830">
        <v>2</v>
      </c>
      <c r="E830">
        <v>4</v>
      </c>
      <c r="F830">
        <v>2</v>
      </c>
      <c r="G830">
        <v>100</v>
      </c>
      <c r="H830">
        <v>2.6666666666666599</v>
      </c>
      <c r="I830">
        <v>39.863137138648298</v>
      </c>
      <c r="J830">
        <v>106.30169903639499</v>
      </c>
      <c r="M830">
        <f t="shared" si="26"/>
        <v>106.30169903639499</v>
      </c>
      <c r="N830" t="str">
        <f t="shared" si="27"/>
        <v/>
      </c>
    </row>
    <row r="831" spans="1:14">
      <c r="A831" t="s">
        <v>82</v>
      </c>
      <c r="B831">
        <v>16908</v>
      </c>
      <c r="C831">
        <v>7</v>
      </c>
      <c r="D831">
        <v>6</v>
      </c>
      <c r="E831">
        <v>1</v>
      </c>
      <c r="F831">
        <v>4</v>
      </c>
      <c r="G831">
        <v>66.6666666666666</v>
      </c>
      <c r="H831">
        <v>14.7</v>
      </c>
      <c r="I831">
        <v>183.398500028846</v>
      </c>
      <c r="J831">
        <v>2695.9579504240401</v>
      </c>
      <c r="M831">
        <f t="shared" si="26"/>
        <v>2802.259649460435</v>
      </c>
      <c r="N831">
        <f t="shared" si="27"/>
        <v>6.6254847825116939E-2</v>
      </c>
    </row>
    <row r="832" spans="1:14">
      <c r="A832" t="s">
        <v>1249</v>
      </c>
      <c r="B832">
        <v>16917</v>
      </c>
      <c r="C832">
        <v>8</v>
      </c>
      <c r="D832">
        <v>1</v>
      </c>
      <c r="E832">
        <v>2</v>
      </c>
      <c r="F832">
        <v>1</v>
      </c>
      <c r="G832">
        <v>100</v>
      </c>
      <c r="H832">
        <v>1</v>
      </c>
      <c r="I832">
        <v>11.6096404744368</v>
      </c>
      <c r="J832">
        <v>11.6096404744368</v>
      </c>
      <c r="M832">
        <f t="shared" si="26"/>
        <v>11.6096404744368</v>
      </c>
      <c r="N832" t="str">
        <f t="shared" si="27"/>
        <v/>
      </c>
    </row>
    <row r="833" spans="1:14">
      <c r="A833" t="s">
        <v>82</v>
      </c>
      <c r="B833">
        <v>16918</v>
      </c>
      <c r="C833">
        <v>6</v>
      </c>
      <c r="D833">
        <v>3</v>
      </c>
      <c r="E833">
        <v>2</v>
      </c>
      <c r="F833">
        <v>2</v>
      </c>
      <c r="G833">
        <v>66.6666666666666</v>
      </c>
      <c r="H833">
        <v>5.8333333333333304</v>
      </c>
      <c r="I833">
        <v>112</v>
      </c>
      <c r="J833">
        <v>653.33333333333303</v>
      </c>
      <c r="M833">
        <f t="shared" si="26"/>
        <v>664.94297380776982</v>
      </c>
      <c r="N833">
        <f t="shared" si="27"/>
        <v>2.5394227900875824E-2</v>
      </c>
    </row>
    <row r="834" spans="1:14">
      <c r="A834" t="s">
        <v>1250</v>
      </c>
      <c r="B834">
        <v>16926</v>
      </c>
      <c r="C834">
        <v>9</v>
      </c>
      <c r="D834">
        <v>4</v>
      </c>
      <c r="E834">
        <v>1</v>
      </c>
      <c r="F834">
        <v>3</v>
      </c>
      <c r="G834">
        <v>75</v>
      </c>
      <c r="H834">
        <v>12.6</v>
      </c>
      <c r="I834">
        <v>242.89904975637799</v>
      </c>
      <c r="J834">
        <v>3060.5280269303698</v>
      </c>
      <c r="M834">
        <f t="shared" si="26"/>
        <v>3060.5280269303698</v>
      </c>
      <c r="N834">
        <f t="shared" si="27"/>
        <v>7.0265636699775771E-2</v>
      </c>
    </row>
    <row r="835" spans="1:14">
      <c r="A835" t="s">
        <v>1251</v>
      </c>
      <c r="B835">
        <v>16936</v>
      </c>
      <c r="C835">
        <v>7</v>
      </c>
      <c r="D835">
        <v>2</v>
      </c>
      <c r="E835">
        <v>1</v>
      </c>
      <c r="F835">
        <v>2</v>
      </c>
      <c r="G835">
        <v>100</v>
      </c>
      <c r="H835">
        <v>7.5</v>
      </c>
      <c r="I835">
        <v>104.248125036057</v>
      </c>
      <c r="J835">
        <v>781.860937770433</v>
      </c>
      <c r="M835">
        <f t="shared" si="26"/>
        <v>781.860937770433</v>
      </c>
      <c r="N835">
        <f t="shared" si="27"/>
        <v>2.8289922387838569E-2</v>
      </c>
    </row>
    <row r="836" spans="1:14">
      <c r="A836" t="s">
        <v>1252</v>
      </c>
      <c r="B836">
        <v>16944</v>
      </c>
      <c r="C836">
        <v>5</v>
      </c>
      <c r="D836">
        <v>1</v>
      </c>
      <c r="E836">
        <v>1</v>
      </c>
      <c r="F836">
        <v>1</v>
      </c>
      <c r="G836">
        <v>100</v>
      </c>
      <c r="H836">
        <v>4.71428571428571</v>
      </c>
      <c r="I836">
        <v>85.110113517245097</v>
      </c>
      <c r="J836">
        <v>401.233392295584</v>
      </c>
      <c r="M836">
        <f t="shared" si="26"/>
        <v>401.233392295584</v>
      </c>
      <c r="N836">
        <f t="shared" si="27"/>
        <v>1.8133297705928825E-2</v>
      </c>
    </row>
    <row r="837" spans="1:14">
      <c r="A837" t="s">
        <v>1253</v>
      </c>
      <c r="B837">
        <v>16950</v>
      </c>
      <c r="C837">
        <v>11</v>
      </c>
      <c r="D837">
        <v>1</v>
      </c>
      <c r="E837">
        <v>1</v>
      </c>
      <c r="F837">
        <v>1</v>
      </c>
      <c r="G837">
        <v>100</v>
      </c>
      <c r="H837">
        <v>1</v>
      </c>
      <c r="I837">
        <v>8</v>
      </c>
      <c r="J837">
        <v>8</v>
      </c>
      <c r="M837">
        <f t="shared" si="26"/>
        <v>8</v>
      </c>
      <c r="N837" t="str">
        <f t="shared" si="27"/>
        <v/>
      </c>
    </row>
    <row r="838" spans="1:14">
      <c r="A838" t="s">
        <v>82</v>
      </c>
      <c r="B838">
        <v>16951</v>
      </c>
      <c r="C838">
        <v>9</v>
      </c>
      <c r="D838">
        <v>5</v>
      </c>
      <c r="E838">
        <v>1</v>
      </c>
      <c r="F838">
        <v>1</v>
      </c>
      <c r="G838">
        <v>20</v>
      </c>
      <c r="H838">
        <v>6.4285714285714199</v>
      </c>
      <c r="I838">
        <v>176.41891628622301</v>
      </c>
      <c r="J838">
        <v>1134.1216046971499</v>
      </c>
      <c r="M838">
        <f t="shared" si="26"/>
        <v>1142.1216046971499</v>
      </c>
      <c r="N838">
        <f t="shared" si="27"/>
        <v>3.6421149046510566E-2</v>
      </c>
    </row>
    <row r="839" spans="1:14">
      <c r="A839" t="s">
        <v>1254</v>
      </c>
      <c r="B839">
        <v>16962</v>
      </c>
      <c r="C839">
        <v>3</v>
      </c>
      <c r="D839">
        <v>1</v>
      </c>
      <c r="E839">
        <v>2</v>
      </c>
      <c r="F839">
        <v>2</v>
      </c>
      <c r="G839">
        <v>200</v>
      </c>
      <c r="H839">
        <v>3.9285714285714199</v>
      </c>
      <c r="I839">
        <v>71.6992500144231</v>
      </c>
      <c r="J839">
        <v>281.675625056662</v>
      </c>
      <c r="M839">
        <f t="shared" si="26"/>
        <v>281.675625056662</v>
      </c>
      <c r="N839">
        <f t="shared" si="27"/>
        <v>1.4323360513677752E-2</v>
      </c>
    </row>
    <row r="840" spans="1:14">
      <c r="A840" t="s">
        <v>1255</v>
      </c>
      <c r="B840">
        <v>17088</v>
      </c>
      <c r="C840">
        <v>73</v>
      </c>
      <c r="D840">
        <v>3</v>
      </c>
      <c r="E840">
        <v>1</v>
      </c>
      <c r="F840">
        <v>1</v>
      </c>
      <c r="G840">
        <v>33.3333333333333</v>
      </c>
      <c r="H840">
        <v>2</v>
      </c>
      <c r="I840">
        <v>31.6992500144231</v>
      </c>
      <c r="J840">
        <v>63.3985000288462</v>
      </c>
      <c r="M840">
        <f t="shared" si="26"/>
        <v>63.3985000288462</v>
      </c>
      <c r="N840">
        <f t="shared" si="27"/>
        <v>5.2998641043469292E-3</v>
      </c>
    </row>
    <row r="841" spans="1:14">
      <c r="A841" t="s">
        <v>1256</v>
      </c>
      <c r="B841">
        <v>17093</v>
      </c>
      <c r="C841">
        <v>23</v>
      </c>
      <c r="D841">
        <v>18</v>
      </c>
      <c r="E841">
        <v>1</v>
      </c>
      <c r="F841">
        <v>9</v>
      </c>
      <c r="G841">
        <v>50</v>
      </c>
      <c r="H841">
        <v>14.8333333333333</v>
      </c>
      <c r="I841">
        <v>893.59400011538503</v>
      </c>
      <c r="J841">
        <v>13254.9776683782</v>
      </c>
      <c r="M841">
        <f t="shared" si="26"/>
        <v>13254.9776683782</v>
      </c>
      <c r="N841" t="str">
        <f t="shared" si="27"/>
        <v/>
      </c>
    </row>
    <row r="842" spans="1:14">
      <c r="A842" t="s">
        <v>82</v>
      </c>
      <c r="B842">
        <v>17118</v>
      </c>
      <c r="C842">
        <v>42</v>
      </c>
      <c r="D842">
        <v>25</v>
      </c>
      <c r="E842">
        <v>3</v>
      </c>
      <c r="F842">
        <v>10</v>
      </c>
      <c r="G842">
        <v>40</v>
      </c>
      <c r="H842">
        <v>18.2878787878787</v>
      </c>
      <c r="I842">
        <v>722.41359229116404</v>
      </c>
      <c r="J842">
        <v>13211.412210536901</v>
      </c>
      <c r="M842">
        <f t="shared" si="26"/>
        <v>26466.389878915099</v>
      </c>
      <c r="N842" t="str">
        <f t="shared" si="27"/>
        <v/>
      </c>
    </row>
    <row r="843" spans="1:14">
      <c r="A843" t="s">
        <v>82</v>
      </c>
      <c r="B843">
        <v>17152</v>
      </c>
      <c r="C843">
        <v>5</v>
      </c>
      <c r="D843">
        <v>2</v>
      </c>
      <c r="E843">
        <v>1</v>
      </c>
      <c r="F843">
        <v>2</v>
      </c>
      <c r="G843">
        <v>100</v>
      </c>
      <c r="H843">
        <v>3.5416666666666599</v>
      </c>
      <c r="I843">
        <v>110.361496713759</v>
      </c>
      <c r="J843">
        <v>390.86363419456302</v>
      </c>
      <c r="M843">
        <f t="shared" si="26"/>
        <v>26857.253513109663</v>
      </c>
      <c r="N843">
        <f t="shared" si="27"/>
        <v>0.2989416847067452</v>
      </c>
    </row>
    <row r="844" spans="1:14">
      <c r="A844" t="s">
        <v>1257</v>
      </c>
      <c r="B844">
        <v>17191</v>
      </c>
      <c r="C844">
        <v>5</v>
      </c>
      <c r="D844">
        <v>1</v>
      </c>
      <c r="E844">
        <v>0</v>
      </c>
      <c r="F844">
        <v>1</v>
      </c>
      <c r="G844">
        <v>100</v>
      </c>
      <c r="H844">
        <v>1</v>
      </c>
      <c r="I844">
        <v>4.7548875021634602</v>
      </c>
      <c r="J844">
        <v>4.7548875021634602</v>
      </c>
      <c r="M844">
        <f t="shared" si="26"/>
        <v>4.7548875021634602</v>
      </c>
      <c r="N844" t="str">
        <f t="shared" si="27"/>
        <v/>
      </c>
    </row>
    <row r="845" spans="1:14">
      <c r="A845" t="s">
        <v>82</v>
      </c>
      <c r="B845">
        <v>17192</v>
      </c>
      <c r="C845">
        <v>3</v>
      </c>
      <c r="D845">
        <v>1</v>
      </c>
      <c r="E845">
        <v>1</v>
      </c>
      <c r="F845">
        <v>1</v>
      </c>
      <c r="G845">
        <v>100</v>
      </c>
      <c r="H845">
        <v>1.3333333333333299</v>
      </c>
      <c r="I845">
        <v>13.931568569324099</v>
      </c>
      <c r="J845">
        <v>18.575424759098802</v>
      </c>
      <c r="M845">
        <f t="shared" si="26"/>
        <v>23.330312261262261</v>
      </c>
      <c r="N845">
        <f t="shared" si="27"/>
        <v>2.721609296076156E-3</v>
      </c>
    </row>
    <row r="846" spans="1:14">
      <c r="A846" t="s">
        <v>1258</v>
      </c>
      <c r="B846">
        <v>17305</v>
      </c>
      <c r="C846">
        <v>44</v>
      </c>
      <c r="D846">
        <v>1</v>
      </c>
      <c r="E846">
        <v>0</v>
      </c>
      <c r="F846">
        <v>1</v>
      </c>
      <c r="G846">
        <v>100</v>
      </c>
      <c r="H846">
        <v>1</v>
      </c>
      <c r="I846">
        <v>4.7548875021634602</v>
      </c>
      <c r="J846">
        <v>4.7548875021634602</v>
      </c>
      <c r="M846">
        <f t="shared" si="26"/>
        <v>4.7548875021634602</v>
      </c>
      <c r="N846" t="str">
        <f t="shared" si="27"/>
        <v/>
      </c>
    </row>
    <row r="847" spans="1:14">
      <c r="A847" t="s">
        <v>82</v>
      </c>
      <c r="B847">
        <v>17306</v>
      </c>
      <c r="C847">
        <v>42</v>
      </c>
      <c r="D847">
        <v>30</v>
      </c>
      <c r="E847">
        <v>2</v>
      </c>
      <c r="F847">
        <v>11</v>
      </c>
      <c r="G847">
        <v>36.6666666666666</v>
      </c>
      <c r="H847">
        <v>35.625</v>
      </c>
      <c r="I847">
        <v>755.81251729730104</v>
      </c>
      <c r="J847">
        <v>26925.820928716301</v>
      </c>
      <c r="M847">
        <f t="shared" si="26"/>
        <v>26930.575816218465</v>
      </c>
      <c r="N847">
        <f t="shared" si="27"/>
        <v>0.29948552615427149</v>
      </c>
    </row>
    <row r="848" spans="1:14">
      <c r="A848" t="s">
        <v>1259</v>
      </c>
      <c r="B848">
        <v>17466</v>
      </c>
      <c r="C848">
        <v>64</v>
      </c>
      <c r="D848">
        <v>1</v>
      </c>
      <c r="E848">
        <v>1</v>
      </c>
      <c r="F848">
        <v>1</v>
      </c>
      <c r="G848">
        <v>100</v>
      </c>
      <c r="H848">
        <v>1</v>
      </c>
      <c r="I848">
        <v>8</v>
      </c>
      <c r="J848">
        <v>8</v>
      </c>
      <c r="M848">
        <f t="shared" ref="M848:M911" si="28">IF(A848="&lt;anonymous&gt;",J848+M847,J848)</f>
        <v>8</v>
      </c>
      <c r="N848" t="str">
        <f t="shared" ref="N848:N911" si="29">IF(A849="&lt;anonymous&gt;","",POWER(M848,2/3)/3000)</f>
        <v/>
      </c>
    </row>
    <row r="849" spans="1:14">
      <c r="A849" t="s">
        <v>82</v>
      </c>
      <c r="B849">
        <v>17467</v>
      </c>
      <c r="C849">
        <v>62</v>
      </c>
      <c r="D849">
        <v>10</v>
      </c>
      <c r="E849">
        <v>3</v>
      </c>
      <c r="F849">
        <v>4</v>
      </c>
      <c r="G849">
        <v>40</v>
      </c>
      <c r="H849">
        <v>10</v>
      </c>
      <c r="I849">
        <v>272.625503652183</v>
      </c>
      <c r="J849">
        <v>2726.2550365218299</v>
      </c>
      <c r="M849">
        <f t="shared" si="28"/>
        <v>2734.2550365218299</v>
      </c>
      <c r="N849" t="str">
        <f t="shared" si="29"/>
        <v/>
      </c>
    </row>
    <row r="850" spans="1:14">
      <c r="A850" t="s">
        <v>82</v>
      </c>
      <c r="B850">
        <v>17471</v>
      </c>
      <c r="C850">
        <v>25</v>
      </c>
      <c r="D850">
        <v>13</v>
      </c>
      <c r="E850">
        <v>1</v>
      </c>
      <c r="F850">
        <v>7</v>
      </c>
      <c r="G850">
        <v>53.846153846153797</v>
      </c>
      <c r="H850">
        <v>11.9444444444444</v>
      </c>
      <c r="I850">
        <v>394.20310360872298</v>
      </c>
      <c r="J850">
        <v>4708.5370708819701</v>
      </c>
      <c r="M850">
        <f t="shared" si="28"/>
        <v>7442.7921074038004</v>
      </c>
      <c r="N850" t="str">
        <f t="shared" si="29"/>
        <v/>
      </c>
    </row>
    <row r="851" spans="1:14">
      <c r="A851" t="s">
        <v>82</v>
      </c>
      <c r="B851">
        <v>17480</v>
      </c>
      <c r="C851">
        <v>3</v>
      </c>
      <c r="D851">
        <v>1</v>
      </c>
      <c r="E851">
        <v>2</v>
      </c>
      <c r="F851">
        <v>1</v>
      </c>
      <c r="G851">
        <v>100</v>
      </c>
      <c r="H851">
        <v>1.6666666666666601</v>
      </c>
      <c r="I851">
        <v>16.2534966642115</v>
      </c>
      <c r="J851">
        <v>27.089161107019201</v>
      </c>
      <c r="M851">
        <f t="shared" si="28"/>
        <v>7469.8812685108196</v>
      </c>
      <c r="N851" t="str">
        <f t="shared" si="29"/>
        <v/>
      </c>
    </row>
    <row r="852" spans="1:14">
      <c r="A852" t="s">
        <v>82</v>
      </c>
      <c r="B852">
        <v>17487</v>
      </c>
      <c r="C852">
        <v>3</v>
      </c>
      <c r="D852">
        <v>1</v>
      </c>
      <c r="E852">
        <v>2</v>
      </c>
      <c r="F852">
        <v>1</v>
      </c>
      <c r="G852">
        <v>100</v>
      </c>
      <c r="H852">
        <v>2.625</v>
      </c>
      <c r="I852">
        <v>30.8809041426336</v>
      </c>
      <c r="J852">
        <v>81.062373374413298</v>
      </c>
      <c r="M852">
        <f t="shared" si="28"/>
        <v>7550.9436418852329</v>
      </c>
      <c r="N852" t="str">
        <f t="shared" si="29"/>
        <v/>
      </c>
    </row>
    <row r="853" spans="1:14">
      <c r="A853" t="s">
        <v>82</v>
      </c>
      <c r="B853">
        <v>17492</v>
      </c>
      <c r="C853">
        <v>3</v>
      </c>
      <c r="D853">
        <v>1</v>
      </c>
      <c r="E853">
        <v>2</v>
      </c>
      <c r="F853">
        <v>1</v>
      </c>
      <c r="G853">
        <v>100</v>
      </c>
      <c r="H853">
        <v>1.75</v>
      </c>
      <c r="I853">
        <v>28.434587507932701</v>
      </c>
      <c r="J853">
        <v>49.760528138882201</v>
      </c>
      <c r="M853">
        <f t="shared" si="28"/>
        <v>7600.7041700241152</v>
      </c>
      <c r="N853">
        <f t="shared" si="29"/>
        <v>0.12885896288433782</v>
      </c>
    </row>
    <row r="854" spans="1:14">
      <c r="A854" t="s">
        <v>1260</v>
      </c>
      <c r="B854">
        <v>17498</v>
      </c>
      <c r="C854">
        <v>7</v>
      </c>
      <c r="D854">
        <v>6</v>
      </c>
      <c r="E854">
        <v>2</v>
      </c>
      <c r="F854">
        <v>3</v>
      </c>
      <c r="G854">
        <v>50</v>
      </c>
      <c r="H854">
        <v>12.1428571428571</v>
      </c>
      <c r="I854">
        <v>126.71134807876</v>
      </c>
      <c r="J854">
        <v>1538.6377980992299</v>
      </c>
      <c r="M854">
        <f t="shared" si="28"/>
        <v>1538.6377980992299</v>
      </c>
      <c r="N854">
        <f t="shared" si="29"/>
        <v>4.4425911113178375E-2</v>
      </c>
    </row>
    <row r="855" spans="1:14">
      <c r="A855" t="s">
        <v>1261</v>
      </c>
      <c r="B855">
        <v>17505</v>
      </c>
      <c r="C855">
        <v>5</v>
      </c>
      <c r="D855">
        <v>1</v>
      </c>
      <c r="E855">
        <v>2</v>
      </c>
      <c r="F855">
        <v>2</v>
      </c>
      <c r="G855">
        <v>200</v>
      </c>
      <c r="H855">
        <v>2.5</v>
      </c>
      <c r="I855">
        <v>20.679700005769199</v>
      </c>
      <c r="J855">
        <v>51.6992500144231</v>
      </c>
      <c r="M855">
        <f t="shared" si="28"/>
        <v>51.6992500144231</v>
      </c>
      <c r="N855" t="str">
        <f t="shared" si="29"/>
        <v/>
      </c>
    </row>
    <row r="856" spans="1:14">
      <c r="A856" t="s">
        <v>82</v>
      </c>
      <c r="B856">
        <v>17507</v>
      </c>
      <c r="C856">
        <v>1</v>
      </c>
      <c r="D856">
        <v>1</v>
      </c>
      <c r="E856">
        <v>2</v>
      </c>
      <c r="F856">
        <v>1</v>
      </c>
      <c r="G856">
        <v>100</v>
      </c>
      <c r="H856">
        <v>1.6666666666666601</v>
      </c>
      <c r="I856">
        <v>16.2534966642115</v>
      </c>
      <c r="J856">
        <v>27.089161107019201</v>
      </c>
      <c r="M856">
        <f t="shared" si="28"/>
        <v>78.788411121442294</v>
      </c>
      <c r="N856">
        <f t="shared" si="29"/>
        <v>6.1261407911615525E-3</v>
      </c>
    </row>
    <row r="857" spans="1:14">
      <c r="A857" t="s">
        <v>1262</v>
      </c>
      <c r="B857">
        <v>17510</v>
      </c>
      <c r="C857">
        <v>18</v>
      </c>
      <c r="D857">
        <v>14</v>
      </c>
      <c r="E857">
        <v>2</v>
      </c>
      <c r="F857">
        <v>7</v>
      </c>
      <c r="G857">
        <v>50</v>
      </c>
      <c r="H857">
        <v>25.9</v>
      </c>
      <c r="I857">
        <v>343.872187554086</v>
      </c>
      <c r="J857">
        <v>8906.2896576508392</v>
      </c>
      <c r="M857">
        <f t="shared" si="28"/>
        <v>8906.2896576508392</v>
      </c>
      <c r="N857">
        <f t="shared" si="29"/>
        <v>0.14322207306336343</v>
      </c>
    </row>
    <row r="858" spans="1:14">
      <c r="A858" t="s">
        <v>1263</v>
      </c>
      <c r="B858">
        <v>17531</v>
      </c>
      <c r="C858">
        <v>9</v>
      </c>
      <c r="D858">
        <v>5</v>
      </c>
      <c r="E858">
        <v>1</v>
      </c>
      <c r="F858">
        <v>3</v>
      </c>
      <c r="G858">
        <v>60</v>
      </c>
      <c r="H858">
        <v>8</v>
      </c>
      <c r="I858">
        <v>97.672264890212901</v>
      </c>
      <c r="J858">
        <v>781.37811912170298</v>
      </c>
      <c r="M858">
        <f t="shared" si="28"/>
        <v>781.37811912170298</v>
      </c>
      <c r="N858">
        <f t="shared" si="29"/>
        <v>2.8278274699942908E-2</v>
      </c>
    </row>
    <row r="859" spans="1:14">
      <c r="A859" t="s">
        <v>927</v>
      </c>
      <c r="B859">
        <v>17556</v>
      </c>
      <c r="C859">
        <v>15</v>
      </c>
      <c r="D859">
        <v>2</v>
      </c>
      <c r="E859">
        <v>2</v>
      </c>
      <c r="F859">
        <v>2</v>
      </c>
      <c r="G859">
        <v>100</v>
      </c>
      <c r="H859">
        <v>4.5</v>
      </c>
      <c r="I859">
        <v>71.6992500144231</v>
      </c>
      <c r="J859">
        <v>322.64662506490401</v>
      </c>
      <c r="M859">
        <f t="shared" si="28"/>
        <v>322.64662506490401</v>
      </c>
      <c r="N859" t="str">
        <f t="shared" si="29"/>
        <v/>
      </c>
    </row>
    <row r="860" spans="1:14">
      <c r="A860" t="s">
        <v>82</v>
      </c>
      <c r="B860">
        <v>17558</v>
      </c>
      <c r="C860">
        <v>11</v>
      </c>
      <c r="D860">
        <v>2</v>
      </c>
      <c r="E860">
        <v>2</v>
      </c>
      <c r="F860">
        <v>2</v>
      </c>
      <c r="G860">
        <v>100</v>
      </c>
      <c r="H860">
        <v>4.375</v>
      </c>
      <c r="I860">
        <v>110.446115349533</v>
      </c>
      <c r="J860">
        <v>483.20175465420698</v>
      </c>
      <c r="M860">
        <f t="shared" si="28"/>
        <v>805.84837971911099</v>
      </c>
      <c r="N860" t="str">
        <f t="shared" si="29"/>
        <v/>
      </c>
    </row>
    <row r="861" spans="1:14">
      <c r="A861" t="s">
        <v>82</v>
      </c>
      <c r="B861">
        <v>17562</v>
      </c>
      <c r="C861">
        <v>6</v>
      </c>
      <c r="D861">
        <v>2</v>
      </c>
      <c r="E861">
        <v>1</v>
      </c>
      <c r="F861">
        <v>2</v>
      </c>
      <c r="G861">
        <v>100</v>
      </c>
      <c r="H861">
        <v>2.4</v>
      </c>
      <c r="I861">
        <v>38.039100017307703</v>
      </c>
      <c r="J861">
        <v>91.293840041538601</v>
      </c>
      <c r="M861">
        <f t="shared" si="28"/>
        <v>897.1422197606496</v>
      </c>
      <c r="N861" t="str">
        <f t="shared" si="29"/>
        <v/>
      </c>
    </row>
    <row r="862" spans="1:14">
      <c r="A862" t="s">
        <v>82</v>
      </c>
      <c r="B862">
        <v>17916</v>
      </c>
      <c r="C862">
        <v>17</v>
      </c>
      <c r="D862">
        <v>4</v>
      </c>
      <c r="E862">
        <v>2</v>
      </c>
      <c r="F862">
        <v>2</v>
      </c>
      <c r="G862">
        <v>50</v>
      </c>
      <c r="H862">
        <v>6.1875</v>
      </c>
      <c r="I862">
        <v>85.836719666257096</v>
      </c>
      <c r="J862">
        <v>531.11470293496598</v>
      </c>
      <c r="M862">
        <f t="shared" si="28"/>
        <v>1428.2569226956157</v>
      </c>
      <c r="N862">
        <f t="shared" si="29"/>
        <v>4.2274937134055252E-2</v>
      </c>
    </row>
    <row r="863" spans="1:14">
      <c r="A863" t="s">
        <v>1264</v>
      </c>
      <c r="B863">
        <v>17921</v>
      </c>
      <c r="C863">
        <v>11</v>
      </c>
      <c r="D863">
        <v>4</v>
      </c>
      <c r="E863">
        <v>0</v>
      </c>
      <c r="F863">
        <v>1</v>
      </c>
      <c r="G863">
        <v>25</v>
      </c>
      <c r="H863">
        <v>2.3333333333333299</v>
      </c>
      <c r="I863">
        <v>43.185065233535703</v>
      </c>
      <c r="J863">
        <v>100.765152211583</v>
      </c>
      <c r="M863">
        <f t="shared" si="28"/>
        <v>100.765152211583</v>
      </c>
      <c r="N863">
        <f t="shared" si="29"/>
        <v>7.2180350860388438E-3</v>
      </c>
    </row>
    <row r="864" spans="1:14">
      <c r="A864" t="s">
        <v>905</v>
      </c>
      <c r="B864">
        <v>17925</v>
      </c>
      <c r="C864">
        <v>5</v>
      </c>
      <c r="D864">
        <v>1</v>
      </c>
      <c r="E864">
        <v>3</v>
      </c>
      <c r="F864">
        <v>1</v>
      </c>
      <c r="G864">
        <v>100</v>
      </c>
      <c r="H864">
        <v>2</v>
      </c>
      <c r="I864">
        <v>38.039100017307703</v>
      </c>
      <c r="J864">
        <v>76.078200034615506</v>
      </c>
      <c r="M864">
        <f t="shared" si="28"/>
        <v>76.078200034615506</v>
      </c>
      <c r="N864">
        <f t="shared" si="29"/>
        <v>5.9848356844364962E-3</v>
      </c>
    </row>
    <row r="865" spans="1:14">
      <c r="A865" t="s">
        <v>1265</v>
      </c>
      <c r="B865">
        <v>17926</v>
      </c>
      <c r="C865">
        <v>3</v>
      </c>
      <c r="D865">
        <v>1</v>
      </c>
      <c r="E865">
        <v>1</v>
      </c>
      <c r="F865">
        <v>1</v>
      </c>
      <c r="G865">
        <v>100</v>
      </c>
      <c r="H865">
        <v>1.875</v>
      </c>
      <c r="I865">
        <v>25.2661942985184</v>
      </c>
      <c r="J865">
        <v>47.374114309722003</v>
      </c>
      <c r="M865">
        <f t="shared" si="28"/>
        <v>47.374114309722003</v>
      </c>
      <c r="N865" t="str">
        <f t="shared" si="29"/>
        <v/>
      </c>
    </row>
    <row r="866" spans="1:14">
      <c r="A866" t="s">
        <v>82</v>
      </c>
      <c r="B866">
        <v>17935</v>
      </c>
      <c r="C866">
        <v>22</v>
      </c>
      <c r="D866">
        <v>1</v>
      </c>
      <c r="E866">
        <v>2</v>
      </c>
      <c r="F866">
        <v>1</v>
      </c>
      <c r="G866">
        <v>100</v>
      </c>
      <c r="H866">
        <v>1.875</v>
      </c>
      <c r="I866">
        <v>22.458839376460801</v>
      </c>
      <c r="J866">
        <v>42.110323830863997</v>
      </c>
      <c r="M866">
        <f t="shared" si="28"/>
        <v>89.484438140586008</v>
      </c>
      <c r="N866">
        <f t="shared" si="29"/>
        <v>6.6687395413385529E-3</v>
      </c>
    </row>
    <row r="867" spans="1:14">
      <c r="A867" t="s">
        <v>1266</v>
      </c>
      <c r="B867">
        <v>17936</v>
      </c>
      <c r="C867">
        <v>20</v>
      </c>
      <c r="D867">
        <v>3</v>
      </c>
      <c r="E867">
        <v>0</v>
      </c>
      <c r="F867">
        <v>1</v>
      </c>
      <c r="G867">
        <v>33.3333333333333</v>
      </c>
      <c r="H867">
        <v>2.5</v>
      </c>
      <c r="I867">
        <v>30</v>
      </c>
      <c r="J867">
        <v>75</v>
      </c>
      <c r="M867">
        <f t="shared" si="28"/>
        <v>75</v>
      </c>
      <c r="N867">
        <f t="shared" si="29"/>
        <v>5.9281555074834364E-3</v>
      </c>
    </row>
    <row r="868" spans="1:14">
      <c r="A868" t="s">
        <v>905</v>
      </c>
      <c r="B868">
        <v>17939</v>
      </c>
      <c r="C868">
        <v>15</v>
      </c>
      <c r="D868">
        <v>6</v>
      </c>
      <c r="E868">
        <v>3</v>
      </c>
      <c r="F868">
        <v>3</v>
      </c>
      <c r="G868">
        <v>50</v>
      </c>
      <c r="H868">
        <v>9.3823529411764692</v>
      </c>
      <c r="I868">
        <v>249.982455946995</v>
      </c>
      <c r="J868">
        <v>2345.4236307968099</v>
      </c>
      <c r="M868">
        <f t="shared" si="28"/>
        <v>2345.4236307968099</v>
      </c>
      <c r="N868">
        <f t="shared" si="29"/>
        <v>5.8842747529472758E-2</v>
      </c>
    </row>
    <row r="869" spans="1:14">
      <c r="A869" t="s">
        <v>1267</v>
      </c>
      <c r="B869">
        <v>17950</v>
      </c>
      <c r="C869">
        <v>3</v>
      </c>
      <c r="D869">
        <v>1</v>
      </c>
      <c r="E869">
        <v>1</v>
      </c>
      <c r="F869">
        <v>1</v>
      </c>
      <c r="G869">
        <v>100</v>
      </c>
      <c r="H869">
        <v>1.25</v>
      </c>
      <c r="I869">
        <v>18.094737505047998</v>
      </c>
      <c r="J869">
        <v>22.618421881310098</v>
      </c>
      <c r="M869">
        <f t="shared" si="28"/>
        <v>22.618421881310098</v>
      </c>
      <c r="N869" t="str">
        <f t="shared" si="29"/>
        <v/>
      </c>
    </row>
    <row r="870" spans="1:14">
      <c r="A870" t="s">
        <v>82</v>
      </c>
      <c r="B870">
        <v>17959</v>
      </c>
      <c r="C870">
        <v>36</v>
      </c>
      <c r="D870">
        <v>2</v>
      </c>
      <c r="E870">
        <v>1</v>
      </c>
      <c r="F870">
        <v>1</v>
      </c>
      <c r="G870">
        <v>50</v>
      </c>
      <c r="H870">
        <v>4</v>
      </c>
      <c r="I870">
        <v>53.7744375108173</v>
      </c>
      <c r="J870">
        <v>215.097750043269</v>
      </c>
      <c r="M870">
        <f t="shared" si="28"/>
        <v>237.7161719245791</v>
      </c>
      <c r="N870">
        <f t="shared" si="29"/>
        <v>1.2791394618202516E-2</v>
      </c>
    </row>
    <row r="871" spans="1:14">
      <c r="A871" t="s">
        <v>1264</v>
      </c>
      <c r="B871">
        <v>17961</v>
      </c>
      <c r="C871">
        <v>33</v>
      </c>
      <c r="D871">
        <v>3</v>
      </c>
      <c r="E871">
        <v>0</v>
      </c>
      <c r="F871">
        <v>1</v>
      </c>
      <c r="G871">
        <v>33.3333333333333</v>
      </c>
      <c r="H871">
        <v>2.5</v>
      </c>
      <c r="I871">
        <v>30</v>
      </c>
      <c r="J871">
        <v>75</v>
      </c>
      <c r="M871">
        <f t="shared" si="28"/>
        <v>75</v>
      </c>
      <c r="N871">
        <f t="shared" si="29"/>
        <v>5.9281555074834364E-3</v>
      </c>
    </row>
    <row r="872" spans="1:14">
      <c r="A872" t="s">
        <v>905</v>
      </c>
      <c r="B872">
        <v>17964</v>
      </c>
      <c r="C872">
        <v>28</v>
      </c>
      <c r="D872">
        <v>7</v>
      </c>
      <c r="E872">
        <v>3</v>
      </c>
      <c r="F872">
        <v>2</v>
      </c>
      <c r="G872">
        <v>28.571428571428498</v>
      </c>
      <c r="H872">
        <v>6</v>
      </c>
      <c r="I872">
        <v>216.22022703448999</v>
      </c>
      <c r="J872">
        <v>1297.32136220694</v>
      </c>
      <c r="M872">
        <f t="shared" si="28"/>
        <v>1297.32136220694</v>
      </c>
      <c r="N872" t="str">
        <f t="shared" si="29"/>
        <v/>
      </c>
    </row>
    <row r="873" spans="1:14">
      <c r="A873" t="s">
        <v>82</v>
      </c>
      <c r="B873">
        <v>17975</v>
      </c>
      <c r="C873">
        <v>16</v>
      </c>
      <c r="D873">
        <v>7</v>
      </c>
      <c r="E873">
        <v>1</v>
      </c>
      <c r="F873">
        <v>4</v>
      </c>
      <c r="G873">
        <v>57.142857142857103</v>
      </c>
      <c r="H873">
        <v>6.0454545454545396</v>
      </c>
      <c r="I873">
        <v>137.607525047596</v>
      </c>
      <c r="J873">
        <v>831.90003778774098</v>
      </c>
      <c r="M873">
        <f t="shared" si="28"/>
        <v>2129.2213999946807</v>
      </c>
      <c r="N873">
        <f t="shared" si="29"/>
        <v>5.5168684323006686E-2</v>
      </c>
    </row>
    <row r="874" spans="1:14">
      <c r="A874" t="s">
        <v>1268</v>
      </c>
      <c r="B874">
        <v>18009</v>
      </c>
      <c r="C874">
        <v>3</v>
      </c>
      <c r="D874">
        <v>1</v>
      </c>
      <c r="E874">
        <v>2</v>
      </c>
      <c r="F874">
        <v>1</v>
      </c>
      <c r="G874">
        <v>100</v>
      </c>
      <c r="H874">
        <v>1.6666666666666601</v>
      </c>
      <c r="I874">
        <v>16.2534966642115</v>
      </c>
      <c r="J874">
        <v>27.089161107019201</v>
      </c>
      <c r="M874">
        <f t="shared" si="28"/>
        <v>27.089161107019201</v>
      </c>
      <c r="N874">
        <f t="shared" si="29"/>
        <v>3.006600896789776E-3</v>
      </c>
    </row>
    <row r="875" spans="1:14">
      <c r="A875" t="s">
        <v>1269</v>
      </c>
      <c r="B875">
        <v>18056</v>
      </c>
      <c r="C875">
        <v>219</v>
      </c>
      <c r="D875">
        <v>29</v>
      </c>
      <c r="E875">
        <v>5</v>
      </c>
      <c r="F875">
        <v>4</v>
      </c>
      <c r="G875">
        <v>13.793103448275801</v>
      </c>
      <c r="H875">
        <v>9.6136363636363598</v>
      </c>
      <c r="I875">
        <v>985.20231818487002</v>
      </c>
      <c r="J875">
        <v>9471.3768316409096</v>
      </c>
      <c r="M875">
        <f t="shared" si="28"/>
        <v>9471.3768316409096</v>
      </c>
      <c r="N875">
        <f t="shared" si="29"/>
        <v>0.14921786525542904</v>
      </c>
    </row>
    <row r="876" spans="1:14">
      <c r="A876" t="s">
        <v>1270</v>
      </c>
      <c r="B876">
        <v>18086</v>
      </c>
      <c r="C876">
        <v>5</v>
      </c>
      <c r="D876">
        <v>1</v>
      </c>
      <c r="E876">
        <v>0</v>
      </c>
      <c r="F876">
        <v>1</v>
      </c>
      <c r="G876">
        <v>100</v>
      </c>
      <c r="H876">
        <v>1</v>
      </c>
      <c r="I876">
        <v>11.6096404744368</v>
      </c>
      <c r="J876">
        <v>11.6096404744368</v>
      </c>
      <c r="M876">
        <f t="shared" si="28"/>
        <v>11.6096404744368</v>
      </c>
      <c r="N876" t="str">
        <f t="shared" si="29"/>
        <v/>
      </c>
    </row>
    <row r="877" spans="1:14">
      <c r="A877" t="s">
        <v>82</v>
      </c>
      <c r="B877">
        <v>18087</v>
      </c>
      <c r="C877">
        <v>3</v>
      </c>
      <c r="D877">
        <v>1</v>
      </c>
      <c r="E877">
        <v>1</v>
      </c>
      <c r="F877">
        <v>1</v>
      </c>
      <c r="G877">
        <v>100</v>
      </c>
      <c r="H877">
        <v>1.5</v>
      </c>
      <c r="I877">
        <v>10</v>
      </c>
      <c r="J877">
        <v>15</v>
      </c>
      <c r="M877">
        <f t="shared" si="28"/>
        <v>26.609640474436802</v>
      </c>
      <c r="N877">
        <f t="shared" si="29"/>
        <v>2.9710143524526427E-3</v>
      </c>
    </row>
    <row r="878" spans="1:14">
      <c r="A878" t="s">
        <v>1271</v>
      </c>
      <c r="B878">
        <v>18103</v>
      </c>
      <c r="C878">
        <v>5</v>
      </c>
      <c r="D878">
        <v>1</v>
      </c>
      <c r="E878">
        <v>0</v>
      </c>
      <c r="F878">
        <v>1</v>
      </c>
      <c r="G878">
        <v>100</v>
      </c>
      <c r="H878">
        <v>1</v>
      </c>
      <c r="I878">
        <v>11.6096404744368</v>
      </c>
      <c r="J878">
        <v>11.6096404744368</v>
      </c>
      <c r="M878">
        <f t="shared" si="28"/>
        <v>11.6096404744368</v>
      </c>
      <c r="N878" t="str">
        <f t="shared" si="29"/>
        <v/>
      </c>
    </row>
    <row r="879" spans="1:14">
      <c r="A879" t="s">
        <v>82</v>
      </c>
      <c r="B879">
        <v>18104</v>
      </c>
      <c r="C879">
        <v>3</v>
      </c>
      <c r="D879">
        <v>1</v>
      </c>
      <c r="E879">
        <v>1</v>
      </c>
      <c r="F879">
        <v>1</v>
      </c>
      <c r="G879">
        <v>100</v>
      </c>
      <c r="H879">
        <v>1.5</v>
      </c>
      <c r="I879">
        <v>10</v>
      </c>
      <c r="J879">
        <v>15</v>
      </c>
      <c r="M879">
        <f t="shared" si="28"/>
        <v>26.609640474436802</v>
      </c>
      <c r="N879">
        <f t="shared" si="29"/>
        <v>2.9710143524526427E-3</v>
      </c>
    </row>
    <row r="880" spans="1:14">
      <c r="A880" t="s">
        <v>1272</v>
      </c>
      <c r="B880">
        <v>18118</v>
      </c>
      <c r="C880">
        <v>10</v>
      </c>
      <c r="D880">
        <v>4</v>
      </c>
      <c r="E880">
        <v>1</v>
      </c>
      <c r="F880">
        <v>2</v>
      </c>
      <c r="G880">
        <v>50</v>
      </c>
      <c r="H880">
        <v>4</v>
      </c>
      <c r="I880">
        <v>79.566927228657804</v>
      </c>
      <c r="J880">
        <v>318.26770891463099</v>
      </c>
      <c r="M880">
        <f t="shared" si="28"/>
        <v>318.26770891463099</v>
      </c>
      <c r="N880">
        <f t="shared" si="29"/>
        <v>1.5538429815613441E-2</v>
      </c>
    </row>
    <row r="881" spans="1:14">
      <c r="A881" t="s">
        <v>1273</v>
      </c>
      <c r="B881">
        <v>18130</v>
      </c>
      <c r="C881">
        <v>9</v>
      </c>
      <c r="D881">
        <v>5</v>
      </c>
      <c r="E881">
        <v>2</v>
      </c>
      <c r="F881">
        <v>2</v>
      </c>
      <c r="G881">
        <v>40</v>
      </c>
      <c r="H881">
        <v>9.6</v>
      </c>
      <c r="I881">
        <v>96.8640853218443</v>
      </c>
      <c r="J881">
        <v>929.89521908970505</v>
      </c>
      <c r="M881">
        <f t="shared" si="28"/>
        <v>929.89521908970505</v>
      </c>
      <c r="N881">
        <f t="shared" si="29"/>
        <v>3.1756655309983235E-2</v>
      </c>
    </row>
    <row r="882" spans="1:14">
      <c r="A882" t="s">
        <v>1274</v>
      </c>
      <c r="B882">
        <v>18149</v>
      </c>
      <c r="C882">
        <v>13</v>
      </c>
      <c r="D882">
        <v>5</v>
      </c>
      <c r="E882">
        <v>1</v>
      </c>
      <c r="F882">
        <v>2</v>
      </c>
      <c r="G882">
        <v>40</v>
      </c>
      <c r="H882">
        <v>8.1666666666666607</v>
      </c>
      <c r="I882">
        <v>148</v>
      </c>
      <c r="J882">
        <v>1208.6666666666599</v>
      </c>
      <c r="M882">
        <f t="shared" si="28"/>
        <v>1208.6666666666599</v>
      </c>
      <c r="N882" t="str">
        <f t="shared" si="29"/>
        <v/>
      </c>
    </row>
    <row r="883" spans="1:14">
      <c r="A883" t="s">
        <v>82</v>
      </c>
      <c r="B883">
        <v>18153</v>
      </c>
      <c r="C883">
        <v>3</v>
      </c>
      <c r="D883">
        <v>1</v>
      </c>
      <c r="E883">
        <v>2</v>
      </c>
      <c r="F883">
        <v>1</v>
      </c>
      <c r="G883">
        <v>100</v>
      </c>
      <c r="H883">
        <v>1.1666666666666601</v>
      </c>
      <c r="I883">
        <v>27</v>
      </c>
      <c r="J883">
        <v>31.5</v>
      </c>
      <c r="M883">
        <f t="shared" si="28"/>
        <v>1240.1666666666599</v>
      </c>
      <c r="N883" t="str">
        <f t="shared" si="29"/>
        <v/>
      </c>
    </row>
    <row r="884" spans="1:14">
      <c r="A884" t="s">
        <v>82</v>
      </c>
      <c r="B884">
        <v>18156</v>
      </c>
      <c r="C884">
        <v>3</v>
      </c>
      <c r="D884">
        <v>1</v>
      </c>
      <c r="E884">
        <v>2</v>
      </c>
      <c r="F884">
        <v>1</v>
      </c>
      <c r="G884">
        <v>100</v>
      </c>
      <c r="H884">
        <v>1.1666666666666601</v>
      </c>
      <c r="I884">
        <v>27</v>
      </c>
      <c r="J884">
        <v>31.5</v>
      </c>
      <c r="M884">
        <f t="shared" si="28"/>
        <v>1271.6666666666599</v>
      </c>
      <c r="N884">
        <f t="shared" si="29"/>
        <v>3.9125593367932095E-2</v>
      </c>
    </row>
    <row r="885" spans="1:14">
      <c r="A885" t="s">
        <v>1275</v>
      </c>
      <c r="B885">
        <v>18176</v>
      </c>
      <c r="C885">
        <v>11</v>
      </c>
      <c r="D885">
        <v>7</v>
      </c>
      <c r="E885">
        <v>3</v>
      </c>
      <c r="F885">
        <v>3</v>
      </c>
      <c r="G885">
        <v>42.857142857142797</v>
      </c>
      <c r="H885">
        <v>11.1111111111111</v>
      </c>
      <c r="I885">
        <v>161.42124551085601</v>
      </c>
      <c r="J885">
        <v>1793.5693945650601</v>
      </c>
      <c r="M885">
        <f t="shared" si="28"/>
        <v>1793.5693945650601</v>
      </c>
      <c r="N885">
        <f t="shared" si="29"/>
        <v>4.9206695599182795E-2</v>
      </c>
    </row>
    <row r="886" spans="1:14">
      <c r="A886" t="s">
        <v>1276</v>
      </c>
      <c r="B886">
        <v>18187</v>
      </c>
      <c r="C886">
        <v>10</v>
      </c>
      <c r="D886">
        <v>6</v>
      </c>
      <c r="E886">
        <v>3</v>
      </c>
      <c r="F886">
        <v>3</v>
      </c>
      <c r="G886">
        <v>50</v>
      </c>
      <c r="H886">
        <v>9.6428571428571406</v>
      </c>
      <c r="I886">
        <v>108</v>
      </c>
      <c r="J886">
        <v>1041.42857142857</v>
      </c>
      <c r="M886">
        <f t="shared" si="28"/>
        <v>1041.42857142857</v>
      </c>
      <c r="N886">
        <f t="shared" si="29"/>
        <v>3.4247725781500281E-2</v>
      </c>
    </row>
    <row r="887" spans="1:14">
      <c r="A887" t="s">
        <v>1277</v>
      </c>
      <c r="B887">
        <v>18211</v>
      </c>
      <c r="C887">
        <v>7</v>
      </c>
      <c r="D887">
        <v>5</v>
      </c>
      <c r="E887">
        <v>0</v>
      </c>
      <c r="F887">
        <v>1</v>
      </c>
      <c r="G887">
        <v>20</v>
      </c>
      <c r="H887">
        <v>1.84615384615384</v>
      </c>
      <c r="I887">
        <v>104</v>
      </c>
      <c r="J887">
        <v>192</v>
      </c>
      <c r="M887">
        <f t="shared" si="28"/>
        <v>192</v>
      </c>
      <c r="N887">
        <f t="shared" si="29"/>
        <v>1.1093780389610152E-2</v>
      </c>
    </row>
    <row r="888" spans="1:14">
      <c r="A888" t="s">
        <v>1278</v>
      </c>
      <c r="B888">
        <v>18233</v>
      </c>
      <c r="C888">
        <v>9</v>
      </c>
      <c r="D888">
        <v>5</v>
      </c>
      <c r="E888">
        <v>0</v>
      </c>
      <c r="F888">
        <v>1</v>
      </c>
      <c r="G888">
        <v>20</v>
      </c>
      <c r="H888">
        <v>2.96875</v>
      </c>
      <c r="I888">
        <v>136.161840106141</v>
      </c>
      <c r="J888">
        <v>404.23046281510699</v>
      </c>
      <c r="M888">
        <f t="shared" si="28"/>
        <v>404.23046281510699</v>
      </c>
      <c r="N888" t="str">
        <f t="shared" si="29"/>
        <v/>
      </c>
    </row>
    <row r="889" spans="1:14">
      <c r="A889" t="s">
        <v>82</v>
      </c>
      <c r="B889">
        <v>18238</v>
      </c>
      <c r="C889">
        <v>3</v>
      </c>
      <c r="D889">
        <v>1</v>
      </c>
      <c r="E889">
        <v>1</v>
      </c>
      <c r="F889">
        <v>1</v>
      </c>
      <c r="G889">
        <v>100</v>
      </c>
      <c r="H889">
        <v>1.5</v>
      </c>
      <c r="I889">
        <v>10</v>
      </c>
      <c r="J889">
        <v>15</v>
      </c>
      <c r="M889">
        <f t="shared" si="28"/>
        <v>419.23046281510699</v>
      </c>
      <c r="N889">
        <f t="shared" si="29"/>
        <v>1.8671561250216018E-2</v>
      </c>
    </row>
    <row r="890" spans="1:14">
      <c r="A890" t="s">
        <v>1279</v>
      </c>
      <c r="B890">
        <v>18256</v>
      </c>
      <c r="C890">
        <v>5</v>
      </c>
      <c r="D890">
        <v>1</v>
      </c>
      <c r="E890">
        <v>0</v>
      </c>
      <c r="F890">
        <v>1</v>
      </c>
      <c r="G890">
        <v>100</v>
      </c>
      <c r="H890">
        <v>1</v>
      </c>
      <c r="I890">
        <v>11.6096404744368</v>
      </c>
      <c r="J890">
        <v>11.6096404744368</v>
      </c>
      <c r="M890">
        <f t="shared" si="28"/>
        <v>11.6096404744368</v>
      </c>
      <c r="N890" t="str">
        <f t="shared" si="29"/>
        <v/>
      </c>
    </row>
    <row r="891" spans="1:14">
      <c r="A891" t="s">
        <v>82</v>
      </c>
      <c r="B891">
        <v>18257</v>
      </c>
      <c r="C891">
        <v>3</v>
      </c>
      <c r="D891">
        <v>1</v>
      </c>
      <c r="E891">
        <v>1</v>
      </c>
      <c r="F891">
        <v>1</v>
      </c>
      <c r="G891">
        <v>100</v>
      </c>
      <c r="H891">
        <v>1.5</v>
      </c>
      <c r="I891">
        <v>10</v>
      </c>
      <c r="J891">
        <v>15</v>
      </c>
      <c r="M891">
        <f t="shared" si="28"/>
        <v>26.609640474436802</v>
      </c>
      <c r="N891">
        <f t="shared" si="29"/>
        <v>2.9710143524526427E-3</v>
      </c>
    </row>
    <row r="892" spans="1:14">
      <c r="A892" t="s">
        <v>1280</v>
      </c>
      <c r="B892">
        <v>18269</v>
      </c>
      <c r="C892">
        <v>5</v>
      </c>
      <c r="D892">
        <v>3</v>
      </c>
      <c r="E892">
        <v>0</v>
      </c>
      <c r="F892">
        <v>1</v>
      </c>
      <c r="G892">
        <v>33.3333333333333</v>
      </c>
      <c r="H892">
        <v>1.5</v>
      </c>
      <c r="I892">
        <v>53.7744375108173</v>
      </c>
      <c r="J892">
        <v>80.661656266226004</v>
      </c>
      <c r="M892">
        <f t="shared" si="28"/>
        <v>80.661656266226004</v>
      </c>
      <c r="N892">
        <f t="shared" si="29"/>
        <v>6.2228619827526706E-3</v>
      </c>
    </row>
    <row r="893" spans="1:14">
      <c r="A893" t="s">
        <v>1281</v>
      </c>
      <c r="B893">
        <v>18441</v>
      </c>
      <c r="C893">
        <v>68</v>
      </c>
      <c r="D893">
        <v>1</v>
      </c>
      <c r="E893">
        <v>1</v>
      </c>
      <c r="F893">
        <v>1</v>
      </c>
      <c r="G893">
        <v>100</v>
      </c>
      <c r="H893">
        <v>2</v>
      </c>
      <c r="I893">
        <v>18.094737505047998</v>
      </c>
      <c r="J893">
        <v>36.189475010096103</v>
      </c>
      <c r="M893">
        <f t="shared" si="28"/>
        <v>36.189475010096103</v>
      </c>
      <c r="N893" t="str">
        <f t="shared" si="29"/>
        <v/>
      </c>
    </row>
    <row r="894" spans="1:14">
      <c r="A894" t="s">
        <v>82</v>
      </c>
      <c r="B894">
        <v>18442</v>
      </c>
      <c r="C894">
        <v>66</v>
      </c>
      <c r="D894">
        <v>6</v>
      </c>
      <c r="E894">
        <v>1</v>
      </c>
      <c r="F894">
        <v>2</v>
      </c>
      <c r="G894">
        <v>33.3333333333333</v>
      </c>
      <c r="H894">
        <v>3.7692307692307598</v>
      </c>
      <c r="I894">
        <v>103.726274277296</v>
      </c>
      <c r="J894">
        <v>390.96826458365598</v>
      </c>
      <c r="M894">
        <f t="shared" si="28"/>
        <v>427.15773959375207</v>
      </c>
      <c r="N894">
        <f t="shared" si="29"/>
        <v>1.8906200752205806E-2</v>
      </c>
    </row>
    <row r="895" spans="1:14">
      <c r="A895" t="s">
        <v>1282</v>
      </c>
      <c r="B895">
        <v>18447</v>
      </c>
      <c r="C895">
        <v>57</v>
      </c>
      <c r="D895">
        <v>3</v>
      </c>
      <c r="E895">
        <v>1</v>
      </c>
      <c r="F895">
        <v>1</v>
      </c>
      <c r="G895">
        <v>33.3333333333333</v>
      </c>
      <c r="H895">
        <v>3.8571428571428501</v>
      </c>
      <c r="I895">
        <v>62.907475208398502</v>
      </c>
      <c r="J895">
        <v>242.643118660965</v>
      </c>
      <c r="M895">
        <f t="shared" si="28"/>
        <v>242.643118660965</v>
      </c>
      <c r="N895">
        <f t="shared" si="29"/>
        <v>1.2967534082678157E-2</v>
      </c>
    </row>
    <row r="896" spans="1:14">
      <c r="A896" t="s">
        <v>1283</v>
      </c>
      <c r="B896">
        <v>18452</v>
      </c>
      <c r="C896">
        <v>50</v>
      </c>
      <c r="D896">
        <v>10</v>
      </c>
      <c r="E896">
        <v>4</v>
      </c>
      <c r="F896">
        <v>4</v>
      </c>
      <c r="G896">
        <v>40</v>
      </c>
      <c r="H896">
        <v>8.5714285714285694</v>
      </c>
      <c r="I896">
        <v>323.85477931016197</v>
      </c>
      <c r="J896">
        <v>2775.8981083728099</v>
      </c>
      <c r="M896">
        <f t="shared" si="28"/>
        <v>2775.8981083728099</v>
      </c>
      <c r="N896">
        <f t="shared" si="29"/>
        <v>6.5838676581941244E-2</v>
      </c>
    </row>
    <row r="897" spans="1:14">
      <c r="A897" t="s">
        <v>1284</v>
      </c>
      <c r="B897">
        <v>18461</v>
      </c>
      <c r="C897">
        <v>8</v>
      </c>
      <c r="D897">
        <v>2</v>
      </c>
      <c r="E897">
        <v>1</v>
      </c>
      <c r="F897">
        <v>1</v>
      </c>
      <c r="G897">
        <v>50</v>
      </c>
      <c r="H897">
        <v>1.7999999999999901</v>
      </c>
      <c r="I897">
        <v>33</v>
      </c>
      <c r="J897">
        <v>59.399999999999899</v>
      </c>
      <c r="M897">
        <f t="shared" si="28"/>
        <v>59.399999999999899</v>
      </c>
      <c r="N897" t="str">
        <f t="shared" si="29"/>
        <v/>
      </c>
    </row>
    <row r="898" spans="1:14">
      <c r="A898" t="s">
        <v>82</v>
      </c>
      <c r="B898">
        <v>18462</v>
      </c>
      <c r="C898">
        <v>4</v>
      </c>
      <c r="D898">
        <v>2</v>
      </c>
      <c r="E898">
        <v>0</v>
      </c>
      <c r="F898">
        <v>1</v>
      </c>
      <c r="G898">
        <v>50</v>
      </c>
      <c r="H898">
        <v>1.3333333333333299</v>
      </c>
      <c r="I898">
        <v>18.575424759098802</v>
      </c>
      <c r="J898">
        <v>24.767233012131801</v>
      </c>
      <c r="M898">
        <f t="shared" si="28"/>
        <v>84.167233012131703</v>
      </c>
      <c r="N898" t="str">
        <f t="shared" si="29"/>
        <v/>
      </c>
    </row>
    <row r="899" spans="1:14">
      <c r="A899" t="s">
        <v>82</v>
      </c>
      <c r="B899">
        <v>18474</v>
      </c>
      <c r="C899">
        <v>5</v>
      </c>
      <c r="D899">
        <v>1</v>
      </c>
      <c r="E899">
        <v>0</v>
      </c>
      <c r="F899">
        <v>1</v>
      </c>
      <c r="G899">
        <v>100</v>
      </c>
      <c r="H899">
        <v>1</v>
      </c>
      <c r="I899">
        <v>15.509775004326899</v>
      </c>
      <c r="J899">
        <v>15.509775004326899</v>
      </c>
      <c r="M899">
        <f t="shared" si="28"/>
        <v>99.677008016458601</v>
      </c>
      <c r="N899" t="str">
        <f t="shared" si="29"/>
        <v/>
      </c>
    </row>
    <row r="900" spans="1:14">
      <c r="A900" t="s">
        <v>82</v>
      </c>
      <c r="B900">
        <v>18475</v>
      </c>
      <c r="C900">
        <v>3</v>
      </c>
      <c r="D900">
        <v>1</v>
      </c>
      <c r="E900">
        <v>0</v>
      </c>
      <c r="F900">
        <v>1</v>
      </c>
      <c r="G900">
        <v>100</v>
      </c>
      <c r="H900">
        <v>1</v>
      </c>
      <c r="I900">
        <v>19.651484454403199</v>
      </c>
      <c r="J900">
        <v>19.651484454403199</v>
      </c>
      <c r="M900">
        <f t="shared" si="28"/>
        <v>119.3284924708618</v>
      </c>
      <c r="N900" t="str">
        <f t="shared" si="29"/>
        <v/>
      </c>
    </row>
    <row r="901" spans="1:14">
      <c r="A901" t="s">
        <v>82</v>
      </c>
      <c r="B901">
        <v>18486</v>
      </c>
      <c r="C901">
        <v>7</v>
      </c>
      <c r="D901">
        <v>6</v>
      </c>
      <c r="E901">
        <v>1</v>
      </c>
      <c r="F901">
        <v>2</v>
      </c>
      <c r="G901">
        <v>33.3333333333333</v>
      </c>
      <c r="H901">
        <v>7.125</v>
      </c>
      <c r="I901">
        <v>102.798582895555</v>
      </c>
      <c r="J901">
        <v>732.439903130831</v>
      </c>
      <c r="M901">
        <f t="shared" si="28"/>
        <v>851.76839560169276</v>
      </c>
      <c r="N901" t="str">
        <f t="shared" si="29"/>
        <v/>
      </c>
    </row>
    <row r="902" spans="1:14">
      <c r="A902" t="s">
        <v>82</v>
      </c>
      <c r="B902">
        <v>18494</v>
      </c>
      <c r="C902">
        <v>7</v>
      </c>
      <c r="D902">
        <v>4</v>
      </c>
      <c r="E902">
        <v>0</v>
      </c>
      <c r="F902">
        <v>2</v>
      </c>
      <c r="G902">
        <v>50</v>
      </c>
      <c r="H902">
        <v>2</v>
      </c>
      <c r="I902">
        <v>60.944362512259602</v>
      </c>
      <c r="J902">
        <v>121.888725024519</v>
      </c>
      <c r="M902">
        <f t="shared" si="28"/>
        <v>973.65712062621174</v>
      </c>
      <c r="N902">
        <f t="shared" si="29"/>
        <v>3.2745335276596517E-2</v>
      </c>
    </row>
    <row r="903" spans="1:14">
      <c r="A903" t="s">
        <v>1285</v>
      </c>
      <c r="B903">
        <v>19455</v>
      </c>
      <c r="C903">
        <v>5</v>
      </c>
      <c r="D903">
        <v>1</v>
      </c>
      <c r="E903">
        <v>1</v>
      </c>
      <c r="F903">
        <v>1</v>
      </c>
      <c r="G903">
        <v>100</v>
      </c>
      <c r="H903">
        <v>1.875</v>
      </c>
      <c r="I903">
        <v>25.2661942985184</v>
      </c>
      <c r="J903">
        <v>47.374114309722003</v>
      </c>
      <c r="M903">
        <f t="shared" si="28"/>
        <v>47.374114309722003</v>
      </c>
      <c r="N903" t="str">
        <f t="shared" si="29"/>
        <v/>
      </c>
    </row>
    <row r="904" spans="1:14">
      <c r="A904" t="s">
        <v>82</v>
      </c>
      <c r="B904">
        <v>19456</v>
      </c>
      <c r="C904">
        <v>3</v>
      </c>
      <c r="D904">
        <v>1</v>
      </c>
      <c r="E904">
        <v>1</v>
      </c>
      <c r="F904">
        <v>2</v>
      </c>
      <c r="G904">
        <v>200</v>
      </c>
      <c r="H904">
        <v>3.5</v>
      </c>
      <c r="I904">
        <v>39</v>
      </c>
      <c r="J904">
        <v>136.5</v>
      </c>
      <c r="M904">
        <f t="shared" si="28"/>
        <v>183.87411430972202</v>
      </c>
      <c r="N904">
        <f t="shared" si="29"/>
        <v>1.0778520229498703E-2</v>
      </c>
    </row>
    <row r="905" spans="1:14">
      <c r="A905" t="s">
        <v>1286</v>
      </c>
      <c r="B905">
        <v>19461</v>
      </c>
      <c r="C905">
        <v>4</v>
      </c>
      <c r="D905">
        <v>2</v>
      </c>
      <c r="E905">
        <v>6</v>
      </c>
      <c r="F905">
        <v>1</v>
      </c>
      <c r="G905">
        <v>50</v>
      </c>
      <c r="H905">
        <v>0.9375</v>
      </c>
      <c r="I905">
        <v>53.888725024519303</v>
      </c>
      <c r="J905">
        <v>50.520679710486803</v>
      </c>
      <c r="M905">
        <f t="shared" si="28"/>
        <v>50.520679710486803</v>
      </c>
      <c r="N905">
        <f t="shared" si="29"/>
        <v>4.5553827047258933E-3</v>
      </c>
    </row>
    <row r="906" spans="1:14">
      <c r="A906" t="s">
        <v>1287</v>
      </c>
      <c r="B906">
        <v>19466</v>
      </c>
      <c r="C906">
        <v>89</v>
      </c>
      <c r="D906">
        <v>18</v>
      </c>
      <c r="E906">
        <v>6</v>
      </c>
      <c r="F906">
        <v>4</v>
      </c>
      <c r="G906">
        <v>22.2222222222222</v>
      </c>
      <c r="H906">
        <v>9.4821428571428505</v>
      </c>
      <c r="I906">
        <v>557.41151012229705</v>
      </c>
      <c r="J906">
        <v>5285.4555691953501</v>
      </c>
      <c r="M906">
        <f t="shared" si="28"/>
        <v>5285.4555691953501</v>
      </c>
      <c r="N906" t="str">
        <f t="shared" si="29"/>
        <v/>
      </c>
    </row>
    <row r="907" spans="1:14">
      <c r="A907" t="s">
        <v>82</v>
      </c>
      <c r="B907">
        <v>19476</v>
      </c>
      <c r="C907">
        <v>3</v>
      </c>
      <c r="D907">
        <v>1</v>
      </c>
      <c r="E907">
        <v>1</v>
      </c>
      <c r="F907">
        <v>1</v>
      </c>
      <c r="G907">
        <v>100</v>
      </c>
      <c r="H907">
        <v>0.5</v>
      </c>
      <c r="I907">
        <v>8</v>
      </c>
      <c r="J907">
        <v>4</v>
      </c>
      <c r="M907">
        <f t="shared" si="28"/>
        <v>5289.4555691953501</v>
      </c>
      <c r="N907" t="str">
        <f t="shared" si="29"/>
        <v/>
      </c>
    </row>
    <row r="908" spans="1:14">
      <c r="A908" t="s">
        <v>82</v>
      </c>
      <c r="B908">
        <v>19480</v>
      </c>
      <c r="C908">
        <v>4</v>
      </c>
      <c r="D908">
        <v>2</v>
      </c>
      <c r="E908">
        <v>0</v>
      </c>
      <c r="F908">
        <v>1</v>
      </c>
      <c r="G908">
        <v>50</v>
      </c>
      <c r="H908">
        <v>1</v>
      </c>
      <c r="I908">
        <v>11.6096404744368</v>
      </c>
      <c r="J908">
        <v>11.6096404744368</v>
      </c>
      <c r="M908">
        <f t="shared" si="28"/>
        <v>5301.0652096697868</v>
      </c>
      <c r="N908">
        <f t="shared" si="29"/>
        <v>0.10134154235442087</v>
      </c>
    </row>
    <row r="909" spans="1:14">
      <c r="A909" t="s">
        <v>1288</v>
      </c>
      <c r="B909">
        <v>19486</v>
      </c>
      <c r="C909">
        <v>28</v>
      </c>
      <c r="D909">
        <v>11</v>
      </c>
      <c r="E909">
        <v>1</v>
      </c>
      <c r="F909">
        <v>8</v>
      </c>
      <c r="G909">
        <v>72.727272727272705</v>
      </c>
      <c r="H909">
        <v>10.75</v>
      </c>
      <c r="I909">
        <v>423.72910602611</v>
      </c>
      <c r="J909">
        <v>4555.0878897806797</v>
      </c>
      <c r="M909">
        <f t="shared" si="28"/>
        <v>4555.0878897806797</v>
      </c>
      <c r="N909">
        <f t="shared" si="29"/>
        <v>9.1596016354833942E-2</v>
      </c>
    </row>
    <row r="910" spans="1:14">
      <c r="A910" t="s">
        <v>1289</v>
      </c>
      <c r="B910">
        <v>19522</v>
      </c>
      <c r="C910">
        <v>8</v>
      </c>
      <c r="D910">
        <v>2</v>
      </c>
      <c r="E910">
        <v>1</v>
      </c>
      <c r="F910">
        <v>2</v>
      </c>
      <c r="G910">
        <v>100</v>
      </c>
      <c r="H910">
        <v>3.5999999999999899</v>
      </c>
      <c r="I910">
        <v>41.5131794236475</v>
      </c>
      <c r="J910">
        <v>149.44744592513101</v>
      </c>
      <c r="M910">
        <f t="shared" si="28"/>
        <v>149.44744592513101</v>
      </c>
      <c r="N910" t="str">
        <f t="shared" si="29"/>
        <v/>
      </c>
    </row>
    <row r="911" spans="1:14">
      <c r="A911" t="s">
        <v>82</v>
      </c>
      <c r="B911">
        <v>19524</v>
      </c>
      <c r="C911">
        <v>4</v>
      </c>
      <c r="D911">
        <v>2</v>
      </c>
      <c r="E911">
        <v>0</v>
      </c>
      <c r="F911">
        <v>1</v>
      </c>
      <c r="G911">
        <v>50</v>
      </c>
      <c r="H911">
        <v>1</v>
      </c>
      <c r="I911">
        <v>15.509775004326899</v>
      </c>
      <c r="J911">
        <v>15.509775004326899</v>
      </c>
      <c r="M911">
        <f t="shared" si="28"/>
        <v>164.95722092945792</v>
      </c>
      <c r="N911" t="str">
        <f t="shared" si="29"/>
        <v/>
      </c>
    </row>
    <row r="912" spans="1:14">
      <c r="A912" t="s">
        <v>82</v>
      </c>
      <c r="B912">
        <v>19531</v>
      </c>
      <c r="C912">
        <v>9</v>
      </c>
      <c r="D912">
        <v>4</v>
      </c>
      <c r="E912">
        <v>1</v>
      </c>
      <c r="F912">
        <v>4</v>
      </c>
      <c r="G912">
        <v>100</v>
      </c>
      <c r="H912">
        <v>9.7777777777777697</v>
      </c>
      <c r="I912">
        <v>133.97977094150801</v>
      </c>
      <c r="J912">
        <v>1310.0244269836301</v>
      </c>
      <c r="M912">
        <f t="shared" ref="M912:M975" si="30">IF(A912="&lt;anonymous&gt;",J912+M911,J912)</f>
        <v>1474.981647913088</v>
      </c>
      <c r="N912">
        <f t="shared" ref="N912:N975" si="31">IF(A913="&lt;anonymous&gt;","",POWER(M912,2/3)/3000)</f>
        <v>4.3191984284667126E-2</v>
      </c>
    </row>
    <row r="913" spans="1:14">
      <c r="A913" t="s">
        <v>1290</v>
      </c>
      <c r="B913">
        <v>19551</v>
      </c>
      <c r="C913">
        <v>3</v>
      </c>
      <c r="D913">
        <v>1</v>
      </c>
      <c r="E913">
        <v>0</v>
      </c>
      <c r="F913">
        <v>2</v>
      </c>
      <c r="G913">
        <v>200</v>
      </c>
      <c r="H913">
        <v>2.25</v>
      </c>
      <c r="I913">
        <v>50.718800023077002</v>
      </c>
      <c r="J913">
        <v>114.117300051923</v>
      </c>
      <c r="M913">
        <f t="shared" si="30"/>
        <v>114.117300051923</v>
      </c>
      <c r="N913">
        <f t="shared" si="31"/>
        <v>7.8423533078706177E-3</v>
      </c>
    </row>
    <row r="914" spans="1:14">
      <c r="A914" t="s">
        <v>1291</v>
      </c>
      <c r="B914">
        <v>19556</v>
      </c>
      <c r="C914">
        <v>31</v>
      </c>
      <c r="D914">
        <v>21</v>
      </c>
      <c r="E914">
        <v>2</v>
      </c>
      <c r="F914">
        <v>5</v>
      </c>
      <c r="G914">
        <v>23.8095238095238</v>
      </c>
      <c r="H914">
        <v>11.785714285714199</v>
      </c>
      <c r="I914">
        <v>565.53803741826005</v>
      </c>
      <c r="J914">
        <v>6665.2697267152098</v>
      </c>
      <c r="M914">
        <f t="shared" si="30"/>
        <v>6665.2697267152098</v>
      </c>
      <c r="N914">
        <f t="shared" si="31"/>
        <v>0.1180566796640926</v>
      </c>
    </row>
    <row r="915" spans="1:14">
      <c r="A915" t="s">
        <v>1292</v>
      </c>
      <c r="B915">
        <v>19588</v>
      </c>
      <c r="C915">
        <v>49</v>
      </c>
      <c r="D915">
        <v>1</v>
      </c>
      <c r="E915">
        <v>2</v>
      </c>
      <c r="F915">
        <v>1</v>
      </c>
      <c r="G915">
        <v>100</v>
      </c>
      <c r="H915">
        <v>1</v>
      </c>
      <c r="I915">
        <v>11.6096404744368</v>
      </c>
      <c r="J915">
        <v>11.6096404744368</v>
      </c>
      <c r="M915">
        <f t="shared" si="30"/>
        <v>11.6096404744368</v>
      </c>
      <c r="N915" t="str">
        <f t="shared" si="31"/>
        <v/>
      </c>
    </row>
    <row r="916" spans="1:14">
      <c r="A916" t="s">
        <v>82</v>
      </c>
      <c r="B916">
        <v>19589</v>
      </c>
      <c r="C916">
        <v>47</v>
      </c>
      <c r="D916">
        <v>34</v>
      </c>
      <c r="E916">
        <v>2</v>
      </c>
      <c r="F916">
        <v>9</v>
      </c>
      <c r="G916">
        <v>26.470588235294102</v>
      </c>
      <c r="H916">
        <v>25.105263157894701</v>
      </c>
      <c r="I916">
        <v>1115.01214503506</v>
      </c>
      <c r="J916">
        <v>27992.6733253538</v>
      </c>
      <c r="M916">
        <f t="shared" si="30"/>
        <v>28004.282965828239</v>
      </c>
      <c r="N916" t="str">
        <f t="shared" si="31"/>
        <v/>
      </c>
    </row>
    <row r="917" spans="1:14">
      <c r="A917" t="s">
        <v>82</v>
      </c>
      <c r="B917">
        <v>19625</v>
      </c>
      <c r="C917">
        <v>5</v>
      </c>
      <c r="D917">
        <v>2</v>
      </c>
      <c r="E917">
        <v>2</v>
      </c>
      <c r="F917">
        <v>2</v>
      </c>
      <c r="G917">
        <v>100</v>
      </c>
      <c r="H917">
        <v>4.5</v>
      </c>
      <c r="I917">
        <v>53.150849518197802</v>
      </c>
      <c r="J917">
        <v>239.17882283188999</v>
      </c>
      <c r="M917">
        <f t="shared" si="30"/>
        <v>28243.46178866013</v>
      </c>
      <c r="N917">
        <f t="shared" si="31"/>
        <v>0.30914153799390737</v>
      </c>
    </row>
    <row r="918" spans="1:14">
      <c r="A918" t="s">
        <v>1293</v>
      </c>
      <c r="B918">
        <v>19638</v>
      </c>
      <c r="C918">
        <v>72</v>
      </c>
      <c r="D918">
        <v>1</v>
      </c>
      <c r="E918">
        <v>4</v>
      </c>
      <c r="F918">
        <v>1</v>
      </c>
      <c r="G918">
        <v>100</v>
      </c>
      <c r="H918">
        <v>1</v>
      </c>
      <c r="I918">
        <v>19.651484454403199</v>
      </c>
      <c r="J918">
        <v>19.651484454403199</v>
      </c>
      <c r="M918">
        <f t="shared" si="30"/>
        <v>19.651484454403199</v>
      </c>
      <c r="N918">
        <f t="shared" si="31"/>
        <v>2.4274054352425778E-3</v>
      </c>
    </row>
    <row r="919" spans="1:14">
      <c r="A919" t="s">
        <v>1294</v>
      </c>
      <c r="B919">
        <v>19639</v>
      </c>
      <c r="C919">
        <v>70</v>
      </c>
      <c r="D919">
        <v>17</v>
      </c>
      <c r="E919">
        <v>7</v>
      </c>
      <c r="F919">
        <v>5</v>
      </c>
      <c r="G919">
        <v>29.411764705882302</v>
      </c>
      <c r="H919">
        <v>8.7741935483870908</v>
      </c>
      <c r="I919">
        <v>613.10665738802004</v>
      </c>
      <c r="J919">
        <v>5379.5164777271502</v>
      </c>
      <c r="M919">
        <f t="shared" si="30"/>
        <v>5379.5164777271502</v>
      </c>
      <c r="N919" t="str">
        <f t="shared" si="31"/>
        <v/>
      </c>
    </row>
    <row r="920" spans="1:14">
      <c r="A920" t="s">
        <v>82</v>
      </c>
      <c r="B920">
        <v>19646</v>
      </c>
      <c r="C920">
        <v>14</v>
      </c>
      <c r="D920">
        <v>8</v>
      </c>
      <c r="E920">
        <v>1</v>
      </c>
      <c r="F920">
        <v>4</v>
      </c>
      <c r="G920">
        <v>50</v>
      </c>
      <c r="H920">
        <v>5.86666666666666</v>
      </c>
      <c r="I920">
        <v>194.51316411045099</v>
      </c>
      <c r="J920">
        <v>1141.14389611464</v>
      </c>
      <c r="M920">
        <f t="shared" si="30"/>
        <v>6520.6603738417907</v>
      </c>
      <c r="N920" t="str">
        <f t="shared" si="31"/>
        <v/>
      </c>
    </row>
    <row r="921" spans="1:14">
      <c r="A921" t="s">
        <v>82</v>
      </c>
      <c r="B921">
        <v>19661</v>
      </c>
      <c r="C921">
        <v>16</v>
      </c>
      <c r="D921">
        <v>11</v>
      </c>
      <c r="E921">
        <v>1</v>
      </c>
      <c r="F921">
        <v>4</v>
      </c>
      <c r="G921">
        <v>36.363636363636303</v>
      </c>
      <c r="H921">
        <v>11.789473684210501</v>
      </c>
      <c r="I921">
        <v>302.66364716150701</v>
      </c>
      <c r="J921">
        <v>3568.2451033777602</v>
      </c>
      <c r="M921">
        <f t="shared" si="30"/>
        <v>10088.90547721955</v>
      </c>
      <c r="N921">
        <f t="shared" si="31"/>
        <v>0.15563530247104498</v>
      </c>
    </row>
    <row r="922" spans="1:14">
      <c r="A922" t="s">
        <v>1295</v>
      </c>
      <c r="B922">
        <v>19680</v>
      </c>
      <c r="C922">
        <v>3</v>
      </c>
      <c r="D922">
        <v>1</v>
      </c>
      <c r="E922">
        <v>1</v>
      </c>
      <c r="F922">
        <v>3</v>
      </c>
      <c r="G922">
        <v>300</v>
      </c>
      <c r="H922">
        <v>4</v>
      </c>
      <c r="I922">
        <v>53.150849518197802</v>
      </c>
      <c r="J922">
        <v>212.60339807279101</v>
      </c>
      <c r="M922">
        <f t="shared" si="30"/>
        <v>212.60339807279101</v>
      </c>
      <c r="N922" t="str">
        <f t="shared" si="31"/>
        <v/>
      </c>
    </row>
    <row r="923" spans="1:14">
      <c r="A923" t="s">
        <v>82</v>
      </c>
      <c r="B923">
        <v>19683</v>
      </c>
      <c r="C923">
        <v>4</v>
      </c>
      <c r="D923">
        <v>2</v>
      </c>
      <c r="E923">
        <v>1</v>
      </c>
      <c r="F923">
        <v>1</v>
      </c>
      <c r="G923">
        <v>50</v>
      </c>
      <c r="H923">
        <v>1.7999999999999901</v>
      </c>
      <c r="I923">
        <v>30</v>
      </c>
      <c r="J923">
        <v>53.999999999999901</v>
      </c>
      <c r="M923">
        <f t="shared" si="30"/>
        <v>266.60339807279092</v>
      </c>
      <c r="N923">
        <f t="shared" si="31"/>
        <v>1.3807737826394273E-2</v>
      </c>
    </row>
    <row r="924" spans="1:14">
      <c r="A924" t="s">
        <v>1296</v>
      </c>
      <c r="B924">
        <v>19691</v>
      </c>
      <c r="C924">
        <v>3</v>
      </c>
      <c r="D924">
        <v>1</v>
      </c>
      <c r="E924">
        <v>1</v>
      </c>
      <c r="F924">
        <v>3</v>
      </c>
      <c r="G924">
        <v>300</v>
      </c>
      <c r="H924">
        <v>4</v>
      </c>
      <c r="I924">
        <v>53.150849518197802</v>
      </c>
      <c r="J924">
        <v>212.60339807279101</v>
      </c>
      <c r="M924">
        <f t="shared" si="30"/>
        <v>212.60339807279101</v>
      </c>
      <c r="N924" t="str">
        <f t="shared" si="31"/>
        <v/>
      </c>
    </row>
    <row r="925" spans="1:14">
      <c r="A925" t="s">
        <v>82</v>
      </c>
      <c r="B925">
        <v>19694</v>
      </c>
      <c r="C925">
        <v>4</v>
      </c>
      <c r="D925">
        <v>2</v>
      </c>
      <c r="E925">
        <v>1</v>
      </c>
      <c r="F925">
        <v>1</v>
      </c>
      <c r="G925">
        <v>50</v>
      </c>
      <c r="H925">
        <v>1.7999999999999901</v>
      </c>
      <c r="I925">
        <v>30</v>
      </c>
      <c r="J925">
        <v>53.999999999999901</v>
      </c>
      <c r="M925">
        <f t="shared" si="30"/>
        <v>266.60339807279092</v>
      </c>
      <c r="N925">
        <f t="shared" si="31"/>
        <v>1.3807737826394273E-2</v>
      </c>
    </row>
    <row r="926" spans="1:14">
      <c r="A926" t="s">
        <v>1297</v>
      </c>
      <c r="B926">
        <v>19700</v>
      </c>
      <c r="C926">
        <v>4</v>
      </c>
      <c r="D926">
        <v>1</v>
      </c>
      <c r="E926">
        <v>1</v>
      </c>
      <c r="F926">
        <v>1</v>
      </c>
      <c r="G926">
        <v>100</v>
      </c>
      <c r="H926">
        <v>12</v>
      </c>
      <c r="I926">
        <v>54</v>
      </c>
      <c r="J926">
        <v>648</v>
      </c>
      <c r="M926">
        <f t="shared" si="30"/>
        <v>648</v>
      </c>
      <c r="N926">
        <f t="shared" si="31"/>
        <v>2.4961005876622831E-2</v>
      </c>
    </row>
    <row r="927" spans="1:14">
      <c r="A927" t="s">
        <v>1298</v>
      </c>
      <c r="B927">
        <v>19705</v>
      </c>
      <c r="C927">
        <v>3</v>
      </c>
      <c r="D927">
        <v>1</v>
      </c>
      <c r="E927">
        <v>1</v>
      </c>
      <c r="F927">
        <v>3</v>
      </c>
      <c r="G927">
        <v>300</v>
      </c>
      <c r="H927">
        <v>2.7</v>
      </c>
      <c r="I927">
        <v>45</v>
      </c>
      <c r="J927">
        <v>121.5</v>
      </c>
      <c r="M927">
        <f t="shared" si="30"/>
        <v>121.5</v>
      </c>
      <c r="N927">
        <f t="shared" si="31"/>
        <v>8.1770426677446276E-3</v>
      </c>
    </row>
    <row r="928" spans="1:14">
      <c r="A928" t="s">
        <v>1299</v>
      </c>
      <c r="B928">
        <v>19711</v>
      </c>
      <c r="C928">
        <v>14</v>
      </c>
      <c r="D928">
        <v>4</v>
      </c>
      <c r="E928">
        <v>4</v>
      </c>
      <c r="F928">
        <v>2</v>
      </c>
      <c r="G928">
        <v>50</v>
      </c>
      <c r="H928">
        <v>4.1538461538461497</v>
      </c>
      <c r="I928">
        <v>135.93368043019399</v>
      </c>
      <c r="J928">
        <v>564.647595633116</v>
      </c>
      <c r="M928">
        <f t="shared" si="30"/>
        <v>564.647595633116</v>
      </c>
      <c r="N928" t="str">
        <f t="shared" si="31"/>
        <v/>
      </c>
    </row>
    <row r="929" spans="1:14">
      <c r="A929" t="s">
        <v>82</v>
      </c>
      <c r="B929">
        <v>19715</v>
      </c>
      <c r="C929">
        <v>8</v>
      </c>
      <c r="D929">
        <v>2</v>
      </c>
      <c r="E929">
        <v>1</v>
      </c>
      <c r="F929">
        <v>3</v>
      </c>
      <c r="G929">
        <v>150</v>
      </c>
      <c r="H929">
        <v>6.6666666666666599</v>
      </c>
      <c r="I929">
        <v>101.950260322646</v>
      </c>
      <c r="J929">
        <v>679.66840215097295</v>
      </c>
      <c r="M929">
        <f t="shared" si="30"/>
        <v>1244.3159977840889</v>
      </c>
      <c r="N929">
        <f t="shared" si="31"/>
        <v>3.8562561007282982E-2</v>
      </c>
    </row>
    <row r="930" spans="1:14">
      <c r="A930" t="s">
        <v>1300</v>
      </c>
      <c r="B930">
        <v>19726</v>
      </c>
      <c r="C930">
        <v>53</v>
      </c>
      <c r="D930">
        <v>13</v>
      </c>
      <c r="E930">
        <v>6</v>
      </c>
      <c r="F930">
        <v>5</v>
      </c>
      <c r="G930">
        <v>38.461538461538403</v>
      </c>
      <c r="H930">
        <v>8.0208333333333304</v>
      </c>
      <c r="I930">
        <v>450.831864245205</v>
      </c>
      <c r="J930">
        <v>3616.0472444667498</v>
      </c>
      <c r="M930">
        <f t="shared" si="30"/>
        <v>3616.0472444667498</v>
      </c>
      <c r="N930" t="str">
        <f t="shared" si="31"/>
        <v/>
      </c>
    </row>
    <row r="931" spans="1:14">
      <c r="A931" t="s">
        <v>82</v>
      </c>
      <c r="B931">
        <v>19731</v>
      </c>
      <c r="C931">
        <v>5</v>
      </c>
      <c r="D931">
        <v>5</v>
      </c>
      <c r="E931">
        <v>1</v>
      </c>
      <c r="F931">
        <v>3</v>
      </c>
      <c r="G931">
        <v>60</v>
      </c>
      <c r="H931">
        <v>2.75</v>
      </c>
      <c r="I931">
        <v>75.284212515144205</v>
      </c>
      <c r="J931">
        <v>207.03158441664601</v>
      </c>
      <c r="M931">
        <f t="shared" si="30"/>
        <v>3823.078828883396</v>
      </c>
      <c r="N931" t="str">
        <f t="shared" si="31"/>
        <v/>
      </c>
    </row>
    <row r="932" spans="1:14">
      <c r="A932" t="s">
        <v>82</v>
      </c>
      <c r="B932">
        <v>19737</v>
      </c>
      <c r="C932">
        <v>9</v>
      </c>
      <c r="D932">
        <v>5</v>
      </c>
      <c r="E932">
        <v>1</v>
      </c>
      <c r="F932">
        <v>3</v>
      </c>
      <c r="G932">
        <v>60</v>
      </c>
      <c r="H932">
        <v>6.125</v>
      </c>
      <c r="I932">
        <v>105.48604608143</v>
      </c>
      <c r="J932">
        <v>646.10203224875795</v>
      </c>
      <c r="M932">
        <f t="shared" si="30"/>
        <v>4469.180861132154</v>
      </c>
      <c r="N932">
        <f t="shared" si="31"/>
        <v>9.0440724376344317E-2</v>
      </c>
    </row>
    <row r="933" spans="1:14">
      <c r="A933" t="s">
        <v>1295</v>
      </c>
      <c r="B933">
        <v>19749</v>
      </c>
      <c r="C933">
        <v>3</v>
      </c>
      <c r="D933">
        <v>1</v>
      </c>
      <c r="E933">
        <v>1</v>
      </c>
      <c r="F933">
        <v>3</v>
      </c>
      <c r="G933">
        <v>300</v>
      </c>
      <c r="H933">
        <v>4</v>
      </c>
      <c r="I933">
        <v>49.828921423310398</v>
      </c>
      <c r="J933">
        <v>199.31568569324099</v>
      </c>
      <c r="M933">
        <f t="shared" si="30"/>
        <v>199.31568569324099</v>
      </c>
      <c r="N933" t="str">
        <f t="shared" si="31"/>
        <v/>
      </c>
    </row>
    <row r="934" spans="1:14">
      <c r="A934" t="s">
        <v>82</v>
      </c>
      <c r="B934">
        <v>19753</v>
      </c>
      <c r="C934">
        <v>8</v>
      </c>
      <c r="D934">
        <v>4</v>
      </c>
      <c r="E934">
        <v>1</v>
      </c>
      <c r="F934">
        <v>3</v>
      </c>
      <c r="G934">
        <v>75</v>
      </c>
      <c r="H934">
        <v>6.3</v>
      </c>
      <c r="I934">
        <v>134.88627376126101</v>
      </c>
      <c r="J934">
        <v>849.78352469594495</v>
      </c>
      <c r="M934">
        <f t="shared" si="30"/>
        <v>1049.0992103891858</v>
      </c>
      <c r="N934">
        <f t="shared" si="31"/>
        <v>3.4415687694377119E-2</v>
      </c>
    </row>
    <row r="935" spans="1:14">
      <c r="A935" t="s">
        <v>1296</v>
      </c>
      <c r="B935">
        <v>19765</v>
      </c>
      <c r="C935">
        <v>3</v>
      </c>
      <c r="D935">
        <v>1</v>
      </c>
      <c r="E935">
        <v>1</v>
      </c>
      <c r="F935">
        <v>3</v>
      </c>
      <c r="G935">
        <v>300</v>
      </c>
      <c r="H935">
        <v>4</v>
      </c>
      <c r="I935">
        <v>49.828921423310398</v>
      </c>
      <c r="J935">
        <v>199.31568569324099</v>
      </c>
      <c r="M935">
        <f t="shared" si="30"/>
        <v>199.31568569324099</v>
      </c>
      <c r="N935" t="str">
        <f t="shared" si="31"/>
        <v/>
      </c>
    </row>
    <row r="936" spans="1:14">
      <c r="A936" t="s">
        <v>82</v>
      </c>
      <c r="B936">
        <v>19769</v>
      </c>
      <c r="C936">
        <v>8</v>
      </c>
      <c r="D936">
        <v>4</v>
      </c>
      <c r="E936">
        <v>1</v>
      </c>
      <c r="F936">
        <v>3</v>
      </c>
      <c r="G936">
        <v>75</v>
      </c>
      <c r="H936">
        <v>6.3</v>
      </c>
      <c r="I936">
        <v>134.88627376126101</v>
      </c>
      <c r="J936">
        <v>849.78352469594495</v>
      </c>
      <c r="M936">
        <f t="shared" si="30"/>
        <v>1049.0992103891858</v>
      </c>
      <c r="N936">
        <f t="shared" si="31"/>
        <v>3.4415687694377119E-2</v>
      </c>
    </row>
    <row r="937" spans="1:14">
      <c r="A937" t="s">
        <v>1301</v>
      </c>
      <c r="B937">
        <v>19780</v>
      </c>
      <c r="C937">
        <v>12</v>
      </c>
      <c r="D937">
        <v>4</v>
      </c>
      <c r="E937">
        <v>6</v>
      </c>
      <c r="F937">
        <v>1</v>
      </c>
      <c r="G937">
        <v>25</v>
      </c>
      <c r="H937">
        <v>3.3846153846153801</v>
      </c>
      <c r="I937">
        <v>122.62388523751</v>
      </c>
      <c r="J937">
        <v>415.03468849618798</v>
      </c>
      <c r="M937">
        <f t="shared" si="30"/>
        <v>415.03468849618798</v>
      </c>
      <c r="N937">
        <f t="shared" si="31"/>
        <v>1.854677241873183E-2</v>
      </c>
    </row>
    <row r="938" spans="1:14">
      <c r="A938" t="s">
        <v>1302</v>
      </c>
      <c r="B938">
        <v>19787</v>
      </c>
      <c r="C938">
        <v>4</v>
      </c>
      <c r="D938">
        <v>2</v>
      </c>
      <c r="E938">
        <v>2</v>
      </c>
      <c r="F938">
        <v>3</v>
      </c>
      <c r="G938">
        <v>150</v>
      </c>
      <c r="H938">
        <v>4.71428571428571</v>
      </c>
      <c r="I938">
        <v>74.008794362821803</v>
      </c>
      <c r="J938">
        <v>348.89860199615998</v>
      </c>
      <c r="M938">
        <f t="shared" si="30"/>
        <v>348.89860199615998</v>
      </c>
      <c r="N938">
        <f t="shared" si="31"/>
        <v>1.6520057887872187E-2</v>
      </c>
    </row>
    <row r="939" spans="1:14">
      <c r="A939" t="s">
        <v>1303</v>
      </c>
      <c r="B939">
        <v>19793</v>
      </c>
      <c r="C939">
        <v>12</v>
      </c>
      <c r="D939">
        <v>4</v>
      </c>
      <c r="E939">
        <v>6</v>
      </c>
      <c r="F939">
        <v>1</v>
      </c>
      <c r="G939">
        <v>25</v>
      </c>
      <c r="H939">
        <v>3.3846153846153801</v>
      </c>
      <c r="I939">
        <v>122.62388523751</v>
      </c>
      <c r="J939">
        <v>415.03468849618798</v>
      </c>
      <c r="M939">
        <f t="shared" si="30"/>
        <v>415.03468849618798</v>
      </c>
      <c r="N939">
        <f t="shared" si="31"/>
        <v>1.854677241873183E-2</v>
      </c>
    </row>
    <row r="940" spans="1:14">
      <c r="A940" t="s">
        <v>1304</v>
      </c>
      <c r="B940">
        <v>19800</v>
      </c>
      <c r="C940">
        <v>4</v>
      </c>
      <c r="D940">
        <v>2</v>
      </c>
      <c r="E940">
        <v>2</v>
      </c>
      <c r="F940">
        <v>3</v>
      </c>
      <c r="G940">
        <v>150</v>
      </c>
      <c r="H940">
        <v>4.71428571428571</v>
      </c>
      <c r="I940">
        <v>74.008794362821803</v>
      </c>
      <c r="J940">
        <v>348.89860199615998</v>
      </c>
      <c r="M940">
        <f t="shared" si="30"/>
        <v>348.89860199615998</v>
      </c>
      <c r="N940">
        <f t="shared" si="31"/>
        <v>1.6520057887872187E-2</v>
      </c>
    </row>
    <row r="941" spans="1:14">
      <c r="A941" t="s">
        <v>1305</v>
      </c>
      <c r="B941">
        <v>19806</v>
      </c>
      <c r="C941">
        <v>21</v>
      </c>
      <c r="D941">
        <v>6</v>
      </c>
      <c r="E941">
        <v>4</v>
      </c>
      <c r="F941">
        <v>2</v>
      </c>
      <c r="G941">
        <v>33.3333333333333</v>
      </c>
      <c r="H941">
        <v>5</v>
      </c>
      <c r="I941">
        <v>184.477331756707</v>
      </c>
      <c r="J941">
        <v>922.38665878353902</v>
      </c>
      <c r="M941">
        <f t="shared" si="30"/>
        <v>922.38665878353902</v>
      </c>
      <c r="N941">
        <f t="shared" si="31"/>
        <v>3.1585475583788644E-2</v>
      </c>
    </row>
    <row r="942" spans="1:14">
      <c r="A942" t="s">
        <v>1288</v>
      </c>
      <c r="B942">
        <v>19812</v>
      </c>
      <c r="C942">
        <v>5</v>
      </c>
      <c r="D942">
        <v>2</v>
      </c>
      <c r="E942">
        <v>1</v>
      </c>
      <c r="F942">
        <v>2</v>
      </c>
      <c r="G942">
        <v>100</v>
      </c>
      <c r="H942">
        <v>2.4444444444444402</v>
      </c>
      <c r="I942">
        <v>70.308354644680705</v>
      </c>
      <c r="J942">
        <v>171.86486690921899</v>
      </c>
      <c r="M942">
        <f t="shared" si="30"/>
        <v>171.86486690921899</v>
      </c>
      <c r="N942">
        <f t="shared" si="31"/>
        <v>1.0303943832864626E-2</v>
      </c>
    </row>
    <row r="943" spans="1:14">
      <c r="A943" t="s">
        <v>1290</v>
      </c>
      <c r="B943">
        <v>19820</v>
      </c>
      <c r="C943">
        <v>4</v>
      </c>
      <c r="D943">
        <v>2</v>
      </c>
      <c r="E943">
        <v>0</v>
      </c>
      <c r="F943">
        <v>1</v>
      </c>
      <c r="G943">
        <v>50</v>
      </c>
      <c r="H943">
        <v>2.5714285714285698</v>
      </c>
      <c r="I943">
        <v>58.810337516833997</v>
      </c>
      <c r="J943">
        <v>151.22658218614399</v>
      </c>
      <c r="M943">
        <f t="shared" si="30"/>
        <v>151.22658218614399</v>
      </c>
      <c r="N943">
        <f t="shared" si="31"/>
        <v>9.4615909828982565E-3</v>
      </c>
    </row>
    <row r="944" spans="1:14">
      <c r="A944" t="s">
        <v>1306</v>
      </c>
      <c r="B944">
        <v>19828</v>
      </c>
      <c r="C944">
        <v>12</v>
      </c>
      <c r="D944">
        <v>7</v>
      </c>
      <c r="E944">
        <v>5</v>
      </c>
      <c r="F944">
        <v>3</v>
      </c>
      <c r="G944">
        <v>42.857142857142797</v>
      </c>
      <c r="H944">
        <v>7.9615384615384599</v>
      </c>
      <c r="I944">
        <v>169.45840150821701</v>
      </c>
      <c r="J944">
        <v>1349.1495812384901</v>
      </c>
      <c r="M944">
        <f t="shared" si="30"/>
        <v>1349.1495812384901</v>
      </c>
      <c r="N944">
        <f t="shared" si="31"/>
        <v>4.0699163255637841E-2</v>
      </c>
    </row>
    <row r="945" spans="1:14">
      <c r="A945" t="s">
        <v>1307</v>
      </c>
      <c r="B945">
        <v>19841</v>
      </c>
      <c r="C945">
        <v>29</v>
      </c>
      <c r="D945">
        <v>8</v>
      </c>
      <c r="E945">
        <v>8</v>
      </c>
      <c r="F945">
        <v>1</v>
      </c>
      <c r="G945">
        <v>12.5</v>
      </c>
      <c r="H945">
        <v>4.2307692307692299</v>
      </c>
      <c r="I945">
        <v>351.74793803746797</v>
      </c>
      <c r="J945">
        <v>1488.1643532354401</v>
      </c>
      <c r="M945">
        <f t="shared" si="30"/>
        <v>1488.1643532354401</v>
      </c>
      <c r="N945">
        <f t="shared" si="31"/>
        <v>4.3448955798033331E-2</v>
      </c>
    </row>
    <row r="946" spans="1:14">
      <c r="A946" t="s">
        <v>1288</v>
      </c>
      <c r="B946">
        <v>19845</v>
      </c>
      <c r="C946">
        <v>3</v>
      </c>
      <c r="D946">
        <v>1</v>
      </c>
      <c r="E946">
        <v>1</v>
      </c>
      <c r="F946">
        <v>1</v>
      </c>
      <c r="G946">
        <v>100</v>
      </c>
      <c r="H946">
        <v>1.9285714285714199</v>
      </c>
      <c r="I946">
        <v>49.828921423310398</v>
      </c>
      <c r="J946">
        <v>96.098634173527202</v>
      </c>
      <c r="M946">
        <f t="shared" si="30"/>
        <v>96.098634173527202</v>
      </c>
      <c r="N946">
        <f t="shared" si="31"/>
        <v>6.9934298367246711E-3</v>
      </c>
    </row>
    <row r="947" spans="1:14">
      <c r="A947" t="s">
        <v>1290</v>
      </c>
      <c r="B947">
        <v>19851</v>
      </c>
      <c r="C947">
        <v>3</v>
      </c>
      <c r="D947">
        <v>1</v>
      </c>
      <c r="E947">
        <v>0</v>
      </c>
      <c r="F947">
        <v>1</v>
      </c>
      <c r="G947">
        <v>100</v>
      </c>
      <c r="H947">
        <v>1</v>
      </c>
      <c r="I947">
        <v>25.2661942985184</v>
      </c>
      <c r="J947">
        <v>25.2661942985184</v>
      </c>
      <c r="M947">
        <f t="shared" si="30"/>
        <v>25.2661942985184</v>
      </c>
      <c r="N947">
        <f t="shared" si="31"/>
        <v>2.8701546605012923E-3</v>
      </c>
    </row>
    <row r="948" spans="1:14">
      <c r="A948" t="s">
        <v>1308</v>
      </c>
      <c r="B948">
        <v>19858</v>
      </c>
      <c r="C948">
        <v>3</v>
      </c>
      <c r="D948">
        <v>1</v>
      </c>
      <c r="E948">
        <v>1</v>
      </c>
      <c r="F948">
        <v>1</v>
      </c>
      <c r="G948">
        <v>100</v>
      </c>
      <c r="H948">
        <v>1.5</v>
      </c>
      <c r="I948">
        <v>10</v>
      </c>
      <c r="J948">
        <v>15</v>
      </c>
      <c r="M948">
        <f t="shared" si="30"/>
        <v>15</v>
      </c>
      <c r="N948" t="str">
        <f t="shared" si="31"/>
        <v/>
      </c>
    </row>
    <row r="949" spans="1:14">
      <c r="A949" t="s">
        <v>82</v>
      </c>
      <c r="B949">
        <v>19862</v>
      </c>
      <c r="C949">
        <v>3</v>
      </c>
      <c r="D949">
        <v>1</v>
      </c>
      <c r="E949">
        <v>1</v>
      </c>
      <c r="F949">
        <v>1</v>
      </c>
      <c r="G949">
        <v>100</v>
      </c>
      <c r="H949">
        <v>1.3333333333333299</v>
      </c>
      <c r="I949">
        <v>13.931568569324099</v>
      </c>
      <c r="J949">
        <v>18.575424759098802</v>
      </c>
      <c r="M949">
        <f t="shared" si="30"/>
        <v>33.575424759098802</v>
      </c>
      <c r="N949" t="str">
        <f t="shared" si="31"/>
        <v/>
      </c>
    </row>
    <row r="950" spans="1:14">
      <c r="A950" t="s">
        <v>82</v>
      </c>
      <c r="B950">
        <v>19866</v>
      </c>
      <c r="C950">
        <v>3</v>
      </c>
      <c r="D950">
        <v>1</v>
      </c>
      <c r="E950">
        <v>1</v>
      </c>
      <c r="F950">
        <v>2</v>
      </c>
      <c r="G950">
        <v>200</v>
      </c>
      <c r="H950">
        <v>1.3333333333333299</v>
      </c>
      <c r="I950">
        <v>13.931568569324099</v>
      </c>
      <c r="J950">
        <v>18.575424759098802</v>
      </c>
      <c r="M950">
        <f t="shared" si="30"/>
        <v>52.150849518197603</v>
      </c>
      <c r="N950" t="str">
        <f t="shared" si="31"/>
        <v/>
      </c>
    </row>
    <row r="951" spans="1:14">
      <c r="A951" t="s">
        <v>82</v>
      </c>
      <c r="B951">
        <v>20024</v>
      </c>
      <c r="C951">
        <v>14</v>
      </c>
      <c r="D951">
        <v>5</v>
      </c>
      <c r="E951">
        <v>4</v>
      </c>
      <c r="F951">
        <v>1</v>
      </c>
      <c r="G951">
        <v>20</v>
      </c>
      <c r="H951">
        <v>3.1818181818181799</v>
      </c>
      <c r="I951">
        <v>92</v>
      </c>
      <c r="J951">
        <v>292.72727272727201</v>
      </c>
      <c r="M951">
        <f t="shared" si="30"/>
        <v>344.87812224546963</v>
      </c>
      <c r="N951">
        <f t="shared" si="31"/>
        <v>1.6392901982118437E-2</v>
      </c>
    </row>
    <row r="952" spans="1:14">
      <c r="A952" t="s">
        <v>1309</v>
      </c>
      <c r="B952">
        <v>20029</v>
      </c>
      <c r="C952">
        <v>6</v>
      </c>
      <c r="D952">
        <v>2</v>
      </c>
      <c r="E952">
        <v>4</v>
      </c>
      <c r="F952">
        <v>3</v>
      </c>
      <c r="G952">
        <v>150</v>
      </c>
      <c r="H952">
        <v>3.2307692307692299</v>
      </c>
      <c r="I952">
        <v>122.62388523751</v>
      </c>
      <c r="J952">
        <v>396.16947538272501</v>
      </c>
      <c r="M952">
        <f t="shared" si="30"/>
        <v>396.16947538272501</v>
      </c>
      <c r="N952" t="str">
        <f t="shared" si="31"/>
        <v/>
      </c>
    </row>
    <row r="953" spans="1:14">
      <c r="A953" t="s">
        <v>82</v>
      </c>
      <c r="B953">
        <v>20246</v>
      </c>
      <c r="C953">
        <v>611</v>
      </c>
      <c r="D953">
        <v>49</v>
      </c>
      <c r="E953">
        <v>10</v>
      </c>
      <c r="F953">
        <v>3</v>
      </c>
      <c r="G953">
        <v>6.1224489795918302</v>
      </c>
      <c r="H953">
        <v>9.5547945205479401</v>
      </c>
      <c r="I953">
        <v>1761.0419052791999</v>
      </c>
      <c r="J953">
        <v>16826.393547017102</v>
      </c>
      <c r="M953">
        <f t="shared" si="30"/>
        <v>17222.563022399827</v>
      </c>
      <c r="N953">
        <f t="shared" si="31"/>
        <v>0.2223022885620326</v>
      </c>
    </row>
    <row r="954" spans="1:14">
      <c r="A954" t="s">
        <v>1310</v>
      </c>
      <c r="B954">
        <v>20274</v>
      </c>
      <c r="C954">
        <v>25</v>
      </c>
      <c r="D954">
        <v>9</v>
      </c>
      <c r="E954">
        <v>1</v>
      </c>
      <c r="F954">
        <v>3</v>
      </c>
      <c r="G954">
        <v>33.3333333333333</v>
      </c>
      <c r="H954">
        <v>7.8571428571428497</v>
      </c>
      <c r="I954">
        <v>280</v>
      </c>
      <c r="J954">
        <v>2200</v>
      </c>
      <c r="M954">
        <f t="shared" si="30"/>
        <v>2200</v>
      </c>
      <c r="N954" t="str">
        <f t="shared" si="31"/>
        <v/>
      </c>
    </row>
    <row r="955" spans="1:14">
      <c r="A955" t="s">
        <v>82</v>
      </c>
      <c r="B955">
        <v>20280</v>
      </c>
      <c r="C955">
        <v>7</v>
      </c>
      <c r="D955">
        <v>4</v>
      </c>
      <c r="E955">
        <v>1</v>
      </c>
      <c r="F955">
        <v>2</v>
      </c>
      <c r="G955">
        <v>50</v>
      </c>
      <c r="H955">
        <v>5</v>
      </c>
      <c r="I955">
        <v>59.794705707972497</v>
      </c>
      <c r="J955">
        <v>298.973528539862</v>
      </c>
      <c r="M955">
        <f t="shared" si="30"/>
        <v>2498.9735285398619</v>
      </c>
      <c r="N955" t="str">
        <f t="shared" si="31"/>
        <v/>
      </c>
    </row>
    <row r="956" spans="1:14">
      <c r="A956" t="s">
        <v>82</v>
      </c>
      <c r="B956">
        <v>20287</v>
      </c>
      <c r="C956">
        <v>7</v>
      </c>
      <c r="D956">
        <v>5</v>
      </c>
      <c r="E956">
        <v>2</v>
      </c>
      <c r="F956">
        <v>2</v>
      </c>
      <c r="G956">
        <v>40</v>
      </c>
      <c r="H956">
        <v>4.5</v>
      </c>
      <c r="I956">
        <v>100</v>
      </c>
      <c r="J956">
        <v>450</v>
      </c>
      <c r="M956">
        <f t="shared" si="30"/>
        <v>2948.9735285398619</v>
      </c>
      <c r="N956">
        <f t="shared" si="31"/>
        <v>6.8547664328383329E-2</v>
      </c>
    </row>
    <row r="957" spans="1:14">
      <c r="A957" t="s">
        <v>1311</v>
      </c>
      <c r="B957">
        <v>20340</v>
      </c>
      <c r="C957">
        <v>3</v>
      </c>
      <c r="D957">
        <v>1</v>
      </c>
      <c r="E957">
        <v>1</v>
      </c>
      <c r="F957">
        <v>4</v>
      </c>
      <c r="G957">
        <v>400</v>
      </c>
      <c r="H957">
        <v>5.625</v>
      </c>
      <c r="I957">
        <v>53.888725024519303</v>
      </c>
      <c r="J957">
        <v>303.12407826292099</v>
      </c>
      <c r="M957">
        <f t="shared" si="30"/>
        <v>303.12407826292099</v>
      </c>
      <c r="N957">
        <f t="shared" si="31"/>
        <v>1.5041542281877736E-2</v>
      </c>
    </row>
    <row r="958" spans="1:14">
      <c r="A958" t="s">
        <v>1275</v>
      </c>
      <c r="B958">
        <v>20372</v>
      </c>
      <c r="C958">
        <v>3</v>
      </c>
      <c r="D958">
        <v>1</v>
      </c>
      <c r="E958">
        <v>2</v>
      </c>
      <c r="F958">
        <v>1</v>
      </c>
      <c r="G958">
        <v>100</v>
      </c>
      <c r="H958">
        <v>1.6666666666666601</v>
      </c>
      <c r="I958">
        <v>16.2534966642115</v>
      </c>
      <c r="J958">
        <v>27.089161107019201</v>
      </c>
      <c r="M958">
        <f t="shared" si="30"/>
        <v>27.089161107019201</v>
      </c>
      <c r="N958">
        <f t="shared" si="31"/>
        <v>3.006600896789776E-3</v>
      </c>
    </row>
    <row r="959" spans="1:14">
      <c r="A959" t="s">
        <v>1276</v>
      </c>
      <c r="B959">
        <v>20375</v>
      </c>
      <c r="C959">
        <v>3</v>
      </c>
      <c r="D959">
        <v>1</v>
      </c>
      <c r="E959">
        <v>2</v>
      </c>
      <c r="F959">
        <v>1</v>
      </c>
      <c r="G959">
        <v>100</v>
      </c>
      <c r="H959">
        <v>2</v>
      </c>
      <c r="I959">
        <v>12</v>
      </c>
      <c r="J959">
        <v>24</v>
      </c>
      <c r="M959">
        <f t="shared" si="30"/>
        <v>24</v>
      </c>
      <c r="N959">
        <f t="shared" si="31"/>
        <v>2.773445097402539E-3</v>
      </c>
    </row>
    <row r="960" spans="1:14">
      <c r="A960" t="s">
        <v>1312</v>
      </c>
      <c r="B960">
        <v>20393</v>
      </c>
      <c r="C960">
        <v>6</v>
      </c>
      <c r="D960">
        <v>4</v>
      </c>
      <c r="E960">
        <v>0</v>
      </c>
      <c r="F960">
        <v>1</v>
      </c>
      <c r="G960">
        <v>25</v>
      </c>
      <c r="H960">
        <v>1.9090909090909001</v>
      </c>
      <c r="I960">
        <v>83.761808285267193</v>
      </c>
      <c r="J960">
        <v>159.90890672641899</v>
      </c>
      <c r="M960">
        <f t="shared" si="30"/>
        <v>159.90890672641899</v>
      </c>
      <c r="N960">
        <f t="shared" si="31"/>
        <v>9.8203548592517547E-3</v>
      </c>
    </row>
    <row r="961" spans="1:14">
      <c r="A961" t="s">
        <v>1313</v>
      </c>
      <c r="B961">
        <v>20411</v>
      </c>
      <c r="C961">
        <v>7</v>
      </c>
      <c r="D961">
        <v>5</v>
      </c>
      <c r="E961">
        <v>0</v>
      </c>
      <c r="F961">
        <v>1</v>
      </c>
      <c r="G961">
        <v>20</v>
      </c>
      <c r="H961">
        <v>1.84615384615384</v>
      </c>
      <c r="I961">
        <v>104</v>
      </c>
      <c r="J961">
        <v>192</v>
      </c>
      <c r="M961">
        <f t="shared" si="30"/>
        <v>192</v>
      </c>
      <c r="N961">
        <f t="shared" si="31"/>
        <v>1.1093780389610152E-2</v>
      </c>
    </row>
    <row r="962" spans="1:14">
      <c r="A962" t="s">
        <v>1314</v>
      </c>
      <c r="B962">
        <v>20431</v>
      </c>
      <c r="C962">
        <v>5</v>
      </c>
      <c r="D962">
        <v>3</v>
      </c>
      <c r="E962">
        <v>0</v>
      </c>
      <c r="F962">
        <v>1</v>
      </c>
      <c r="G962">
        <v>33.3333333333333</v>
      </c>
      <c r="H962">
        <v>1.65</v>
      </c>
      <c r="I962">
        <v>62.907475208398502</v>
      </c>
      <c r="J962">
        <v>103.797334093857</v>
      </c>
      <c r="M962">
        <f t="shared" si="30"/>
        <v>103.797334093857</v>
      </c>
      <c r="N962">
        <f t="shared" si="31"/>
        <v>7.3621197653082728E-3</v>
      </c>
    </row>
    <row r="963" spans="1:14">
      <c r="A963" t="s">
        <v>1315</v>
      </c>
      <c r="B963">
        <v>20448</v>
      </c>
      <c r="C963">
        <v>5</v>
      </c>
      <c r="D963">
        <v>3</v>
      </c>
      <c r="E963">
        <v>0</v>
      </c>
      <c r="F963">
        <v>1</v>
      </c>
      <c r="G963">
        <v>33.3333333333333</v>
      </c>
      <c r="H963">
        <v>1.65</v>
      </c>
      <c r="I963">
        <v>62.907475208398502</v>
      </c>
      <c r="J963">
        <v>103.797334093857</v>
      </c>
      <c r="M963">
        <f t="shared" si="30"/>
        <v>103.797334093857</v>
      </c>
      <c r="N963">
        <f t="shared" si="31"/>
        <v>7.3621197653082728E-3</v>
      </c>
    </row>
    <row r="964" spans="1:14">
      <c r="A964" t="s">
        <v>1316</v>
      </c>
      <c r="B964">
        <v>20513</v>
      </c>
      <c r="C964">
        <v>5</v>
      </c>
      <c r="D964">
        <v>3</v>
      </c>
      <c r="E964">
        <v>0</v>
      </c>
      <c r="F964">
        <v>1</v>
      </c>
      <c r="G964">
        <v>33.3333333333333</v>
      </c>
      <c r="H964">
        <v>1.9285714285714199</v>
      </c>
      <c r="I964">
        <v>53.150849518197802</v>
      </c>
      <c r="J964">
        <v>102.505209785095</v>
      </c>
      <c r="M964">
        <f t="shared" si="30"/>
        <v>102.505209785095</v>
      </c>
      <c r="N964">
        <f t="shared" si="31"/>
        <v>7.3008939116208397E-3</v>
      </c>
    </row>
    <row r="965" spans="1:14">
      <c r="A965" t="s">
        <v>1317</v>
      </c>
      <c r="B965">
        <v>20531</v>
      </c>
      <c r="C965">
        <v>39</v>
      </c>
      <c r="D965">
        <v>10</v>
      </c>
      <c r="E965">
        <v>0</v>
      </c>
      <c r="F965">
        <v>4</v>
      </c>
      <c r="G965">
        <v>40</v>
      </c>
      <c r="H965">
        <v>9.0909090909090899</v>
      </c>
      <c r="I965">
        <v>385</v>
      </c>
      <c r="J965">
        <v>3499.99999999999</v>
      </c>
      <c r="M965">
        <f t="shared" si="30"/>
        <v>3499.99999999999</v>
      </c>
      <c r="N965" t="str">
        <f t="shared" si="31"/>
        <v/>
      </c>
    </row>
    <row r="966" spans="1:14">
      <c r="A966" t="s">
        <v>82</v>
      </c>
      <c r="B966">
        <v>20553</v>
      </c>
      <c r="C966">
        <v>15</v>
      </c>
      <c r="D966">
        <v>4</v>
      </c>
      <c r="E966">
        <v>1</v>
      </c>
      <c r="F966">
        <v>4</v>
      </c>
      <c r="G966">
        <v>100</v>
      </c>
      <c r="H966">
        <v>6.2222222222222197</v>
      </c>
      <c r="I966">
        <v>106.274033872508</v>
      </c>
      <c r="J966">
        <v>661.26065520672103</v>
      </c>
      <c r="M966">
        <f t="shared" si="30"/>
        <v>4161.2606552067109</v>
      </c>
      <c r="N966">
        <f t="shared" si="31"/>
        <v>8.6237341303243134E-2</v>
      </c>
    </row>
    <row r="967" spans="1:14">
      <c r="A967" t="s">
        <v>1318</v>
      </c>
      <c r="B967">
        <v>20571</v>
      </c>
      <c r="C967">
        <v>89</v>
      </c>
      <c r="D967">
        <v>14</v>
      </c>
      <c r="E967">
        <v>4</v>
      </c>
      <c r="F967">
        <v>3</v>
      </c>
      <c r="G967">
        <v>21.428571428571399</v>
      </c>
      <c r="H967">
        <v>6.6666666666666599</v>
      </c>
      <c r="I967">
        <v>168.55519570060699</v>
      </c>
      <c r="J967">
        <v>1123.70130467071</v>
      </c>
      <c r="M967">
        <f t="shared" si="30"/>
        <v>1123.70130467071</v>
      </c>
      <c r="N967">
        <f t="shared" si="31"/>
        <v>3.6028485134162479E-2</v>
      </c>
    </row>
    <row r="968" spans="1:14">
      <c r="A968" t="s">
        <v>1319</v>
      </c>
      <c r="B968">
        <v>20586</v>
      </c>
      <c r="C968">
        <v>18</v>
      </c>
      <c r="D968">
        <v>10</v>
      </c>
      <c r="E968">
        <v>1</v>
      </c>
      <c r="F968">
        <v>4</v>
      </c>
      <c r="G968">
        <v>40</v>
      </c>
      <c r="H968">
        <v>9.4285714285714199</v>
      </c>
      <c r="I968">
        <v>199.68581616031301</v>
      </c>
      <c r="J968">
        <v>1882.7519809400901</v>
      </c>
      <c r="M968">
        <f t="shared" si="30"/>
        <v>1882.7519809400901</v>
      </c>
      <c r="N968" t="str">
        <f t="shared" si="31"/>
        <v/>
      </c>
    </row>
    <row r="969" spans="1:14">
      <c r="A969" t="s">
        <v>82</v>
      </c>
      <c r="B969">
        <v>20593</v>
      </c>
      <c r="C969">
        <v>3</v>
      </c>
      <c r="D969">
        <v>1</v>
      </c>
      <c r="E969">
        <v>2</v>
      </c>
      <c r="F969">
        <v>1</v>
      </c>
      <c r="G969">
        <v>100</v>
      </c>
      <c r="H969">
        <v>0.625</v>
      </c>
      <c r="I969">
        <v>13.931568569324099</v>
      </c>
      <c r="J969">
        <v>8.7072303558275994</v>
      </c>
      <c r="M969">
        <f t="shared" si="30"/>
        <v>1891.4592112959176</v>
      </c>
      <c r="N969" t="str">
        <f t="shared" si="31"/>
        <v/>
      </c>
    </row>
    <row r="970" spans="1:14">
      <c r="A970" t="s">
        <v>82</v>
      </c>
      <c r="B970">
        <v>20596</v>
      </c>
      <c r="C970">
        <v>3</v>
      </c>
      <c r="D970">
        <v>1</v>
      </c>
      <c r="E970">
        <v>2</v>
      </c>
      <c r="F970">
        <v>1</v>
      </c>
      <c r="G970">
        <v>100</v>
      </c>
      <c r="H970">
        <v>0.625</v>
      </c>
      <c r="I970">
        <v>13.931568569324099</v>
      </c>
      <c r="J970">
        <v>8.7072303558275994</v>
      </c>
      <c r="M970">
        <f t="shared" si="30"/>
        <v>1900.1664416517451</v>
      </c>
      <c r="N970">
        <f t="shared" si="31"/>
        <v>5.113754105666856E-2</v>
      </c>
    </row>
    <row r="971" spans="1:14">
      <c r="A971" t="s">
        <v>1320</v>
      </c>
      <c r="B971">
        <v>20605</v>
      </c>
      <c r="C971">
        <v>15</v>
      </c>
      <c r="D971">
        <v>6</v>
      </c>
      <c r="E971">
        <v>0</v>
      </c>
      <c r="F971">
        <v>2</v>
      </c>
      <c r="G971">
        <v>33.3333333333333</v>
      </c>
      <c r="H971">
        <v>6.5</v>
      </c>
      <c r="I971">
        <v>100</v>
      </c>
      <c r="J971">
        <v>650</v>
      </c>
      <c r="M971">
        <f t="shared" si="30"/>
        <v>650</v>
      </c>
      <c r="N971" t="str">
        <f t="shared" si="31"/>
        <v/>
      </c>
    </row>
    <row r="972" spans="1:14">
      <c r="A972" t="s">
        <v>82</v>
      </c>
      <c r="B972">
        <v>20607</v>
      </c>
      <c r="C972">
        <v>5</v>
      </c>
      <c r="D972">
        <v>3</v>
      </c>
      <c r="E972">
        <v>2</v>
      </c>
      <c r="F972">
        <v>1</v>
      </c>
      <c r="G972">
        <v>33.3333333333333</v>
      </c>
      <c r="H972">
        <v>3.4285714285714199</v>
      </c>
      <c r="I972">
        <v>62.2697691354713</v>
      </c>
      <c r="J972">
        <v>213.496351321616</v>
      </c>
      <c r="M972">
        <f t="shared" si="30"/>
        <v>863.49635132161598</v>
      </c>
      <c r="N972" t="str">
        <f t="shared" si="31"/>
        <v/>
      </c>
    </row>
    <row r="973" spans="1:14">
      <c r="A973" t="s">
        <v>82</v>
      </c>
      <c r="B973">
        <v>20613</v>
      </c>
      <c r="C973">
        <v>3</v>
      </c>
      <c r="D973">
        <v>1</v>
      </c>
      <c r="E973">
        <v>2</v>
      </c>
      <c r="F973">
        <v>1</v>
      </c>
      <c r="G973">
        <v>100</v>
      </c>
      <c r="H973">
        <v>0.625</v>
      </c>
      <c r="I973">
        <v>13.931568569324099</v>
      </c>
      <c r="J973">
        <v>8.7072303558275994</v>
      </c>
      <c r="M973">
        <f t="shared" si="30"/>
        <v>872.20358167744359</v>
      </c>
      <c r="N973">
        <f t="shared" si="31"/>
        <v>3.0429208485850061E-2</v>
      </c>
    </row>
    <row r="974" spans="1:14">
      <c r="A974" t="s">
        <v>1321</v>
      </c>
      <c r="B974">
        <v>20621</v>
      </c>
      <c r="C974">
        <v>25</v>
      </c>
      <c r="D974">
        <v>7</v>
      </c>
      <c r="E974">
        <v>0</v>
      </c>
      <c r="F974">
        <v>2</v>
      </c>
      <c r="G974">
        <v>28.571428571428498</v>
      </c>
      <c r="H974">
        <v>6.2307692307692299</v>
      </c>
      <c r="I974">
        <v>160.53953827094199</v>
      </c>
      <c r="J974">
        <v>1000.28481538048</v>
      </c>
      <c r="M974">
        <f t="shared" si="30"/>
        <v>1000.28481538048</v>
      </c>
      <c r="N974" t="str">
        <f t="shared" si="31"/>
        <v/>
      </c>
    </row>
    <row r="975" spans="1:14">
      <c r="A975" t="s">
        <v>82</v>
      </c>
      <c r="B975">
        <v>20624</v>
      </c>
      <c r="C975">
        <v>14</v>
      </c>
      <c r="D975">
        <v>5</v>
      </c>
      <c r="E975">
        <v>2</v>
      </c>
      <c r="F975">
        <v>2</v>
      </c>
      <c r="G975">
        <v>40</v>
      </c>
      <c r="H975">
        <v>5.6</v>
      </c>
      <c r="I975">
        <v>162.848230418052</v>
      </c>
      <c r="J975">
        <v>911.95009034109296</v>
      </c>
      <c r="M975">
        <f t="shared" si="30"/>
        <v>1912.2349057215729</v>
      </c>
      <c r="N975" t="str">
        <f t="shared" si="31"/>
        <v/>
      </c>
    </row>
    <row r="976" spans="1:14">
      <c r="A976" t="s">
        <v>82</v>
      </c>
      <c r="B976">
        <v>20631</v>
      </c>
      <c r="C976">
        <v>3</v>
      </c>
      <c r="D976">
        <v>1</v>
      </c>
      <c r="E976">
        <v>0</v>
      </c>
      <c r="F976">
        <v>1</v>
      </c>
      <c r="G976">
        <v>100</v>
      </c>
      <c r="H976">
        <v>0.5</v>
      </c>
      <c r="I976">
        <v>8</v>
      </c>
      <c r="J976">
        <v>4</v>
      </c>
      <c r="M976">
        <f t="shared" ref="M976:M1039" si="32">IF(A976="&lt;anonymous&gt;",J976+M975,J976)</f>
        <v>1916.2349057215729</v>
      </c>
      <c r="N976" t="str">
        <f t="shared" ref="N976:N1039" si="33">IF(A977="&lt;anonymous&gt;","",POWER(M976,2/3)/3000)</f>
        <v/>
      </c>
    </row>
    <row r="977" spans="1:14">
      <c r="A977" t="s">
        <v>82</v>
      </c>
      <c r="B977">
        <v>20633</v>
      </c>
      <c r="C977">
        <v>4</v>
      </c>
      <c r="D977">
        <v>2</v>
      </c>
      <c r="E977">
        <v>1</v>
      </c>
      <c r="F977">
        <v>1</v>
      </c>
      <c r="G977">
        <v>50</v>
      </c>
      <c r="H977">
        <v>1.2</v>
      </c>
      <c r="I977">
        <v>22.458839376460801</v>
      </c>
      <c r="J977">
        <v>26.950607251752999</v>
      </c>
      <c r="M977">
        <f t="shared" si="32"/>
        <v>1943.1855129733258</v>
      </c>
      <c r="N977" t="str">
        <f t="shared" si="33"/>
        <v/>
      </c>
    </row>
    <row r="978" spans="1:14">
      <c r="A978" t="s">
        <v>82</v>
      </c>
      <c r="B978">
        <v>20641</v>
      </c>
      <c r="C978">
        <v>3</v>
      </c>
      <c r="D978">
        <v>1</v>
      </c>
      <c r="E978">
        <v>0</v>
      </c>
      <c r="F978">
        <v>1</v>
      </c>
      <c r="G978">
        <v>100</v>
      </c>
      <c r="H978">
        <v>0.5</v>
      </c>
      <c r="I978">
        <v>4.7548875021634602</v>
      </c>
      <c r="J978">
        <v>2.3774437510817301</v>
      </c>
      <c r="M978">
        <f t="shared" si="32"/>
        <v>1945.5629567244075</v>
      </c>
      <c r="N978">
        <f t="shared" si="33"/>
        <v>5.1948810107813895E-2</v>
      </c>
    </row>
    <row r="979" spans="1:14">
      <c r="A979" t="s">
        <v>1322</v>
      </c>
      <c r="B979">
        <v>20647</v>
      </c>
      <c r="C979">
        <v>5</v>
      </c>
      <c r="D979">
        <v>2</v>
      </c>
      <c r="E979">
        <v>2</v>
      </c>
      <c r="F979">
        <v>2</v>
      </c>
      <c r="G979">
        <v>100</v>
      </c>
      <c r="H979">
        <v>2.6666666666666599</v>
      </c>
      <c r="I979">
        <v>39.863137138648298</v>
      </c>
      <c r="J979">
        <v>106.30169903639499</v>
      </c>
      <c r="M979">
        <f t="shared" si="32"/>
        <v>106.30169903639499</v>
      </c>
      <c r="N979">
        <f t="shared" si="33"/>
        <v>7.4800680565789545E-3</v>
      </c>
    </row>
    <row r="980" spans="1:14">
      <c r="A980" t="s">
        <v>1323</v>
      </c>
      <c r="B980">
        <v>20653</v>
      </c>
      <c r="C980">
        <v>6</v>
      </c>
      <c r="D980">
        <v>2</v>
      </c>
      <c r="E980">
        <v>1</v>
      </c>
      <c r="F980">
        <v>2</v>
      </c>
      <c r="G980">
        <v>100</v>
      </c>
      <c r="H980">
        <v>1.875</v>
      </c>
      <c r="I980">
        <v>22.458839376460801</v>
      </c>
      <c r="J980">
        <v>42.110323830863997</v>
      </c>
      <c r="M980">
        <f t="shared" si="32"/>
        <v>42.110323830863997</v>
      </c>
      <c r="N980">
        <f t="shared" si="33"/>
        <v>4.0346369918914061E-3</v>
      </c>
    </row>
    <row r="981" spans="1:14">
      <c r="A981" t="s">
        <v>1324</v>
      </c>
      <c r="B981">
        <v>20672</v>
      </c>
      <c r="C981">
        <v>19</v>
      </c>
      <c r="D981">
        <v>8</v>
      </c>
      <c r="E981">
        <v>0</v>
      </c>
      <c r="F981">
        <v>4</v>
      </c>
      <c r="G981">
        <v>50</v>
      </c>
      <c r="H981">
        <v>9.3076923076922995</v>
      </c>
      <c r="I981">
        <v>201.73835003172999</v>
      </c>
      <c r="J981">
        <v>1877.7184887568801</v>
      </c>
      <c r="M981">
        <f t="shared" si="32"/>
        <v>1877.7184887568801</v>
      </c>
      <c r="N981">
        <f t="shared" si="33"/>
        <v>5.0733995607217176E-2</v>
      </c>
    </row>
    <row r="982" spans="1:14">
      <c r="A982" t="s">
        <v>1325</v>
      </c>
      <c r="B982">
        <v>20692</v>
      </c>
      <c r="C982">
        <v>42</v>
      </c>
      <c r="D982">
        <v>20</v>
      </c>
      <c r="E982">
        <v>0</v>
      </c>
      <c r="F982">
        <v>7</v>
      </c>
      <c r="G982">
        <v>35</v>
      </c>
      <c r="H982">
        <v>14.64</v>
      </c>
      <c r="I982">
        <v>593.87768368169998</v>
      </c>
      <c r="J982">
        <v>8694.3692891000901</v>
      </c>
      <c r="M982">
        <f t="shared" si="32"/>
        <v>8694.3692891000901</v>
      </c>
      <c r="N982" t="str">
        <f t="shared" si="33"/>
        <v/>
      </c>
    </row>
    <row r="983" spans="1:14">
      <c r="A983" t="s">
        <v>82</v>
      </c>
      <c r="B983">
        <v>20717</v>
      </c>
      <c r="C983">
        <v>10</v>
      </c>
      <c r="D983">
        <v>3</v>
      </c>
      <c r="E983">
        <v>1</v>
      </c>
      <c r="F983">
        <v>3</v>
      </c>
      <c r="G983">
        <v>100</v>
      </c>
      <c r="H983">
        <v>3.4285714285714199</v>
      </c>
      <c r="I983">
        <v>51.806156053975201</v>
      </c>
      <c r="J983">
        <v>177.62110647077199</v>
      </c>
      <c r="M983">
        <f t="shared" si="32"/>
        <v>8871.9903955708614</v>
      </c>
      <c r="N983">
        <f t="shared" si="33"/>
        <v>0.14285412561110974</v>
      </c>
    </row>
    <row r="984" spans="1:14">
      <c r="A984" t="s">
        <v>1326</v>
      </c>
      <c r="B984">
        <v>20728</v>
      </c>
      <c r="C984">
        <v>5</v>
      </c>
      <c r="D984">
        <v>2</v>
      </c>
      <c r="E984">
        <v>0</v>
      </c>
      <c r="F984">
        <v>2</v>
      </c>
      <c r="G984">
        <v>100</v>
      </c>
      <c r="H984">
        <v>2.5</v>
      </c>
      <c r="I984">
        <v>30</v>
      </c>
      <c r="J984">
        <v>75</v>
      </c>
      <c r="M984">
        <f t="shared" si="32"/>
        <v>75</v>
      </c>
      <c r="N984">
        <f t="shared" si="33"/>
        <v>5.9281555074834364E-3</v>
      </c>
    </row>
    <row r="985" spans="1:14">
      <c r="A985" t="s">
        <v>1327</v>
      </c>
      <c r="B985">
        <v>20735</v>
      </c>
      <c r="C985">
        <v>10</v>
      </c>
      <c r="D985">
        <v>2</v>
      </c>
      <c r="E985">
        <v>0</v>
      </c>
      <c r="F985">
        <v>1</v>
      </c>
      <c r="G985">
        <v>50</v>
      </c>
      <c r="H985">
        <v>1.71428571428571</v>
      </c>
      <c r="I985">
        <v>43.185065233535703</v>
      </c>
      <c r="J985">
        <v>74.031540400346898</v>
      </c>
      <c r="M985">
        <f t="shared" si="32"/>
        <v>74.031540400346898</v>
      </c>
      <c r="N985" t="str">
        <f t="shared" si="33"/>
        <v/>
      </c>
    </row>
    <row r="986" spans="1:14">
      <c r="A986" t="s">
        <v>82</v>
      </c>
      <c r="B986">
        <v>20737</v>
      </c>
      <c r="C986">
        <v>7</v>
      </c>
      <c r="D986">
        <v>4</v>
      </c>
      <c r="E986">
        <v>1</v>
      </c>
      <c r="F986">
        <v>1</v>
      </c>
      <c r="G986">
        <v>25</v>
      </c>
      <c r="H986">
        <v>1.6666666666666601</v>
      </c>
      <c r="I986">
        <v>18.575424759098802</v>
      </c>
      <c r="J986">
        <v>30.959041265164799</v>
      </c>
      <c r="M986">
        <f t="shared" si="32"/>
        <v>104.9905816655117</v>
      </c>
      <c r="N986">
        <f t="shared" si="33"/>
        <v>7.4184351828478889E-3</v>
      </c>
    </row>
    <row r="987" spans="1:14">
      <c r="A987" t="s">
        <v>1328</v>
      </c>
      <c r="B987">
        <v>20786</v>
      </c>
      <c r="C987">
        <v>6</v>
      </c>
      <c r="D987">
        <v>3</v>
      </c>
      <c r="E987">
        <v>2</v>
      </c>
      <c r="F987">
        <v>3</v>
      </c>
      <c r="G987">
        <v>100</v>
      </c>
      <c r="H987">
        <v>5.5714285714285703</v>
      </c>
      <c r="I987">
        <v>85.110113517245097</v>
      </c>
      <c r="J987">
        <v>474.18491816750799</v>
      </c>
      <c r="M987">
        <f t="shared" si="32"/>
        <v>474.18491816750799</v>
      </c>
      <c r="N987">
        <f t="shared" si="33"/>
        <v>2.0269540479379466E-2</v>
      </c>
    </row>
    <row r="988" spans="1:14">
      <c r="A988" t="s">
        <v>1329</v>
      </c>
      <c r="B988">
        <v>20793</v>
      </c>
      <c r="C988">
        <v>29</v>
      </c>
      <c r="D988">
        <v>21</v>
      </c>
      <c r="E988">
        <v>1</v>
      </c>
      <c r="F988">
        <v>7</v>
      </c>
      <c r="G988">
        <v>33.3333333333333</v>
      </c>
      <c r="H988">
        <v>9.4736842105263097</v>
      </c>
      <c r="I988">
        <v>404.16543768389403</v>
      </c>
      <c r="J988">
        <v>3828.93572542637</v>
      </c>
      <c r="M988">
        <f t="shared" si="32"/>
        <v>3828.93572542637</v>
      </c>
      <c r="N988" t="str">
        <f t="shared" si="33"/>
        <v/>
      </c>
    </row>
    <row r="989" spans="1:14">
      <c r="A989" t="s">
        <v>82</v>
      </c>
      <c r="B989">
        <v>20811</v>
      </c>
      <c r="C989">
        <v>3</v>
      </c>
      <c r="D989">
        <v>1</v>
      </c>
      <c r="E989">
        <v>0</v>
      </c>
      <c r="F989">
        <v>1</v>
      </c>
      <c r="G989">
        <v>100</v>
      </c>
      <c r="H989">
        <v>1</v>
      </c>
      <c r="I989">
        <v>8</v>
      </c>
      <c r="J989">
        <v>8</v>
      </c>
      <c r="M989">
        <f t="shared" si="32"/>
        <v>3836.93572542637</v>
      </c>
      <c r="N989" t="str">
        <f t="shared" si="33"/>
        <v/>
      </c>
    </row>
    <row r="990" spans="1:14">
      <c r="A990" t="s">
        <v>82</v>
      </c>
      <c r="B990">
        <v>20817</v>
      </c>
      <c r="C990">
        <v>3</v>
      </c>
      <c r="D990">
        <v>1</v>
      </c>
      <c r="E990">
        <v>0</v>
      </c>
      <c r="F990">
        <v>1</v>
      </c>
      <c r="G990">
        <v>100</v>
      </c>
      <c r="H990">
        <v>1</v>
      </c>
      <c r="I990">
        <v>8</v>
      </c>
      <c r="J990">
        <v>8</v>
      </c>
      <c r="M990">
        <f t="shared" si="32"/>
        <v>3844.93572542637</v>
      </c>
      <c r="N990">
        <f t="shared" si="33"/>
        <v>8.1809700254456691E-2</v>
      </c>
    </row>
    <row r="991" spans="1:14">
      <c r="A991" t="s">
        <v>1330</v>
      </c>
      <c r="B991">
        <v>20831</v>
      </c>
      <c r="C991">
        <v>25</v>
      </c>
      <c r="D991">
        <v>13</v>
      </c>
      <c r="E991">
        <v>0</v>
      </c>
      <c r="F991">
        <v>4</v>
      </c>
      <c r="G991">
        <v>30.769230769230699</v>
      </c>
      <c r="H991">
        <v>10.8529411764705</v>
      </c>
      <c r="I991">
        <v>352.53297886058101</v>
      </c>
      <c r="J991">
        <v>3826.0196823398401</v>
      </c>
      <c r="M991">
        <f t="shared" si="32"/>
        <v>3826.0196823398401</v>
      </c>
      <c r="N991" t="str">
        <f t="shared" si="33"/>
        <v/>
      </c>
    </row>
    <row r="992" spans="1:14">
      <c r="A992" t="s">
        <v>82</v>
      </c>
      <c r="B992">
        <v>21022</v>
      </c>
      <c r="C992">
        <v>55</v>
      </c>
      <c r="D992">
        <v>6</v>
      </c>
      <c r="E992">
        <v>1</v>
      </c>
      <c r="F992">
        <v>1</v>
      </c>
      <c r="G992">
        <v>16.6666666666666</v>
      </c>
      <c r="H992">
        <v>2.6785714285714199</v>
      </c>
      <c r="I992">
        <v>101.950260322646</v>
      </c>
      <c r="J992">
        <v>273.08105443565898</v>
      </c>
      <c r="M992">
        <f t="shared" si="32"/>
        <v>4099.1007367754992</v>
      </c>
      <c r="N992">
        <f t="shared" si="33"/>
        <v>8.5376393690128741E-2</v>
      </c>
    </row>
    <row r="993" spans="1:14">
      <c r="A993" t="s">
        <v>1331</v>
      </c>
      <c r="B993">
        <v>21031</v>
      </c>
      <c r="C993">
        <v>44</v>
      </c>
      <c r="D993">
        <v>4</v>
      </c>
      <c r="E993">
        <v>1</v>
      </c>
      <c r="F993">
        <v>1</v>
      </c>
      <c r="G993">
        <v>25</v>
      </c>
      <c r="H993">
        <v>3.9</v>
      </c>
      <c r="I993">
        <v>100</v>
      </c>
      <c r="J993">
        <v>390</v>
      </c>
      <c r="M993">
        <f t="shared" si="32"/>
        <v>390</v>
      </c>
      <c r="N993">
        <f t="shared" si="33"/>
        <v>1.7793244641606396E-2</v>
      </c>
    </row>
    <row r="994" spans="1:14">
      <c r="A994" t="s">
        <v>1332</v>
      </c>
      <c r="B994">
        <v>21036</v>
      </c>
      <c r="C994">
        <v>19</v>
      </c>
      <c r="D994">
        <v>6</v>
      </c>
      <c r="E994">
        <v>4</v>
      </c>
      <c r="F994">
        <v>2</v>
      </c>
      <c r="G994">
        <v>33.3333333333333</v>
      </c>
      <c r="H994">
        <v>5.6388888888888804</v>
      </c>
      <c r="I994">
        <v>227.54895329896101</v>
      </c>
      <c r="J994">
        <v>1283.1232644358099</v>
      </c>
      <c r="M994">
        <f t="shared" si="32"/>
        <v>1283.1232644358099</v>
      </c>
      <c r="N994" t="str">
        <f t="shared" si="33"/>
        <v/>
      </c>
    </row>
    <row r="995" spans="1:14">
      <c r="A995" t="s">
        <v>82</v>
      </c>
      <c r="B995">
        <v>21045</v>
      </c>
      <c r="C995">
        <v>5</v>
      </c>
      <c r="D995">
        <v>2</v>
      </c>
      <c r="E995">
        <v>1</v>
      </c>
      <c r="F995">
        <v>2</v>
      </c>
      <c r="G995">
        <v>100</v>
      </c>
      <c r="H995">
        <v>3.2</v>
      </c>
      <c r="I995">
        <v>41.209025018749998</v>
      </c>
      <c r="J995">
        <v>131.86888006000001</v>
      </c>
      <c r="M995">
        <f t="shared" si="32"/>
        <v>1414.99214449581</v>
      </c>
      <c r="N995" t="str">
        <f t="shared" si="33"/>
        <v/>
      </c>
    </row>
    <row r="996" spans="1:14">
      <c r="A996" t="s">
        <v>82</v>
      </c>
      <c r="B996">
        <v>21051</v>
      </c>
      <c r="C996">
        <v>3</v>
      </c>
      <c r="D996">
        <v>1</v>
      </c>
      <c r="E996">
        <v>0</v>
      </c>
      <c r="F996">
        <v>1</v>
      </c>
      <c r="G996">
        <v>100</v>
      </c>
      <c r="H996">
        <v>1</v>
      </c>
      <c r="I996">
        <v>11.6096404744368</v>
      </c>
      <c r="J996">
        <v>11.6096404744368</v>
      </c>
      <c r="M996">
        <f t="shared" si="32"/>
        <v>1426.6017849702469</v>
      </c>
      <c r="N996">
        <f t="shared" si="33"/>
        <v>4.2242270572250946E-2</v>
      </c>
    </row>
    <row r="997" spans="1:14">
      <c r="A997" t="s">
        <v>1333</v>
      </c>
      <c r="B997">
        <v>21055</v>
      </c>
      <c r="C997">
        <v>18</v>
      </c>
      <c r="D997">
        <v>4</v>
      </c>
      <c r="E997">
        <v>4</v>
      </c>
      <c r="F997">
        <v>2</v>
      </c>
      <c r="G997">
        <v>50</v>
      </c>
      <c r="H997">
        <v>7</v>
      </c>
      <c r="I997">
        <v>158.45715005480699</v>
      </c>
      <c r="J997">
        <v>1109.20005038365</v>
      </c>
      <c r="M997">
        <f t="shared" si="32"/>
        <v>1109.20005038365</v>
      </c>
      <c r="N997" t="str">
        <f t="shared" si="33"/>
        <v/>
      </c>
    </row>
    <row r="998" spans="1:14">
      <c r="A998" t="s">
        <v>82</v>
      </c>
      <c r="B998">
        <v>21058</v>
      </c>
      <c r="C998">
        <v>3</v>
      </c>
      <c r="D998">
        <v>1</v>
      </c>
      <c r="E998">
        <v>1</v>
      </c>
      <c r="F998">
        <v>1</v>
      </c>
      <c r="G998">
        <v>100</v>
      </c>
      <c r="H998">
        <v>2.25</v>
      </c>
      <c r="I998">
        <v>28.073549220576002</v>
      </c>
      <c r="J998">
        <v>63.165485746296</v>
      </c>
      <c r="M998">
        <f t="shared" si="32"/>
        <v>1172.3655361299461</v>
      </c>
      <c r="N998" t="str">
        <f t="shared" si="33"/>
        <v/>
      </c>
    </row>
    <row r="999" spans="1:14">
      <c r="A999" t="s">
        <v>82</v>
      </c>
      <c r="B999">
        <v>21063</v>
      </c>
      <c r="C999">
        <v>9</v>
      </c>
      <c r="D999">
        <v>6</v>
      </c>
      <c r="E999">
        <v>1</v>
      </c>
      <c r="F999">
        <v>3</v>
      </c>
      <c r="G999">
        <v>50</v>
      </c>
      <c r="H999">
        <v>3.6111111111111098</v>
      </c>
      <c r="I999">
        <v>95.183873051440003</v>
      </c>
      <c r="J999">
        <v>343.71954157464398</v>
      </c>
      <c r="M999">
        <f t="shared" si="32"/>
        <v>1516.08507770459</v>
      </c>
      <c r="N999">
        <f t="shared" si="33"/>
        <v>4.3990725795309903E-2</v>
      </c>
    </row>
    <row r="1000" spans="1:14">
      <c r="A1000" t="s">
        <v>905</v>
      </c>
      <c r="B1000">
        <v>21149</v>
      </c>
      <c r="C1000">
        <v>5</v>
      </c>
      <c r="D1000">
        <v>1</v>
      </c>
      <c r="E1000">
        <v>4</v>
      </c>
      <c r="F1000">
        <v>1</v>
      </c>
      <c r="G1000">
        <v>100</v>
      </c>
      <c r="H1000">
        <v>1.71428571428571</v>
      </c>
      <c r="I1000">
        <v>39.863137138648298</v>
      </c>
      <c r="J1000">
        <v>68.336806523397101</v>
      </c>
      <c r="M1000">
        <f t="shared" si="32"/>
        <v>68.336806523397101</v>
      </c>
      <c r="N1000" t="str">
        <f t="shared" si="33"/>
        <v/>
      </c>
    </row>
    <row r="1001" spans="1:14">
      <c r="A1001" t="s">
        <v>82</v>
      </c>
      <c r="B1001">
        <v>21150</v>
      </c>
      <c r="C1001">
        <v>3</v>
      </c>
      <c r="D1001">
        <v>1</v>
      </c>
      <c r="E1001">
        <v>0</v>
      </c>
      <c r="F1001">
        <v>1</v>
      </c>
      <c r="G1001">
        <v>100</v>
      </c>
      <c r="H1001">
        <v>1</v>
      </c>
      <c r="I1001">
        <v>18.094737505047998</v>
      </c>
      <c r="J1001">
        <v>18.094737505047998</v>
      </c>
      <c r="M1001">
        <f t="shared" si="32"/>
        <v>86.431544028445103</v>
      </c>
      <c r="N1001">
        <f t="shared" si="33"/>
        <v>6.5161878068139964E-3</v>
      </c>
    </row>
    <row r="1002" spans="1:14">
      <c r="A1002" t="s">
        <v>1334</v>
      </c>
      <c r="B1002">
        <v>21157</v>
      </c>
      <c r="C1002">
        <v>18</v>
      </c>
      <c r="D1002">
        <v>4</v>
      </c>
      <c r="E1002">
        <v>0</v>
      </c>
      <c r="F1002">
        <v>1</v>
      </c>
      <c r="G1002">
        <v>25</v>
      </c>
      <c r="H1002">
        <v>2.3333333333333299</v>
      </c>
      <c r="I1002">
        <v>43.185065233535703</v>
      </c>
      <c r="J1002">
        <v>100.765152211583</v>
      </c>
      <c r="M1002">
        <f t="shared" si="32"/>
        <v>100.765152211583</v>
      </c>
      <c r="N1002">
        <f t="shared" si="33"/>
        <v>7.2180350860388438E-3</v>
      </c>
    </row>
    <row r="1003" spans="1:14">
      <c r="A1003" t="s">
        <v>905</v>
      </c>
      <c r="B1003">
        <v>21161</v>
      </c>
      <c r="C1003">
        <v>12</v>
      </c>
      <c r="D1003">
        <v>5</v>
      </c>
      <c r="E1003">
        <v>4</v>
      </c>
      <c r="F1003">
        <v>2</v>
      </c>
      <c r="G1003">
        <v>40</v>
      </c>
      <c r="H1003">
        <v>5.6</v>
      </c>
      <c r="I1003">
        <v>114.448959555009</v>
      </c>
      <c r="J1003">
        <v>640.91417350805295</v>
      </c>
      <c r="M1003">
        <f t="shared" si="32"/>
        <v>640.91417350805295</v>
      </c>
      <c r="N1003">
        <f t="shared" si="33"/>
        <v>2.4778708268278264E-2</v>
      </c>
    </row>
    <row r="1004" spans="1:14">
      <c r="A1004" t="s">
        <v>1335</v>
      </c>
      <c r="B1004">
        <v>21165</v>
      </c>
      <c r="C1004">
        <v>3</v>
      </c>
      <c r="D1004">
        <v>1</v>
      </c>
      <c r="E1004">
        <v>2</v>
      </c>
      <c r="F1004">
        <v>2</v>
      </c>
      <c r="G1004">
        <v>200</v>
      </c>
      <c r="H1004">
        <v>2.9166666666666599</v>
      </c>
      <c r="I1004">
        <v>48.4320426609221</v>
      </c>
      <c r="J1004">
        <v>141.26012442768899</v>
      </c>
      <c r="M1004">
        <f t="shared" si="32"/>
        <v>141.26012442768899</v>
      </c>
      <c r="N1004" t="str">
        <f t="shared" si="33"/>
        <v/>
      </c>
    </row>
    <row r="1005" spans="1:14">
      <c r="A1005" t="s">
        <v>82</v>
      </c>
      <c r="B1005">
        <v>21169</v>
      </c>
      <c r="C1005">
        <v>3</v>
      </c>
      <c r="D1005">
        <v>1</v>
      </c>
      <c r="E1005">
        <v>0</v>
      </c>
      <c r="F1005">
        <v>1</v>
      </c>
      <c r="G1005">
        <v>100</v>
      </c>
      <c r="H1005">
        <v>1</v>
      </c>
      <c r="I1005">
        <v>8</v>
      </c>
      <c r="J1005">
        <v>8</v>
      </c>
      <c r="M1005">
        <f t="shared" si="32"/>
        <v>149.26012442768899</v>
      </c>
      <c r="N1005">
        <f t="shared" si="33"/>
        <v>9.3793903686128673E-3</v>
      </c>
    </row>
    <row r="1006" spans="1:14">
      <c r="A1006" t="s">
        <v>1336</v>
      </c>
      <c r="B1006">
        <v>21177</v>
      </c>
      <c r="C1006">
        <v>29</v>
      </c>
      <c r="D1006">
        <v>4</v>
      </c>
      <c r="E1006">
        <v>0</v>
      </c>
      <c r="F1006">
        <v>1</v>
      </c>
      <c r="G1006">
        <v>25</v>
      </c>
      <c r="H1006">
        <v>2.3333333333333299</v>
      </c>
      <c r="I1006">
        <v>43.185065233535703</v>
      </c>
      <c r="J1006">
        <v>100.765152211583</v>
      </c>
      <c r="M1006">
        <f t="shared" si="32"/>
        <v>100.765152211583</v>
      </c>
      <c r="N1006">
        <f t="shared" si="33"/>
        <v>7.2180350860388438E-3</v>
      </c>
    </row>
    <row r="1007" spans="1:14">
      <c r="A1007" t="s">
        <v>905</v>
      </c>
      <c r="B1007">
        <v>21181</v>
      </c>
      <c r="C1007">
        <v>23</v>
      </c>
      <c r="D1007">
        <v>6</v>
      </c>
      <c r="E1007">
        <v>4</v>
      </c>
      <c r="F1007">
        <v>3</v>
      </c>
      <c r="G1007">
        <v>50</v>
      </c>
      <c r="H1007">
        <v>7.125</v>
      </c>
      <c r="I1007">
        <v>149.33879237447701</v>
      </c>
      <c r="J1007">
        <v>1064.03889566815</v>
      </c>
      <c r="M1007">
        <f t="shared" si="32"/>
        <v>1064.03889566815</v>
      </c>
      <c r="N1007" t="str">
        <f t="shared" si="33"/>
        <v/>
      </c>
    </row>
    <row r="1008" spans="1:14">
      <c r="A1008" t="s">
        <v>82</v>
      </c>
      <c r="B1008">
        <v>21185</v>
      </c>
      <c r="C1008">
        <v>14</v>
      </c>
      <c r="D1008">
        <v>6</v>
      </c>
      <c r="E1008">
        <v>1</v>
      </c>
      <c r="F1008">
        <v>4</v>
      </c>
      <c r="G1008">
        <v>66.6666666666666</v>
      </c>
      <c r="H1008">
        <v>7.8157894736842097</v>
      </c>
      <c r="I1008">
        <v>235.530748589208</v>
      </c>
      <c r="J1008">
        <v>1840.8587455525001</v>
      </c>
      <c r="M1008">
        <f t="shared" si="32"/>
        <v>2904.8976412206503</v>
      </c>
      <c r="N1008">
        <f t="shared" si="33"/>
        <v>6.7862934386337226E-2</v>
      </c>
    </row>
    <row r="1009" spans="1:14">
      <c r="A1009" t="s">
        <v>1337</v>
      </c>
      <c r="B1009">
        <v>21200</v>
      </c>
      <c r="C1009">
        <v>3</v>
      </c>
      <c r="D1009">
        <v>1</v>
      </c>
      <c r="E1009">
        <v>1</v>
      </c>
      <c r="F1009">
        <v>3</v>
      </c>
      <c r="G1009">
        <v>300</v>
      </c>
      <c r="H1009">
        <v>3</v>
      </c>
      <c r="I1009">
        <v>56.4727776130851</v>
      </c>
      <c r="J1009">
        <v>169.41833283925499</v>
      </c>
      <c r="M1009">
        <f t="shared" si="32"/>
        <v>169.41833283925499</v>
      </c>
      <c r="N1009">
        <f t="shared" si="33"/>
        <v>1.020592441865216E-2</v>
      </c>
    </row>
    <row r="1010" spans="1:14">
      <c r="A1010" t="s">
        <v>1338</v>
      </c>
      <c r="B1010">
        <v>21208</v>
      </c>
      <c r="C1010">
        <v>19</v>
      </c>
      <c r="D1010">
        <v>4</v>
      </c>
      <c r="E1010">
        <v>0</v>
      </c>
      <c r="F1010">
        <v>1</v>
      </c>
      <c r="G1010">
        <v>25</v>
      </c>
      <c r="H1010">
        <v>2.3333333333333299</v>
      </c>
      <c r="I1010">
        <v>43.185065233535703</v>
      </c>
      <c r="J1010">
        <v>100.765152211583</v>
      </c>
      <c r="M1010">
        <f t="shared" si="32"/>
        <v>100.765152211583</v>
      </c>
      <c r="N1010">
        <f t="shared" si="33"/>
        <v>7.2180350860388438E-3</v>
      </c>
    </row>
    <row r="1011" spans="1:14">
      <c r="A1011" t="s">
        <v>905</v>
      </c>
      <c r="B1011">
        <v>21212</v>
      </c>
      <c r="C1011">
        <v>13</v>
      </c>
      <c r="D1011">
        <v>5</v>
      </c>
      <c r="E1011">
        <v>4</v>
      </c>
      <c r="F1011">
        <v>2</v>
      </c>
      <c r="G1011">
        <v>40</v>
      </c>
      <c r="H1011">
        <v>6.75</v>
      </c>
      <c r="I1011">
        <v>118.94197037642</v>
      </c>
      <c r="J1011">
        <v>802.85830004083698</v>
      </c>
      <c r="M1011">
        <f t="shared" si="32"/>
        <v>802.85830004083698</v>
      </c>
      <c r="N1011" t="str">
        <f t="shared" si="33"/>
        <v/>
      </c>
    </row>
    <row r="1012" spans="1:14">
      <c r="A1012" t="s">
        <v>82</v>
      </c>
      <c r="B1012">
        <v>21216</v>
      </c>
      <c r="C1012">
        <v>5</v>
      </c>
      <c r="D1012">
        <v>3</v>
      </c>
      <c r="E1012">
        <v>1</v>
      </c>
      <c r="F1012">
        <v>2</v>
      </c>
      <c r="G1012">
        <v>66.6666666666666</v>
      </c>
      <c r="H1012">
        <v>4.125</v>
      </c>
      <c r="I1012">
        <v>76.147098441151996</v>
      </c>
      <c r="J1012">
        <v>314.106781069752</v>
      </c>
      <c r="M1012">
        <f t="shared" si="32"/>
        <v>1116.9650811105889</v>
      </c>
      <c r="N1012">
        <f t="shared" si="33"/>
        <v>3.5884354863829931E-2</v>
      </c>
    </row>
    <row r="1013" spans="1:14">
      <c r="A1013" t="s">
        <v>1339</v>
      </c>
      <c r="B1013">
        <v>21221</v>
      </c>
      <c r="C1013">
        <v>3</v>
      </c>
      <c r="D1013">
        <v>1</v>
      </c>
      <c r="E1013">
        <v>2</v>
      </c>
      <c r="F1013">
        <v>3</v>
      </c>
      <c r="G1013">
        <v>300</v>
      </c>
      <c r="H1013">
        <v>4.2857142857142803</v>
      </c>
      <c r="I1013">
        <v>66.607914926539607</v>
      </c>
      <c r="J1013">
        <v>285.46249254231202</v>
      </c>
      <c r="M1013">
        <f t="shared" si="32"/>
        <v>285.46249254231202</v>
      </c>
      <c r="N1013">
        <f t="shared" si="33"/>
        <v>1.4451450766054997E-2</v>
      </c>
    </row>
    <row r="1014" spans="1:14">
      <c r="A1014" t="s">
        <v>1340</v>
      </c>
      <c r="B1014">
        <v>21228</v>
      </c>
      <c r="C1014">
        <v>18</v>
      </c>
      <c r="D1014">
        <v>4</v>
      </c>
      <c r="E1014">
        <v>0</v>
      </c>
      <c r="F1014">
        <v>1</v>
      </c>
      <c r="G1014">
        <v>25</v>
      </c>
      <c r="H1014">
        <v>2.3333333333333299</v>
      </c>
      <c r="I1014">
        <v>43.185065233535703</v>
      </c>
      <c r="J1014">
        <v>100.765152211583</v>
      </c>
      <c r="M1014">
        <f t="shared" si="32"/>
        <v>100.765152211583</v>
      </c>
      <c r="N1014">
        <f t="shared" si="33"/>
        <v>7.2180350860388438E-3</v>
      </c>
    </row>
    <row r="1015" spans="1:14">
      <c r="A1015" t="s">
        <v>905</v>
      </c>
      <c r="B1015">
        <v>21232</v>
      </c>
      <c r="C1015">
        <v>12</v>
      </c>
      <c r="D1015">
        <v>5</v>
      </c>
      <c r="E1015">
        <v>4</v>
      </c>
      <c r="F1015">
        <v>2</v>
      </c>
      <c r="G1015">
        <v>40</v>
      </c>
      <c r="H1015">
        <v>6</v>
      </c>
      <c r="I1015">
        <v>112.58797503894201</v>
      </c>
      <c r="J1015">
        <v>675.52785023365402</v>
      </c>
      <c r="M1015">
        <f t="shared" si="32"/>
        <v>675.52785023365402</v>
      </c>
      <c r="N1015" t="str">
        <f t="shared" si="33"/>
        <v/>
      </c>
    </row>
    <row r="1016" spans="1:14">
      <c r="A1016" t="s">
        <v>82</v>
      </c>
      <c r="B1016">
        <v>21236</v>
      </c>
      <c r="C1016">
        <v>4</v>
      </c>
      <c r="D1016">
        <v>2</v>
      </c>
      <c r="E1016">
        <v>1</v>
      </c>
      <c r="F1016">
        <v>2</v>
      </c>
      <c r="G1016">
        <v>100</v>
      </c>
      <c r="H1016">
        <v>2.3333333333333299</v>
      </c>
      <c r="I1016">
        <v>39.863137138648298</v>
      </c>
      <c r="J1016">
        <v>93.0139866568461</v>
      </c>
      <c r="M1016">
        <f t="shared" si="32"/>
        <v>768.54183689050012</v>
      </c>
      <c r="N1016">
        <f t="shared" si="33"/>
        <v>2.7967721607174378E-2</v>
      </c>
    </row>
    <row r="1017" spans="1:14">
      <c r="A1017" t="s">
        <v>1341</v>
      </c>
      <c r="B1017">
        <v>21240</v>
      </c>
      <c r="C1017">
        <v>3</v>
      </c>
      <c r="D1017">
        <v>1</v>
      </c>
      <c r="E1017">
        <v>2</v>
      </c>
      <c r="F1017">
        <v>2</v>
      </c>
      <c r="G1017">
        <v>200</v>
      </c>
      <c r="H1017">
        <v>3.3333333333333299</v>
      </c>
      <c r="I1017">
        <v>48.4320426609221</v>
      </c>
      <c r="J1017">
        <v>161.44014220307301</v>
      </c>
      <c r="M1017">
        <f t="shared" si="32"/>
        <v>161.44014220307301</v>
      </c>
      <c r="N1017">
        <f t="shared" si="33"/>
        <v>9.8829462389540511E-3</v>
      </c>
    </row>
    <row r="1018" spans="1:14">
      <c r="A1018" t="s">
        <v>1342</v>
      </c>
      <c r="B1018">
        <v>21330</v>
      </c>
      <c r="C1018">
        <v>43</v>
      </c>
      <c r="D1018">
        <v>5</v>
      </c>
      <c r="E1018">
        <v>0</v>
      </c>
      <c r="F1018">
        <v>1</v>
      </c>
      <c r="G1018">
        <v>20</v>
      </c>
      <c r="H1018">
        <v>2.25</v>
      </c>
      <c r="I1018">
        <v>57.359400011538497</v>
      </c>
      <c r="J1018">
        <v>129.05865002596099</v>
      </c>
      <c r="M1018">
        <f t="shared" si="32"/>
        <v>129.05865002596099</v>
      </c>
      <c r="N1018">
        <f t="shared" si="33"/>
        <v>8.512755447996713E-3</v>
      </c>
    </row>
    <row r="1019" spans="1:14">
      <c r="A1019" t="s">
        <v>905</v>
      </c>
      <c r="B1019">
        <v>21335</v>
      </c>
      <c r="C1019">
        <v>36</v>
      </c>
      <c r="D1019">
        <v>7</v>
      </c>
      <c r="E1019">
        <v>4</v>
      </c>
      <c r="F1019">
        <v>3</v>
      </c>
      <c r="G1019">
        <v>42.857142857142797</v>
      </c>
      <c r="H1019">
        <v>7.3333333333333304</v>
      </c>
      <c r="I1019">
        <v>286.72682280660598</v>
      </c>
      <c r="J1019">
        <v>2102.66336724844</v>
      </c>
      <c r="M1019">
        <f t="shared" si="32"/>
        <v>2102.66336724844</v>
      </c>
      <c r="N1019">
        <f t="shared" si="33"/>
        <v>5.4708974931634777E-2</v>
      </c>
    </row>
    <row r="1020" spans="1:14">
      <c r="A1020" t="s">
        <v>1072</v>
      </c>
      <c r="B1020">
        <v>21342</v>
      </c>
      <c r="C1020">
        <v>14</v>
      </c>
      <c r="D1020">
        <v>6</v>
      </c>
      <c r="E1020">
        <v>1</v>
      </c>
      <c r="F1020">
        <v>3</v>
      </c>
      <c r="G1020">
        <v>50</v>
      </c>
      <c r="H1020">
        <v>6.8571428571428497</v>
      </c>
      <c r="I1020">
        <v>93.765374294604399</v>
      </c>
      <c r="J1020">
        <v>642.96256659157302</v>
      </c>
      <c r="M1020">
        <f t="shared" si="32"/>
        <v>642.96256659157302</v>
      </c>
      <c r="N1020" t="str">
        <f t="shared" si="33"/>
        <v/>
      </c>
    </row>
    <row r="1021" spans="1:14">
      <c r="A1021" t="s">
        <v>82</v>
      </c>
      <c r="B1021">
        <v>21349</v>
      </c>
      <c r="C1021">
        <v>3</v>
      </c>
      <c r="D1021">
        <v>2</v>
      </c>
      <c r="E1021">
        <v>1</v>
      </c>
      <c r="F1021">
        <v>3</v>
      </c>
      <c r="G1021">
        <v>150</v>
      </c>
      <c r="H1021">
        <v>3.2</v>
      </c>
      <c r="I1021">
        <v>41.209025018749998</v>
      </c>
      <c r="J1021">
        <v>131.86888006000001</v>
      </c>
      <c r="M1021">
        <f t="shared" si="32"/>
        <v>774.83144665157306</v>
      </c>
      <c r="N1021" t="str">
        <f t="shared" si="33"/>
        <v/>
      </c>
    </row>
    <row r="1022" spans="1:14">
      <c r="A1022" t="s">
        <v>82</v>
      </c>
      <c r="B1022">
        <v>21358</v>
      </c>
      <c r="C1022">
        <v>7</v>
      </c>
      <c r="D1022">
        <v>3</v>
      </c>
      <c r="E1022">
        <v>1</v>
      </c>
      <c r="F1022">
        <v>2</v>
      </c>
      <c r="G1022">
        <v>66.6666666666666</v>
      </c>
      <c r="H1022">
        <v>2.8</v>
      </c>
      <c r="I1022">
        <v>41.209025018749998</v>
      </c>
      <c r="J1022">
        <v>115.3852700525</v>
      </c>
      <c r="M1022">
        <f t="shared" si="32"/>
        <v>890.21671670407306</v>
      </c>
      <c r="N1022">
        <f t="shared" si="33"/>
        <v>3.0846737815219061E-2</v>
      </c>
    </row>
    <row r="1023" spans="1:14">
      <c r="A1023" t="s">
        <v>1308</v>
      </c>
      <c r="B1023">
        <v>21367</v>
      </c>
      <c r="C1023">
        <v>3</v>
      </c>
      <c r="D1023">
        <v>1</v>
      </c>
      <c r="E1023">
        <v>1</v>
      </c>
      <c r="F1023">
        <v>2</v>
      </c>
      <c r="G1023">
        <v>200</v>
      </c>
      <c r="H1023">
        <v>4</v>
      </c>
      <c r="I1023">
        <v>23.264662506490399</v>
      </c>
      <c r="J1023">
        <v>93.058650025961597</v>
      </c>
      <c r="M1023">
        <f t="shared" si="32"/>
        <v>93.058650025961597</v>
      </c>
      <c r="N1023">
        <f t="shared" si="33"/>
        <v>6.8451543277756269E-3</v>
      </c>
    </row>
    <row r="1024" spans="1:14">
      <c r="A1024" t="s">
        <v>1343</v>
      </c>
      <c r="B1024">
        <v>21433</v>
      </c>
      <c r="C1024">
        <v>19</v>
      </c>
      <c r="D1024">
        <v>4</v>
      </c>
      <c r="E1024">
        <v>0</v>
      </c>
      <c r="F1024">
        <v>1</v>
      </c>
      <c r="G1024">
        <v>25</v>
      </c>
      <c r="H1024">
        <v>2.3333333333333299</v>
      </c>
      <c r="I1024">
        <v>43.185065233535703</v>
      </c>
      <c r="J1024">
        <v>100.765152211583</v>
      </c>
      <c r="M1024">
        <f t="shared" si="32"/>
        <v>100.765152211583</v>
      </c>
      <c r="N1024">
        <f t="shared" si="33"/>
        <v>7.2180350860388438E-3</v>
      </c>
    </row>
    <row r="1025" spans="1:14">
      <c r="A1025" t="s">
        <v>927</v>
      </c>
      <c r="B1025">
        <v>21437</v>
      </c>
      <c r="C1025">
        <v>13</v>
      </c>
      <c r="D1025">
        <v>4</v>
      </c>
      <c r="E1025">
        <v>2</v>
      </c>
      <c r="F1025">
        <v>2</v>
      </c>
      <c r="G1025">
        <v>50</v>
      </c>
      <c r="H1025">
        <v>3.4285714285714199</v>
      </c>
      <c r="I1025">
        <v>62.907475208398502</v>
      </c>
      <c r="J1025">
        <v>215.68277214308</v>
      </c>
      <c r="M1025">
        <f t="shared" si="32"/>
        <v>215.68277214308</v>
      </c>
      <c r="N1025">
        <f t="shared" si="33"/>
        <v>1.198824794233469E-2</v>
      </c>
    </row>
    <row r="1026" spans="1:14">
      <c r="A1026" t="s">
        <v>1344</v>
      </c>
      <c r="B1026">
        <v>21439</v>
      </c>
      <c r="C1026">
        <v>3</v>
      </c>
      <c r="D1026">
        <v>1</v>
      </c>
      <c r="E1026">
        <v>3</v>
      </c>
      <c r="F1026">
        <v>1</v>
      </c>
      <c r="G1026">
        <v>100</v>
      </c>
      <c r="H1026">
        <v>1.4285714285714199</v>
      </c>
      <c r="I1026">
        <v>47.548875021634601</v>
      </c>
      <c r="J1026">
        <v>67.926964316620897</v>
      </c>
      <c r="M1026">
        <f t="shared" si="32"/>
        <v>67.926964316620897</v>
      </c>
      <c r="N1026">
        <f t="shared" si="33"/>
        <v>5.5493257128543701E-3</v>
      </c>
    </row>
    <row r="1027" spans="1:14">
      <c r="A1027" t="s">
        <v>1345</v>
      </c>
      <c r="B1027">
        <v>21443</v>
      </c>
      <c r="C1027">
        <v>5</v>
      </c>
      <c r="D1027">
        <v>1</v>
      </c>
      <c r="E1027">
        <v>3</v>
      </c>
      <c r="F1027">
        <v>1</v>
      </c>
      <c r="G1027">
        <v>100</v>
      </c>
      <c r="H1027">
        <v>2</v>
      </c>
      <c r="I1027">
        <v>38.039100017307703</v>
      </c>
      <c r="J1027">
        <v>76.078200034615506</v>
      </c>
      <c r="M1027">
        <f t="shared" si="32"/>
        <v>76.078200034615506</v>
      </c>
      <c r="N1027">
        <f t="shared" si="33"/>
        <v>5.9848356844364962E-3</v>
      </c>
    </row>
    <row r="1028" spans="1:14">
      <c r="A1028" t="s">
        <v>1346</v>
      </c>
      <c r="B1028">
        <v>21444</v>
      </c>
      <c r="C1028">
        <v>3</v>
      </c>
      <c r="D1028">
        <v>1</v>
      </c>
      <c r="E1028">
        <v>1</v>
      </c>
      <c r="F1028">
        <v>1</v>
      </c>
      <c r="G1028">
        <v>100</v>
      </c>
      <c r="H1028">
        <v>1.25</v>
      </c>
      <c r="I1028">
        <v>18.094737505047998</v>
      </c>
      <c r="J1028">
        <v>22.618421881310098</v>
      </c>
      <c r="M1028">
        <f t="shared" si="32"/>
        <v>22.618421881310098</v>
      </c>
      <c r="N1028">
        <f t="shared" si="33"/>
        <v>2.66595989672453E-3</v>
      </c>
    </row>
    <row r="1029" spans="1:14">
      <c r="A1029" t="s">
        <v>1347</v>
      </c>
      <c r="B1029">
        <v>21603</v>
      </c>
      <c r="C1029">
        <v>20</v>
      </c>
      <c r="D1029">
        <v>3</v>
      </c>
      <c r="E1029">
        <v>0</v>
      </c>
      <c r="F1029">
        <v>1</v>
      </c>
      <c r="G1029">
        <v>33.3333333333333</v>
      </c>
      <c r="H1029">
        <v>3.3333333333333299</v>
      </c>
      <c r="I1029">
        <v>48.4320426609221</v>
      </c>
      <c r="J1029">
        <v>161.44014220307301</v>
      </c>
      <c r="M1029">
        <f t="shared" si="32"/>
        <v>161.44014220307301</v>
      </c>
      <c r="N1029" t="str">
        <f t="shared" si="33"/>
        <v/>
      </c>
    </row>
    <row r="1030" spans="1:14">
      <c r="A1030" t="s">
        <v>82</v>
      </c>
      <c r="B1030">
        <v>21606</v>
      </c>
      <c r="C1030">
        <v>15</v>
      </c>
      <c r="D1030">
        <v>7</v>
      </c>
      <c r="E1030">
        <v>2</v>
      </c>
      <c r="F1030">
        <v>2</v>
      </c>
      <c r="G1030">
        <v>28.571428571428498</v>
      </c>
      <c r="H1030">
        <v>8</v>
      </c>
      <c r="I1030">
        <v>270.51278754254798</v>
      </c>
      <c r="J1030">
        <v>2164.1023003403802</v>
      </c>
      <c r="M1030">
        <f t="shared" si="32"/>
        <v>2325.542442543453</v>
      </c>
      <c r="N1030" t="str">
        <f t="shared" si="33"/>
        <v/>
      </c>
    </row>
    <row r="1031" spans="1:14">
      <c r="A1031" t="s">
        <v>82</v>
      </c>
      <c r="B1031">
        <v>21613</v>
      </c>
      <c r="C1031">
        <v>4</v>
      </c>
      <c r="D1031">
        <v>2</v>
      </c>
      <c r="E1031">
        <v>0</v>
      </c>
      <c r="F1031">
        <v>1</v>
      </c>
      <c r="G1031">
        <v>50</v>
      </c>
      <c r="H1031">
        <v>1.5</v>
      </c>
      <c r="I1031">
        <v>27</v>
      </c>
      <c r="J1031">
        <v>40.5</v>
      </c>
      <c r="M1031">
        <f t="shared" si="32"/>
        <v>2366.042442543453</v>
      </c>
      <c r="N1031">
        <f t="shared" si="33"/>
        <v>5.9187105160636286E-2</v>
      </c>
    </row>
    <row r="1032" spans="1:14">
      <c r="A1032" t="s">
        <v>1348</v>
      </c>
      <c r="B1032">
        <v>21625</v>
      </c>
      <c r="C1032">
        <v>93</v>
      </c>
      <c r="D1032">
        <v>14</v>
      </c>
      <c r="E1032">
        <v>1</v>
      </c>
      <c r="F1032">
        <v>1</v>
      </c>
      <c r="G1032">
        <v>7.1428571428571397</v>
      </c>
      <c r="H1032">
        <v>7</v>
      </c>
      <c r="I1032">
        <v>301.85065233535698</v>
      </c>
      <c r="J1032">
        <v>2112.9545663474901</v>
      </c>
      <c r="M1032">
        <f t="shared" si="32"/>
        <v>2112.9545663474901</v>
      </c>
      <c r="N1032">
        <f t="shared" si="33"/>
        <v>5.4887340042899864E-2</v>
      </c>
    </row>
    <row r="1033" spans="1:14">
      <c r="A1033" t="s">
        <v>1322</v>
      </c>
      <c r="B1033">
        <v>21638</v>
      </c>
      <c r="C1033">
        <v>46</v>
      </c>
      <c r="D1033">
        <v>36</v>
      </c>
      <c r="E1033">
        <v>3</v>
      </c>
      <c r="F1033">
        <v>8</v>
      </c>
      <c r="G1033">
        <v>22.2222222222222</v>
      </c>
      <c r="H1033">
        <v>17.1666666666666</v>
      </c>
      <c r="I1033">
        <v>868.54740024230796</v>
      </c>
      <c r="J1033">
        <v>14910.0637041596</v>
      </c>
      <c r="M1033">
        <f t="shared" si="32"/>
        <v>14910.0637041596</v>
      </c>
      <c r="N1033">
        <f t="shared" si="33"/>
        <v>0.20192886829198475</v>
      </c>
    </row>
    <row r="1034" spans="1:14">
      <c r="A1034" t="s">
        <v>1349</v>
      </c>
      <c r="B1034">
        <v>21685</v>
      </c>
      <c r="C1034">
        <v>6</v>
      </c>
      <c r="D1034">
        <v>3</v>
      </c>
      <c r="E1034">
        <v>3</v>
      </c>
      <c r="F1034">
        <v>2</v>
      </c>
      <c r="G1034">
        <v>66.6666666666666</v>
      </c>
      <c r="H1034">
        <v>6.5</v>
      </c>
      <c r="I1034">
        <v>75.284212515144205</v>
      </c>
      <c r="J1034">
        <v>489.34738134843701</v>
      </c>
      <c r="M1034">
        <f t="shared" si="32"/>
        <v>489.34738134843701</v>
      </c>
      <c r="N1034">
        <f t="shared" si="33"/>
        <v>2.0699360313131625E-2</v>
      </c>
    </row>
    <row r="1035" spans="1:14">
      <c r="A1035" t="s">
        <v>1350</v>
      </c>
      <c r="B1035">
        <v>21692</v>
      </c>
      <c r="C1035">
        <v>8</v>
      </c>
      <c r="D1035">
        <v>4</v>
      </c>
      <c r="E1035">
        <v>3</v>
      </c>
      <c r="F1035">
        <v>3</v>
      </c>
      <c r="G1035">
        <v>75</v>
      </c>
      <c r="H1035">
        <v>4.5714285714285703</v>
      </c>
      <c r="I1035">
        <v>86.485790465932396</v>
      </c>
      <c r="J1035">
        <v>395.36361355854802</v>
      </c>
      <c r="M1035">
        <f t="shared" si="32"/>
        <v>395.36361355854802</v>
      </c>
      <c r="N1035">
        <f t="shared" si="33"/>
        <v>1.7956011584452092E-2</v>
      </c>
    </row>
    <row r="1036" spans="1:14">
      <c r="A1036" t="s">
        <v>1351</v>
      </c>
      <c r="B1036">
        <v>21701</v>
      </c>
      <c r="C1036">
        <v>9</v>
      </c>
      <c r="D1036">
        <v>7</v>
      </c>
      <c r="E1036">
        <v>2</v>
      </c>
      <c r="F1036">
        <v>3</v>
      </c>
      <c r="G1036">
        <v>42.857142857142797</v>
      </c>
      <c r="H1036">
        <v>8.55555555555555</v>
      </c>
      <c r="I1036">
        <v>156</v>
      </c>
      <c r="J1036">
        <v>1334.6666666666599</v>
      </c>
      <c r="M1036">
        <f t="shared" si="32"/>
        <v>1334.6666666666599</v>
      </c>
      <c r="N1036">
        <f t="shared" si="33"/>
        <v>4.0407373438846275E-2</v>
      </c>
    </row>
    <row r="1037" spans="1:14">
      <c r="A1037" t="s">
        <v>1352</v>
      </c>
      <c r="B1037">
        <v>21711</v>
      </c>
      <c r="C1037">
        <v>6</v>
      </c>
      <c r="D1037">
        <v>3</v>
      </c>
      <c r="E1037">
        <v>2</v>
      </c>
      <c r="F1037">
        <v>2</v>
      </c>
      <c r="G1037">
        <v>66.6666666666666</v>
      </c>
      <c r="H1037">
        <v>4.75</v>
      </c>
      <c r="I1037">
        <v>113.29982727264699</v>
      </c>
      <c r="J1037">
        <v>538.174179545073</v>
      </c>
      <c r="M1037">
        <f t="shared" si="32"/>
        <v>538.174179545073</v>
      </c>
      <c r="N1037">
        <f t="shared" si="33"/>
        <v>2.2054335834387869E-2</v>
      </c>
    </row>
    <row r="1038" spans="1:14">
      <c r="A1038" t="s">
        <v>1353</v>
      </c>
      <c r="B1038">
        <v>21719</v>
      </c>
      <c r="C1038">
        <v>8</v>
      </c>
      <c r="D1038">
        <v>5</v>
      </c>
      <c r="E1038">
        <v>1</v>
      </c>
      <c r="F1038">
        <v>2</v>
      </c>
      <c r="G1038">
        <v>40</v>
      </c>
      <c r="H1038">
        <v>3</v>
      </c>
      <c r="I1038">
        <v>33</v>
      </c>
      <c r="J1038">
        <v>99</v>
      </c>
      <c r="M1038">
        <f t="shared" si="32"/>
        <v>99</v>
      </c>
      <c r="N1038" t="str">
        <f t="shared" si="33"/>
        <v/>
      </c>
    </row>
    <row r="1039" spans="1:14">
      <c r="A1039" t="s">
        <v>82</v>
      </c>
      <c r="B1039">
        <v>21779</v>
      </c>
      <c r="C1039">
        <v>15</v>
      </c>
      <c r="D1039">
        <v>3</v>
      </c>
      <c r="E1039">
        <v>1</v>
      </c>
      <c r="F1039">
        <v>1</v>
      </c>
      <c r="G1039">
        <v>33.3333333333333</v>
      </c>
      <c r="H1039">
        <v>2</v>
      </c>
      <c r="I1039">
        <v>36.541209043760901</v>
      </c>
      <c r="J1039">
        <v>73.082418087521901</v>
      </c>
      <c r="M1039">
        <f t="shared" si="32"/>
        <v>172.08241808752189</v>
      </c>
      <c r="N1039">
        <f t="shared" si="33"/>
        <v>1.0312637339213813E-2</v>
      </c>
    </row>
    <row r="1040" spans="1:14">
      <c r="A1040" t="s">
        <v>1354</v>
      </c>
      <c r="B1040">
        <v>21782</v>
      </c>
      <c r="C1040">
        <v>10</v>
      </c>
      <c r="D1040">
        <v>2</v>
      </c>
      <c r="E1040">
        <v>1</v>
      </c>
      <c r="F1040">
        <v>1</v>
      </c>
      <c r="G1040">
        <v>50</v>
      </c>
      <c r="H1040">
        <v>2.5</v>
      </c>
      <c r="I1040">
        <v>27</v>
      </c>
      <c r="J1040">
        <v>67.5</v>
      </c>
      <c r="M1040">
        <f t="shared" ref="M1040:M1103" si="34">IF(A1040="&lt;anonymous&gt;",J1040+M1039,J1040)</f>
        <v>67.5</v>
      </c>
      <c r="N1040">
        <f t="shared" ref="N1040:N1103" si="35">IF(A1041="&lt;anonymous&gt;","",POWER(M1040,2/3)/3000)</f>
        <v>5.5260472479605801E-3</v>
      </c>
    </row>
    <row r="1041" spans="1:14">
      <c r="A1041" t="s">
        <v>1355</v>
      </c>
      <c r="B1041">
        <v>21784</v>
      </c>
      <c r="C1041">
        <v>7</v>
      </c>
      <c r="D1041">
        <v>3</v>
      </c>
      <c r="E1041">
        <v>3</v>
      </c>
      <c r="F1041">
        <v>1</v>
      </c>
      <c r="G1041">
        <v>33.3333333333333</v>
      </c>
      <c r="H1041">
        <v>3.55555555555555</v>
      </c>
      <c r="I1041">
        <v>92.510992953527307</v>
      </c>
      <c r="J1041">
        <v>328.92797494587398</v>
      </c>
      <c r="M1041">
        <f t="shared" si="34"/>
        <v>328.92797494587398</v>
      </c>
      <c r="N1041">
        <f t="shared" si="35"/>
        <v>1.588349069041434E-2</v>
      </c>
    </row>
    <row r="1042" spans="1:14">
      <c r="A1042" t="s">
        <v>1356</v>
      </c>
      <c r="B1042">
        <v>21787</v>
      </c>
      <c r="C1042">
        <v>3</v>
      </c>
      <c r="D1042">
        <v>1</v>
      </c>
      <c r="E1042">
        <v>1</v>
      </c>
      <c r="F1042">
        <v>2</v>
      </c>
      <c r="G1042">
        <v>200</v>
      </c>
      <c r="H1042">
        <v>2.8</v>
      </c>
      <c r="I1042">
        <v>34.869175015865402</v>
      </c>
      <c r="J1042">
        <v>97.633690044423204</v>
      </c>
      <c r="M1042">
        <f t="shared" si="34"/>
        <v>97.633690044423204</v>
      </c>
      <c r="N1042" t="str">
        <f t="shared" si="35"/>
        <v/>
      </c>
    </row>
    <row r="1043" spans="1:14">
      <c r="A1043" t="s">
        <v>82</v>
      </c>
      <c r="B1043">
        <v>21847</v>
      </c>
      <c r="C1043">
        <v>15</v>
      </c>
      <c r="D1043">
        <v>2</v>
      </c>
      <c r="E1043">
        <v>2</v>
      </c>
      <c r="F1043">
        <v>1</v>
      </c>
      <c r="G1043">
        <v>50</v>
      </c>
      <c r="H1043">
        <v>2</v>
      </c>
      <c r="I1043">
        <v>28.529325012980799</v>
      </c>
      <c r="J1043">
        <v>57.058650025961597</v>
      </c>
      <c r="M1043">
        <f t="shared" si="34"/>
        <v>154.6923400703848</v>
      </c>
      <c r="N1043">
        <f t="shared" si="35"/>
        <v>9.6056026640410942E-3</v>
      </c>
    </row>
    <row r="1044" spans="1:14">
      <c r="A1044" t="s">
        <v>1357</v>
      </c>
      <c r="B1044">
        <v>21849</v>
      </c>
      <c r="C1044">
        <v>11</v>
      </c>
      <c r="D1044">
        <v>2</v>
      </c>
      <c r="E1044">
        <v>1</v>
      </c>
      <c r="F1044">
        <v>1</v>
      </c>
      <c r="G1044">
        <v>50</v>
      </c>
      <c r="H1044">
        <v>2.5</v>
      </c>
      <c r="I1044">
        <v>27</v>
      </c>
      <c r="J1044">
        <v>67.5</v>
      </c>
      <c r="M1044">
        <f t="shared" si="34"/>
        <v>67.5</v>
      </c>
      <c r="N1044">
        <f t="shared" si="35"/>
        <v>5.5260472479605801E-3</v>
      </c>
    </row>
    <row r="1045" spans="1:14">
      <c r="A1045" t="s">
        <v>1358</v>
      </c>
      <c r="B1045">
        <v>21851</v>
      </c>
      <c r="C1045">
        <v>8</v>
      </c>
      <c r="D1045">
        <v>4</v>
      </c>
      <c r="E1045">
        <v>3</v>
      </c>
      <c r="F1045">
        <v>1</v>
      </c>
      <c r="G1045">
        <v>25</v>
      </c>
      <c r="H1045">
        <v>3.9285714285714199</v>
      </c>
      <c r="I1045">
        <v>157.173317997412</v>
      </c>
      <c r="J1045">
        <v>617.46660641840595</v>
      </c>
      <c r="M1045">
        <f t="shared" si="34"/>
        <v>617.46660641840595</v>
      </c>
      <c r="N1045" t="str">
        <f t="shared" si="35"/>
        <v/>
      </c>
    </row>
    <row r="1046" spans="1:14">
      <c r="A1046" t="s">
        <v>82</v>
      </c>
      <c r="B1046">
        <v>21855</v>
      </c>
      <c r="C1046">
        <v>3</v>
      </c>
      <c r="D1046">
        <v>1</v>
      </c>
      <c r="E1046">
        <v>1</v>
      </c>
      <c r="F1046">
        <v>2</v>
      </c>
      <c r="G1046">
        <v>200</v>
      </c>
      <c r="H1046">
        <v>2.8</v>
      </c>
      <c r="I1046">
        <v>34.869175015865402</v>
      </c>
      <c r="J1046">
        <v>97.633690044423204</v>
      </c>
      <c r="M1046">
        <f t="shared" si="34"/>
        <v>715.10029646282919</v>
      </c>
      <c r="N1046" t="str">
        <f t="shared" si="35"/>
        <v/>
      </c>
    </row>
    <row r="1047" spans="1:14">
      <c r="A1047" t="s">
        <v>82</v>
      </c>
      <c r="B1047">
        <v>21911</v>
      </c>
      <c r="C1047">
        <v>22</v>
      </c>
      <c r="D1047">
        <v>3</v>
      </c>
      <c r="E1047">
        <v>3</v>
      </c>
      <c r="F1047">
        <v>1</v>
      </c>
      <c r="G1047">
        <v>33.3333333333333</v>
      </c>
      <c r="H1047">
        <v>2</v>
      </c>
      <c r="I1047">
        <v>46.604512509374999</v>
      </c>
      <c r="J1047">
        <v>93.209025018749998</v>
      </c>
      <c r="M1047">
        <f t="shared" si="34"/>
        <v>808.30932148157922</v>
      </c>
      <c r="N1047">
        <f t="shared" si="35"/>
        <v>2.8924363006334122E-2</v>
      </c>
    </row>
    <row r="1048" spans="1:14">
      <c r="A1048" t="s">
        <v>1359</v>
      </c>
      <c r="B1048">
        <v>21914</v>
      </c>
      <c r="C1048">
        <v>17</v>
      </c>
      <c r="D1048">
        <v>4</v>
      </c>
      <c r="E1048">
        <v>2</v>
      </c>
      <c r="F1048">
        <v>1</v>
      </c>
      <c r="G1048">
        <v>25</v>
      </c>
      <c r="H1048">
        <v>4.5</v>
      </c>
      <c r="I1048">
        <v>112</v>
      </c>
      <c r="J1048">
        <v>504</v>
      </c>
      <c r="M1048">
        <f t="shared" si="34"/>
        <v>504</v>
      </c>
      <c r="N1048">
        <f t="shared" si="35"/>
        <v>2.1110528351616295E-2</v>
      </c>
    </row>
    <row r="1049" spans="1:14">
      <c r="A1049" t="s">
        <v>1360</v>
      </c>
      <c r="B1049">
        <v>21916</v>
      </c>
      <c r="C1049">
        <v>3</v>
      </c>
      <c r="D1049">
        <v>1</v>
      </c>
      <c r="E1049">
        <v>1</v>
      </c>
      <c r="F1049">
        <v>2</v>
      </c>
      <c r="G1049">
        <v>200</v>
      </c>
      <c r="H1049">
        <v>2.6666666666666599</v>
      </c>
      <c r="I1049">
        <v>22.458839376460801</v>
      </c>
      <c r="J1049">
        <v>59.890238337228801</v>
      </c>
      <c r="M1049">
        <f t="shared" si="34"/>
        <v>59.890238337228801</v>
      </c>
      <c r="N1049">
        <f t="shared" si="35"/>
        <v>5.1024971742245203E-3</v>
      </c>
    </row>
    <row r="1050" spans="1:14">
      <c r="A1050" t="s">
        <v>1361</v>
      </c>
      <c r="B1050">
        <v>21921</v>
      </c>
      <c r="C1050">
        <v>9</v>
      </c>
      <c r="D1050">
        <v>2</v>
      </c>
      <c r="E1050">
        <v>3</v>
      </c>
      <c r="F1050">
        <v>1</v>
      </c>
      <c r="G1050">
        <v>50</v>
      </c>
      <c r="H1050">
        <v>2</v>
      </c>
      <c r="I1050">
        <v>64.529325012980806</v>
      </c>
      <c r="J1050">
        <v>129.05865002596099</v>
      </c>
      <c r="M1050">
        <f t="shared" si="34"/>
        <v>129.05865002596099</v>
      </c>
      <c r="N1050">
        <f t="shared" si="35"/>
        <v>8.512755447996713E-3</v>
      </c>
    </row>
    <row r="1051" spans="1:14">
      <c r="A1051" t="s">
        <v>1362</v>
      </c>
      <c r="B1051">
        <v>21924</v>
      </c>
      <c r="C1051">
        <v>5</v>
      </c>
      <c r="D1051">
        <v>1</v>
      </c>
      <c r="E1051">
        <v>0</v>
      </c>
      <c r="F1051">
        <v>2</v>
      </c>
      <c r="G1051">
        <v>200</v>
      </c>
      <c r="H1051">
        <v>1.5</v>
      </c>
      <c r="I1051">
        <v>43.185065233535703</v>
      </c>
      <c r="J1051">
        <v>64.777597850303493</v>
      </c>
      <c r="M1051">
        <f t="shared" si="34"/>
        <v>64.777597850303493</v>
      </c>
      <c r="N1051">
        <f t="shared" si="35"/>
        <v>5.3764462034563533E-3</v>
      </c>
    </row>
    <row r="1052" spans="1:14">
      <c r="A1052" t="s">
        <v>1363</v>
      </c>
      <c r="B1052">
        <v>21934</v>
      </c>
      <c r="C1052">
        <v>113</v>
      </c>
      <c r="D1052">
        <v>2</v>
      </c>
      <c r="E1052">
        <v>2</v>
      </c>
      <c r="F1052">
        <v>1</v>
      </c>
      <c r="G1052">
        <v>50</v>
      </c>
      <c r="H1052">
        <v>4</v>
      </c>
      <c r="I1052">
        <v>43.185065233535703</v>
      </c>
      <c r="J1052">
        <v>172.74026093414199</v>
      </c>
      <c r="M1052">
        <f t="shared" si="34"/>
        <v>172.74026093414199</v>
      </c>
      <c r="N1052" t="str">
        <f t="shared" si="35"/>
        <v/>
      </c>
    </row>
    <row r="1053" spans="1:14">
      <c r="A1053" t="s">
        <v>82</v>
      </c>
      <c r="B1053">
        <v>21936</v>
      </c>
      <c r="C1053">
        <v>110</v>
      </c>
      <c r="D1053">
        <v>5</v>
      </c>
      <c r="E1053">
        <v>1</v>
      </c>
      <c r="F1053">
        <v>1</v>
      </c>
      <c r="G1053">
        <v>20</v>
      </c>
      <c r="H1053">
        <v>2.2857142857142798</v>
      </c>
      <c r="I1053">
        <v>51.891474279559397</v>
      </c>
      <c r="J1053">
        <v>118.609084067564</v>
      </c>
      <c r="M1053">
        <f t="shared" si="34"/>
        <v>291.34934500170596</v>
      </c>
      <c r="N1053">
        <f t="shared" si="35"/>
        <v>1.4649454143751644E-2</v>
      </c>
    </row>
    <row r="1054" spans="1:14">
      <c r="A1054" t="s">
        <v>905</v>
      </c>
      <c r="B1054">
        <v>21939</v>
      </c>
      <c r="C1054">
        <v>74</v>
      </c>
      <c r="D1054">
        <v>10</v>
      </c>
      <c r="E1054">
        <v>3</v>
      </c>
      <c r="F1054">
        <v>2</v>
      </c>
      <c r="G1054">
        <v>20</v>
      </c>
      <c r="H1054">
        <v>4.4117647058823497</v>
      </c>
      <c r="I1054">
        <v>189.98960215439399</v>
      </c>
      <c r="J1054">
        <v>838.18942126938703</v>
      </c>
      <c r="M1054">
        <f t="shared" si="34"/>
        <v>838.18942126938703</v>
      </c>
      <c r="N1054" t="str">
        <f t="shared" si="35"/>
        <v/>
      </c>
    </row>
    <row r="1055" spans="1:14">
      <c r="A1055" t="s">
        <v>82</v>
      </c>
      <c r="B1055">
        <v>21944</v>
      </c>
      <c r="C1055">
        <v>3</v>
      </c>
      <c r="D1055">
        <v>1</v>
      </c>
      <c r="E1055">
        <v>1</v>
      </c>
      <c r="F1055">
        <v>1</v>
      </c>
      <c r="G1055">
        <v>100</v>
      </c>
      <c r="H1055">
        <v>1</v>
      </c>
      <c r="I1055">
        <v>30</v>
      </c>
      <c r="J1055">
        <v>30</v>
      </c>
      <c r="M1055">
        <f t="shared" si="34"/>
        <v>868.18942126938703</v>
      </c>
      <c r="N1055" t="str">
        <f t="shared" si="35"/>
        <v/>
      </c>
    </row>
    <row r="1056" spans="1:14">
      <c r="A1056" t="s">
        <v>82</v>
      </c>
      <c r="B1056">
        <v>21950</v>
      </c>
      <c r="C1056">
        <v>10</v>
      </c>
      <c r="D1056">
        <v>4</v>
      </c>
      <c r="E1056">
        <v>2</v>
      </c>
      <c r="F1056">
        <v>3</v>
      </c>
      <c r="G1056">
        <v>75</v>
      </c>
      <c r="H1056">
        <v>6.9230769230769198</v>
      </c>
      <c r="I1056">
        <v>160.53953827094199</v>
      </c>
      <c r="J1056">
        <v>1111.42757264498</v>
      </c>
      <c r="M1056">
        <f t="shared" si="34"/>
        <v>1979.616993914367</v>
      </c>
      <c r="N1056">
        <f t="shared" si="35"/>
        <v>5.2553243786471845E-2</v>
      </c>
    </row>
    <row r="1057" spans="1:14">
      <c r="A1057" t="s">
        <v>1364</v>
      </c>
      <c r="B1057">
        <v>21962</v>
      </c>
      <c r="C1057">
        <v>4</v>
      </c>
      <c r="D1057">
        <v>2</v>
      </c>
      <c r="E1057">
        <v>1</v>
      </c>
      <c r="F1057">
        <v>1</v>
      </c>
      <c r="G1057">
        <v>50</v>
      </c>
      <c r="H1057">
        <v>2.6666666666666599</v>
      </c>
      <c r="I1057">
        <v>43.185065233535703</v>
      </c>
      <c r="J1057">
        <v>115.16017395609499</v>
      </c>
      <c r="M1057">
        <f t="shared" si="34"/>
        <v>115.16017395609499</v>
      </c>
      <c r="N1057">
        <f t="shared" si="35"/>
        <v>7.8900596539593758E-3</v>
      </c>
    </row>
    <row r="1058" spans="1:14">
      <c r="A1058" t="s">
        <v>1365</v>
      </c>
      <c r="B1058">
        <v>21967</v>
      </c>
      <c r="C1058">
        <v>4</v>
      </c>
      <c r="D1058">
        <v>2</v>
      </c>
      <c r="E1058">
        <v>1</v>
      </c>
      <c r="F1058">
        <v>1</v>
      </c>
      <c r="G1058">
        <v>50</v>
      </c>
      <c r="H1058">
        <v>3.3333333333333299</v>
      </c>
      <c r="I1058">
        <v>48.4320426609221</v>
      </c>
      <c r="J1058">
        <v>161.44014220307301</v>
      </c>
      <c r="M1058">
        <f t="shared" si="34"/>
        <v>161.44014220307301</v>
      </c>
      <c r="N1058">
        <f t="shared" si="35"/>
        <v>9.8829462389540511E-3</v>
      </c>
    </row>
    <row r="1059" spans="1:14">
      <c r="A1059" t="s">
        <v>1366</v>
      </c>
      <c r="B1059">
        <v>21972</v>
      </c>
      <c r="C1059">
        <v>14</v>
      </c>
      <c r="D1059">
        <v>5</v>
      </c>
      <c r="E1059">
        <v>2</v>
      </c>
      <c r="F1059">
        <v>2</v>
      </c>
      <c r="G1059">
        <v>40</v>
      </c>
      <c r="H1059">
        <v>7.7727272727272698</v>
      </c>
      <c r="I1059">
        <v>151.267483321057</v>
      </c>
      <c r="J1059">
        <v>1175.7608930864001</v>
      </c>
      <c r="M1059">
        <f t="shared" si="34"/>
        <v>1175.7608930864001</v>
      </c>
      <c r="N1059" t="str">
        <f t="shared" si="35"/>
        <v/>
      </c>
    </row>
    <row r="1060" spans="1:14">
      <c r="A1060" t="s">
        <v>82</v>
      </c>
      <c r="B1060">
        <v>21975</v>
      </c>
      <c r="C1060">
        <v>8</v>
      </c>
      <c r="D1060">
        <v>4</v>
      </c>
      <c r="E1060">
        <v>1</v>
      </c>
      <c r="F1060">
        <v>5</v>
      </c>
      <c r="G1060">
        <v>125</v>
      </c>
      <c r="H1060">
        <v>13.5</v>
      </c>
      <c r="I1060">
        <v>132.83428025068901</v>
      </c>
      <c r="J1060">
        <v>1793.2627833843101</v>
      </c>
      <c r="M1060">
        <f t="shared" si="34"/>
        <v>2969.0236764707101</v>
      </c>
      <c r="N1060">
        <f t="shared" si="35"/>
        <v>6.8858018211318858E-2</v>
      </c>
    </row>
    <row r="1061" spans="1:14">
      <c r="A1061" t="s">
        <v>1367</v>
      </c>
      <c r="B1061">
        <v>21987</v>
      </c>
      <c r="C1061">
        <v>12</v>
      </c>
      <c r="D1061">
        <v>8</v>
      </c>
      <c r="E1061">
        <v>2</v>
      </c>
      <c r="F1061">
        <v>3</v>
      </c>
      <c r="G1061">
        <v>37.5</v>
      </c>
      <c r="H1061">
        <v>9.3333333333333304</v>
      </c>
      <c r="I1061">
        <v>225.14015821250999</v>
      </c>
      <c r="J1061">
        <v>2101.3081433167599</v>
      </c>
      <c r="M1061">
        <f t="shared" si="34"/>
        <v>2101.3081433167599</v>
      </c>
      <c r="N1061">
        <f t="shared" si="35"/>
        <v>5.4685464787289861E-2</v>
      </c>
    </row>
    <row r="1062" spans="1:14">
      <c r="A1062" t="s">
        <v>1368</v>
      </c>
      <c r="B1062">
        <v>22000</v>
      </c>
      <c r="C1062">
        <v>12</v>
      </c>
      <c r="D1062">
        <v>9</v>
      </c>
      <c r="E1062">
        <v>1</v>
      </c>
      <c r="F1062">
        <v>6</v>
      </c>
      <c r="G1062">
        <v>66.6666666666666</v>
      </c>
      <c r="H1062">
        <v>9.5333333333333297</v>
      </c>
      <c r="I1062">
        <v>235.02198590705399</v>
      </c>
      <c r="J1062">
        <v>2240.5429323139201</v>
      </c>
      <c r="M1062">
        <f t="shared" si="34"/>
        <v>2240.5429323139201</v>
      </c>
      <c r="N1062">
        <f t="shared" si="35"/>
        <v>5.7075219714478834E-2</v>
      </c>
    </row>
    <row r="1063" spans="1:14">
      <c r="A1063" t="s">
        <v>1369</v>
      </c>
      <c r="B1063">
        <v>22015</v>
      </c>
      <c r="C1063">
        <v>13</v>
      </c>
      <c r="D1063">
        <v>2</v>
      </c>
      <c r="E1063">
        <v>2</v>
      </c>
      <c r="F1063">
        <v>1</v>
      </c>
      <c r="G1063">
        <v>50</v>
      </c>
      <c r="H1063">
        <v>2.5</v>
      </c>
      <c r="I1063">
        <v>27</v>
      </c>
      <c r="J1063">
        <v>67.5</v>
      </c>
      <c r="M1063">
        <f t="shared" si="34"/>
        <v>67.5</v>
      </c>
      <c r="N1063">
        <f t="shared" si="35"/>
        <v>5.5260472479605801E-3</v>
      </c>
    </row>
    <row r="1064" spans="1:14">
      <c r="A1064" t="s">
        <v>1370</v>
      </c>
      <c r="B1064">
        <v>22029</v>
      </c>
      <c r="C1064">
        <v>16</v>
      </c>
      <c r="D1064">
        <v>11</v>
      </c>
      <c r="E1064">
        <v>1</v>
      </c>
      <c r="F1064">
        <v>4</v>
      </c>
      <c r="G1064">
        <v>36.363636363636303</v>
      </c>
      <c r="H1064">
        <v>9</v>
      </c>
      <c r="I1064">
        <v>154.28722505336501</v>
      </c>
      <c r="J1064">
        <v>1388.5850254802899</v>
      </c>
      <c r="M1064">
        <f t="shared" si="34"/>
        <v>1388.5850254802899</v>
      </c>
      <c r="N1064" t="str">
        <f t="shared" si="35"/>
        <v/>
      </c>
    </row>
    <row r="1065" spans="1:14">
      <c r="A1065" t="s">
        <v>82</v>
      </c>
      <c r="B1065">
        <v>22036</v>
      </c>
      <c r="C1065">
        <v>5</v>
      </c>
      <c r="D1065">
        <v>2</v>
      </c>
      <c r="E1065">
        <v>2</v>
      </c>
      <c r="F1065">
        <v>2</v>
      </c>
      <c r="G1065">
        <v>100</v>
      </c>
      <c r="H1065">
        <v>3</v>
      </c>
      <c r="I1065">
        <v>49.828921423310398</v>
      </c>
      <c r="J1065">
        <v>149.486764269931</v>
      </c>
      <c r="M1065">
        <f t="shared" si="34"/>
        <v>1538.0717897502209</v>
      </c>
      <c r="N1065">
        <f t="shared" si="35"/>
        <v>4.441501533746213E-2</v>
      </c>
    </row>
    <row r="1066" spans="1:14">
      <c r="A1066" t="s">
        <v>927</v>
      </c>
      <c r="B1066">
        <v>22347</v>
      </c>
      <c r="C1066">
        <v>4</v>
      </c>
      <c r="D1066">
        <v>2</v>
      </c>
      <c r="E1066">
        <v>2</v>
      </c>
      <c r="F1066">
        <v>1</v>
      </c>
      <c r="G1066">
        <v>50</v>
      </c>
      <c r="H1066">
        <v>1.28571428571428</v>
      </c>
      <c r="I1066">
        <v>41.209025018749998</v>
      </c>
      <c r="J1066">
        <v>52.9830321669643</v>
      </c>
      <c r="M1066">
        <f t="shared" si="34"/>
        <v>52.9830321669643</v>
      </c>
      <c r="N1066" t="str">
        <f t="shared" si="35"/>
        <v/>
      </c>
    </row>
    <row r="1067" spans="1:14">
      <c r="A1067" t="s">
        <v>82</v>
      </c>
      <c r="B1067">
        <v>22579</v>
      </c>
      <c r="C1067">
        <v>8</v>
      </c>
      <c r="D1067">
        <v>5</v>
      </c>
      <c r="E1067">
        <v>0</v>
      </c>
      <c r="F1067">
        <v>1</v>
      </c>
      <c r="G1067">
        <v>20</v>
      </c>
      <c r="H1067">
        <v>1.5</v>
      </c>
      <c r="I1067">
        <v>53.7744375108173</v>
      </c>
      <c r="J1067">
        <v>80.661656266226004</v>
      </c>
      <c r="M1067">
        <f t="shared" si="34"/>
        <v>133.64468843319031</v>
      </c>
      <c r="N1067" t="str">
        <f t="shared" si="35"/>
        <v/>
      </c>
    </row>
    <row r="1068" spans="1:14">
      <c r="A1068" t="s">
        <v>82</v>
      </c>
      <c r="B1068">
        <v>22808</v>
      </c>
      <c r="C1068">
        <v>27</v>
      </c>
      <c r="D1068">
        <v>2</v>
      </c>
      <c r="E1068">
        <v>1</v>
      </c>
      <c r="F1068">
        <v>1</v>
      </c>
      <c r="G1068">
        <v>50</v>
      </c>
      <c r="H1068">
        <v>4.8125</v>
      </c>
      <c r="I1068">
        <v>74.230921316561805</v>
      </c>
      <c r="J1068">
        <v>357.23630883595303</v>
      </c>
      <c r="M1068">
        <f t="shared" si="34"/>
        <v>490.88099726914334</v>
      </c>
      <c r="N1068" t="str">
        <f t="shared" si="35"/>
        <v/>
      </c>
    </row>
    <row r="1069" spans="1:14">
      <c r="A1069" t="s">
        <v>82</v>
      </c>
      <c r="B1069">
        <v>22810</v>
      </c>
      <c r="C1069">
        <v>24</v>
      </c>
      <c r="D1069">
        <v>3</v>
      </c>
      <c r="E1069">
        <v>2</v>
      </c>
      <c r="F1069">
        <v>1</v>
      </c>
      <c r="G1069">
        <v>33.3333333333333</v>
      </c>
      <c r="H1069">
        <v>2.3333333333333299</v>
      </c>
      <c r="I1069">
        <v>39.863137138648298</v>
      </c>
      <c r="J1069">
        <v>93.0139866568461</v>
      </c>
      <c r="M1069">
        <f t="shared" si="34"/>
        <v>583.89498392598944</v>
      </c>
      <c r="N1069">
        <f t="shared" si="35"/>
        <v>2.3286376136973534E-2</v>
      </c>
    </row>
    <row r="1070" spans="1:14">
      <c r="A1070" t="s">
        <v>927</v>
      </c>
      <c r="B1070">
        <v>22813</v>
      </c>
      <c r="C1070">
        <v>19</v>
      </c>
      <c r="D1070">
        <v>2</v>
      </c>
      <c r="E1070">
        <v>2</v>
      </c>
      <c r="F1070">
        <v>1</v>
      </c>
      <c r="G1070">
        <v>50</v>
      </c>
      <c r="H1070">
        <v>3.375</v>
      </c>
      <c r="I1070">
        <v>57.110323830863997</v>
      </c>
      <c r="J1070">
        <v>192.747342929166</v>
      </c>
      <c r="M1070">
        <f t="shared" si="34"/>
        <v>192.747342929166</v>
      </c>
      <c r="N1070">
        <f t="shared" si="35"/>
        <v>1.1122549448790899E-2</v>
      </c>
    </row>
    <row r="1071" spans="1:14">
      <c r="A1071" t="s">
        <v>1371</v>
      </c>
      <c r="B1071">
        <v>22819</v>
      </c>
      <c r="C1071">
        <v>12</v>
      </c>
      <c r="D1071">
        <v>1</v>
      </c>
      <c r="E1071">
        <v>2</v>
      </c>
      <c r="F1071">
        <v>1</v>
      </c>
      <c r="G1071">
        <v>100</v>
      </c>
      <c r="H1071">
        <v>1.7999999999999901</v>
      </c>
      <c r="I1071">
        <v>27</v>
      </c>
      <c r="J1071">
        <v>48.599999999999902</v>
      </c>
      <c r="M1071">
        <f t="shared" si="34"/>
        <v>48.599999999999902</v>
      </c>
      <c r="N1071" t="str">
        <f t="shared" si="35"/>
        <v/>
      </c>
    </row>
    <row r="1072" spans="1:14">
      <c r="A1072" t="s">
        <v>82</v>
      </c>
      <c r="B1072">
        <v>22820</v>
      </c>
      <c r="C1072">
        <v>10</v>
      </c>
      <c r="D1072">
        <v>5</v>
      </c>
      <c r="E1072">
        <v>1</v>
      </c>
      <c r="F1072">
        <v>2</v>
      </c>
      <c r="G1072">
        <v>40</v>
      </c>
      <c r="H1072">
        <v>5.2</v>
      </c>
      <c r="I1072">
        <v>104.248125036057</v>
      </c>
      <c r="J1072">
        <v>542.09025018750003</v>
      </c>
      <c r="M1072">
        <f t="shared" si="34"/>
        <v>590.69025018749994</v>
      </c>
      <c r="N1072">
        <f t="shared" si="35"/>
        <v>2.3466695982932516E-2</v>
      </c>
    </row>
    <row r="1073" spans="1:14">
      <c r="A1073" t="s">
        <v>147</v>
      </c>
      <c r="B1073">
        <v>22821</v>
      </c>
      <c r="C1073">
        <v>3</v>
      </c>
      <c r="D1073">
        <v>2</v>
      </c>
      <c r="E1073">
        <v>0</v>
      </c>
      <c r="F1073">
        <v>1</v>
      </c>
      <c r="G1073">
        <v>50</v>
      </c>
      <c r="H1073">
        <v>1.5</v>
      </c>
      <c r="I1073">
        <v>24</v>
      </c>
      <c r="J1073">
        <v>36</v>
      </c>
      <c r="M1073">
        <f t="shared" si="34"/>
        <v>36</v>
      </c>
      <c r="N1073" t="str">
        <f t="shared" si="35"/>
        <v/>
      </c>
    </row>
    <row r="1074" spans="1:14">
      <c r="A1074" t="s">
        <v>82</v>
      </c>
      <c r="B1074">
        <v>23321</v>
      </c>
      <c r="C1074">
        <v>47</v>
      </c>
      <c r="D1074">
        <v>8</v>
      </c>
      <c r="E1074">
        <v>1</v>
      </c>
      <c r="F1074">
        <v>1</v>
      </c>
      <c r="G1074">
        <v>12.5</v>
      </c>
      <c r="H1074">
        <v>2.4615384615384599</v>
      </c>
      <c r="I1074">
        <v>106.274033872508</v>
      </c>
      <c r="J1074">
        <v>261.59762184002102</v>
      </c>
      <c r="M1074">
        <f t="shared" si="34"/>
        <v>297.59762184002102</v>
      </c>
      <c r="N1074">
        <f t="shared" si="35"/>
        <v>1.4858160642607277E-2</v>
      </c>
    </row>
    <row r="1075" spans="1:14">
      <c r="A1075" t="s">
        <v>905</v>
      </c>
      <c r="B1075">
        <v>23329</v>
      </c>
      <c r="C1075">
        <v>37</v>
      </c>
      <c r="D1075">
        <v>4</v>
      </c>
      <c r="E1075">
        <v>5</v>
      </c>
      <c r="F1075">
        <v>1</v>
      </c>
      <c r="G1075">
        <v>25</v>
      </c>
      <c r="H1075">
        <v>2.3636363636363602</v>
      </c>
      <c r="I1075">
        <v>70.324030720953303</v>
      </c>
      <c r="J1075">
        <v>166.22043624952599</v>
      </c>
      <c r="M1075">
        <f t="shared" si="34"/>
        <v>166.22043624952599</v>
      </c>
      <c r="N1075">
        <f t="shared" si="35"/>
        <v>1.0077087365971944E-2</v>
      </c>
    </row>
    <row r="1076" spans="1:14">
      <c r="A1076" t="s">
        <v>1372</v>
      </c>
      <c r="B1076">
        <v>23331</v>
      </c>
      <c r="C1076">
        <v>34</v>
      </c>
      <c r="D1076">
        <v>14</v>
      </c>
      <c r="E1076">
        <v>1</v>
      </c>
      <c r="F1076">
        <v>6</v>
      </c>
      <c r="G1076">
        <v>42.857142857142797</v>
      </c>
      <c r="H1076">
        <v>6.75</v>
      </c>
      <c r="I1076">
        <v>224.008188561716</v>
      </c>
      <c r="J1076">
        <v>1512.0552727915799</v>
      </c>
      <c r="M1076">
        <f t="shared" si="34"/>
        <v>1512.0552727915799</v>
      </c>
      <c r="N1076" t="str">
        <f t="shared" si="35"/>
        <v/>
      </c>
    </row>
    <row r="1077" spans="1:14">
      <c r="A1077" t="s">
        <v>82</v>
      </c>
      <c r="B1077">
        <v>23335</v>
      </c>
      <c r="C1077">
        <v>11</v>
      </c>
      <c r="D1077">
        <v>5</v>
      </c>
      <c r="E1077">
        <v>2</v>
      </c>
      <c r="F1077">
        <v>1</v>
      </c>
      <c r="G1077">
        <v>20</v>
      </c>
      <c r="H1077">
        <v>5.03125</v>
      </c>
      <c r="I1077">
        <v>180.94247824228</v>
      </c>
      <c r="J1077">
        <v>910.36684365647295</v>
      </c>
      <c r="M1077">
        <f t="shared" si="34"/>
        <v>2422.4221164480527</v>
      </c>
      <c r="N1077" t="str">
        <f t="shared" si="35"/>
        <v/>
      </c>
    </row>
    <row r="1078" spans="1:14">
      <c r="A1078" t="s">
        <v>82</v>
      </c>
      <c r="B1078">
        <v>23358</v>
      </c>
      <c r="C1078">
        <v>3</v>
      </c>
      <c r="D1078">
        <v>1</v>
      </c>
      <c r="E1078">
        <v>0</v>
      </c>
      <c r="F1078">
        <v>1</v>
      </c>
      <c r="G1078">
        <v>100</v>
      </c>
      <c r="H1078">
        <v>0.5</v>
      </c>
      <c r="I1078">
        <v>4.7548875021634602</v>
      </c>
      <c r="J1078">
        <v>2.3774437510817301</v>
      </c>
      <c r="M1078">
        <f t="shared" si="34"/>
        <v>2424.7995601991347</v>
      </c>
      <c r="N1078" t="str">
        <f t="shared" si="35"/>
        <v/>
      </c>
    </row>
    <row r="1079" spans="1:14">
      <c r="A1079" t="s">
        <v>82</v>
      </c>
      <c r="B1079">
        <v>23548</v>
      </c>
      <c r="C1079">
        <v>84</v>
      </c>
      <c r="D1079">
        <v>7</v>
      </c>
      <c r="E1079">
        <v>4</v>
      </c>
      <c r="F1079">
        <v>1</v>
      </c>
      <c r="G1079">
        <v>14.285714285714199</v>
      </c>
      <c r="H1079">
        <v>2.6470588235294099</v>
      </c>
      <c r="I1079">
        <v>124.864085321844</v>
      </c>
      <c r="J1079">
        <v>330.52257879311702</v>
      </c>
      <c r="M1079">
        <f t="shared" si="34"/>
        <v>2755.3221389922519</v>
      </c>
      <c r="N1079">
        <f t="shared" si="35"/>
        <v>6.5512926462020532E-2</v>
      </c>
    </row>
    <row r="1080" spans="1:14">
      <c r="A1080" t="s">
        <v>927</v>
      </c>
      <c r="B1080">
        <v>23555</v>
      </c>
      <c r="C1080">
        <v>75</v>
      </c>
      <c r="D1080">
        <v>4</v>
      </c>
      <c r="E1080">
        <v>2</v>
      </c>
      <c r="F1080">
        <v>3</v>
      </c>
      <c r="G1080">
        <v>75</v>
      </c>
      <c r="H1080">
        <v>4.0909090909090899</v>
      </c>
      <c r="I1080">
        <v>110.361496713759</v>
      </c>
      <c r="J1080">
        <v>451.47885019265101</v>
      </c>
      <c r="M1080">
        <f t="shared" si="34"/>
        <v>451.47885019265101</v>
      </c>
      <c r="N1080" t="str">
        <f t="shared" si="35"/>
        <v/>
      </c>
    </row>
    <row r="1081" spans="1:14">
      <c r="A1081" t="s">
        <v>82</v>
      </c>
      <c r="B1081">
        <v>23560</v>
      </c>
      <c r="C1081">
        <v>69</v>
      </c>
      <c r="D1081">
        <v>6</v>
      </c>
      <c r="E1081">
        <v>5</v>
      </c>
      <c r="F1081">
        <v>1</v>
      </c>
      <c r="G1081">
        <v>16.6666666666666</v>
      </c>
      <c r="H1081">
        <v>2.6470588235294099</v>
      </c>
      <c r="I1081">
        <v>124.864085321844</v>
      </c>
      <c r="J1081">
        <v>330.52257879311702</v>
      </c>
      <c r="M1081">
        <f t="shared" si="34"/>
        <v>782.00142898576803</v>
      </c>
      <c r="N1081">
        <f t="shared" si="35"/>
        <v>2.8293311197252501E-2</v>
      </c>
    </row>
    <row r="1082" spans="1:14">
      <c r="A1082" t="s">
        <v>1373</v>
      </c>
      <c r="B1082">
        <v>23566</v>
      </c>
      <c r="C1082">
        <v>17</v>
      </c>
      <c r="D1082">
        <v>10</v>
      </c>
      <c r="E1082">
        <v>0</v>
      </c>
      <c r="F1082">
        <v>4</v>
      </c>
      <c r="G1082">
        <v>40</v>
      </c>
      <c r="H1082">
        <v>5</v>
      </c>
      <c r="I1082">
        <v>140.64806144190601</v>
      </c>
      <c r="J1082">
        <v>703.24030720953294</v>
      </c>
      <c r="M1082">
        <f t="shared" si="34"/>
        <v>703.24030720953294</v>
      </c>
      <c r="N1082" t="str">
        <f t="shared" si="35"/>
        <v/>
      </c>
    </row>
    <row r="1083" spans="1:14">
      <c r="A1083" t="s">
        <v>82</v>
      </c>
      <c r="B1083">
        <v>23576</v>
      </c>
      <c r="C1083">
        <v>3</v>
      </c>
      <c r="D1083">
        <v>1</v>
      </c>
      <c r="E1083">
        <v>0</v>
      </c>
      <c r="F1083">
        <v>1</v>
      </c>
      <c r="G1083">
        <v>100</v>
      </c>
      <c r="H1083">
        <v>0.5</v>
      </c>
      <c r="I1083">
        <v>4.7548875021634602</v>
      </c>
      <c r="J1083">
        <v>2.3774437510817301</v>
      </c>
      <c r="M1083">
        <f t="shared" si="34"/>
        <v>705.61775096061467</v>
      </c>
      <c r="N1083">
        <f t="shared" si="35"/>
        <v>2.6419529375745678E-2</v>
      </c>
    </row>
    <row r="1084" spans="1:14">
      <c r="A1084" t="s">
        <v>1374</v>
      </c>
      <c r="B1084">
        <v>23584</v>
      </c>
      <c r="C1084">
        <v>44</v>
      </c>
      <c r="D1084">
        <v>8</v>
      </c>
      <c r="E1084">
        <v>1</v>
      </c>
      <c r="F1084">
        <v>2</v>
      </c>
      <c r="G1084">
        <v>25</v>
      </c>
      <c r="H1084">
        <v>5.3333333333333304</v>
      </c>
      <c r="I1084">
        <v>171.89535433016599</v>
      </c>
      <c r="J1084">
        <v>916.77522309422102</v>
      </c>
      <c r="M1084">
        <f t="shared" si="34"/>
        <v>916.77522309422102</v>
      </c>
      <c r="N1084">
        <f t="shared" si="35"/>
        <v>3.1457242981664003E-2</v>
      </c>
    </row>
    <row r="1085" spans="1:14">
      <c r="A1085" t="s">
        <v>1375</v>
      </c>
      <c r="B1085">
        <v>23585</v>
      </c>
      <c r="C1085">
        <v>5</v>
      </c>
      <c r="D1085">
        <v>2</v>
      </c>
      <c r="E1085">
        <v>0</v>
      </c>
      <c r="F1085">
        <v>3</v>
      </c>
      <c r="G1085">
        <v>150</v>
      </c>
      <c r="H1085">
        <v>4.1999999999999904</v>
      </c>
      <c r="I1085">
        <v>51.891474279559397</v>
      </c>
      <c r="J1085">
        <v>217.94419197414899</v>
      </c>
      <c r="M1085">
        <f t="shared" si="34"/>
        <v>217.94419197414899</v>
      </c>
      <c r="N1085" t="str">
        <f t="shared" si="35"/>
        <v/>
      </c>
    </row>
    <row r="1086" spans="1:14">
      <c r="A1086" t="s">
        <v>82</v>
      </c>
      <c r="B1086">
        <v>23595</v>
      </c>
      <c r="C1086">
        <v>22</v>
      </c>
      <c r="D1086">
        <v>9</v>
      </c>
      <c r="E1086">
        <v>1</v>
      </c>
      <c r="F1086">
        <v>2</v>
      </c>
      <c r="G1086">
        <v>22.2222222222222</v>
      </c>
      <c r="H1086">
        <v>5.3333333333333304</v>
      </c>
      <c r="I1086">
        <v>202.11890788006599</v>
      </c>
      <c r="J1086">
        <v>1077.96750869369</v>
      </c>
      <c r="M1086">
        <f t="shared" si="34"/>
        <v>1295.9117006678389</v>
      </c>
      <c r="N1086" t="str">
        <f t="shared" si="35"/>
        <v/>
      </c>
    </row>
    <row r="1087" spans="1:14">
      <c r="A1087" t="s">
        <v>82</v>
      </c>
      <c r="B1087">
        <v>23606</v>
      </c>
      <c r="C1087">
        <v>4</v>
      </c>
      <c r="D1087">
        <v>2</v>
      </c>
      <c r="E1087">
        <v>1</v>
      </c>
      <c r="F1087">
        <v>1</v>
      </c>
      <c r="G1087">
        <v>50</v>
      </c>
      <c r="H1087">
        <v>1.125</v>
      </c>
      <c r="I1087">
        <v>46.506993328423</v>
      </c>
      <c r="J1087">
        <v>52.320367494475903</v>
      </c>
      <c r="M1087">
        <f t="shared" si="34"/>
        <v>1348.2320681623148</v>
      </c>
      <c r="N1087" t="str">
        <f t="shared" si="35"/>
        <v/>
      </c>
    </row>
    <row r="1088" spans="1:14">
      <c r="A1088" t="s">
        <v>82</v>
      </c>
      <c r="B1088">
        <v>23616</v>
      </c>
      <c r="C1088">
        <v>6</v>
      </c>
      <c r="D1088">
        <v>3</v>
      </c>
      <c r="E1088">
        <v>0</v>
      </c>
      <c r="F1088">
        <v>2</v>
      </c>
      <c r="G1088">
        <v>66.6666666666666</v>
      </c>
      <c r="H1088">
        <v>2</v>
      </c>
      <c r="I1088">
        <v>41.5131794236475</v>
      </c>
      <c r="J1088">
        <v>83.0263588472951</v>
      </c>
      <c r="M1088">
        <f t="shared" si="34"/>
        <v>1431.2584270096099</v>
      </c>
      <c r="N1088" t="str">
        <f t="shared" si="35"/>
        <v/>
      </c>
    </row>
    <row r="1089" spans="1:14">
      <c r="A1089" t="s">
        <v>82</v>
      </c>
      <c r="B1089">
        <v>23639</v>
      </c>
      <c r="C1089">
        <v>23</v>
      </c>
      <c r="D1089">
        <v>5</v>
      </c>
      <c r="E1089">
        <v>1</v>
      </c>
      <c r="F1089">
        <v>1</v>
      </c>
      <c r="G1089">
        <v>20</v>
      </c>
      <c r="H1089">
        <v>2.7777777777777701</v>
      </c>
      <c r="I1089">
        <v>68.5323885970368</v>
      </c>
      <c r="J1089">
        <v>190.36774610288001</v>
      </c>
      <c r="M1089">
        <f t="shared" si="34"/>
        <v>1621.6261731124901</v>
      </c>
      <c r="N1089">
        <f t="shared" si="35"/>
        <v>4.6009329978289076E-2</v>
      </c>
    </row>
    <row r="1090" spans="1:14">
      <c r="A1090" t="s">
        <v>905</v>
      </c>
      <c r="B1090">
        <v>23644</v>
      </c>
      <c r="C1090">
        <v>16</v>
      </c>
      <c r="D1090">
        <v>7</v>
      </c>
      <c r="E1090">
        <v>4</v>
      </c>
      <c r="F1090">
        <v>2</v>
      </c>
      <c r="G1090">
        <v>28.571428571428498</v>
      </c>
      <c r="H1090">
        <v>5.5263157894736796</v>
      </c>
      <c r="I1090">
        <v>253.82374477961901</v>
      </c>
      <c r="J1090">
        <v>1402.71016851894</v>
      </c>
      <c r="M1090">
        <f t="shared" si="34"/>
        <v>1402.71016851894</v>
      </c>
      <c r="N1090">
        <f t="shared" si="35"/>
        <v>4.1769317154652957E-2</v>
      </c>
    </row>
    <row r="1091" spans="1:14">
      <c r="A1091" t="s">
        <v>1376</v>
      </c>
      <c r="B1091">
        <v>23651</v>
      </c>
      <c r="C1091">
        <v>3</v>
      </c>
      <c r="D1091">
        <v>1</v>
      </c>
      <c r="E1091">
        <v>1</v>
      </c>
      <c r="F1091">
        <v>1</v>
      </c>
      <c r="G1091">
        <v>100</v>
      </c>
      <c r="H1091">
        <v>1.3333333333333299</v>
      </c>
      <c r="I1091">
        <v>13.931568569324099</v>
      </c>
      <c r="J1091">
        <v>18.575424759098802</v>
      </c>
      <c r="M1091">
        <f t="shared" si="34"/>
        <v>18.575424759098802</v>
      </c>
      <c r="N1091">
        <f t="shared" si="35"/>
        <v>2.3379645094474947E-3</v>
      </c>
    </row>
    <row r="1092" spans="1:14">
      <c r="A1092" t="s">
        <v>927</v>
      </c>
      <c r="B1092">
        <v>23721</v>
      </c>
      <c r="C1092">
        <v>7</v>
      </c>
      <c r="D1092">
        <v>2</v>
      </c>
      <c r="E1092">
        <v>0</v>
      </c>
      <c r="F1092">
        <v>1</v>
      </c>
      <c r="G1092">
        <v>50</v>
      </c>
      <c r="H1092">
        <v>3</v>
      </c>
      <c r="I1092">
        <v>18.094737505047998</v>
      </c>
      <c r="J1092">
        <v>54.284212515144198</v>
      </c>
      <c r="M1092">
        <f t="shared" si="34"/>
        <v>54.284212515144198</v>
      </c>
      <c r="N1092">
        <f t="shared" si="35"/>
        <v>4.7788981341249414E-3</v>
      </c>
    </row>
    <row r="1093" spans="1:14">
      <c r="A1093" t="s">
        <v>1309</v>
      </c>
      <c r="B1093">
        <v>23723</v>
      </c>
      <c r="C1093">
        <v>3</v>
      </c>
      <c r="D1093">
        <v>1</v>
      </c>
      <c r="E1093">
        <v>3</v>
      </c>
      <c r="F1093">
        <v>1</v>
      </c>
      <c r="G1093">
        <v>100</v>
      </c>
      <c r="H1093">
        <v>1.4</v>
      </c>
      <c r="I1093">
        <v>28.073549220576002</v>
      </c>
      <c r="J1093">
        <v>39.302968908806399</v>
      </c>
      <c r="M1093">
        <f t="shared" si="34"/>
        <v>39.302968908806399</v>
      </c>
      <c r="N1093" t="str">
        <f t="shared" si="35"/>
        <v/>
      </c>
    </row>
    <row r="1094" spans="1:14">
      <c r="A1094" t="s">
        <v>82</v>
      </c>
      <c r="B1094">
        <v>23936</v>
      </c>
      <c r="C1094">
        <v>55</v>
      </c>
      <c r="D1094">
        <v>5</v>
      </c>
      <c r="E1094">
        <v>2</v>
      </c>
      <c r="F1094">
        <v>1</v>
      </c>
      <c r="G1094">
        <v>20</v>
      </c>
      <c r="H1094">
        <v>3.3</v>
      </c>
      <c r="I1094">
        <v>76</v>
      </c>
      <c r="J1094">
        <v>250.8</v>
      </c>
      <c r="M1094">
        <f t="shared" si="34"/>
        <v>290.10296890880642</v>
      </c>
      <c r="N1094">
        <f t="shared" si="35"/>
        <v>1.4607644605137055E-2</v>
      </c>
    </row>
    <row r="1095" spans="1:14">
      <c r="A1095" t="s">
        <v>905</v>
      </c>
      <c r="B1095">
        <v>23942</v>
      </c>
      <c r="C1095">
        <v>47</v>
      </c>
      <c r="D1095">
        <v>14</v>
      </c>
      <c r="E1095">
        <v>3</v>
      </c>
      <c r="F1095">
        <v>3</v>
      </c>
      <c r="G1095">
        <v>21.428571428571399</v>
      </c>
      <c r="H1095">
        <v>8.8333333333333304</v>
      </c>
      <c r="I1095">
        <v>491.14287513701902</v>
      </c>
      <c r="J1095">
        <v>4338.4287303769997</v>
      </c>
      <c r="M1095">
        <f t="shared" si="34"/>
        <v>4338.4287303769997</v>
      </c>
      <c r="N1095" t="str">
        <f t="shared" si="35"/>
        <v/>
      </c>
    </row>
    <row r="1096" spans="1:14">
      <c r="A1096" t="s">
        <v>82</v>
      </c>
      <c r="B1096">
        <v>23954</v>
      </c>
      <c r="C1096">
        <v>7</v>
      </c>
      <c r="D1096">
        <v>4</v>
      </c>
      <c r="E1096">
        <v>2</v>
      </c>
      <c r="F1096">
        <v>3</v>
      </c>
      <c r="G1096">
        <v>75</v>
      </c>
      <c r="H1096">
        <v>5.1333333333333302</v>
      </c>
      <c r="I1096">
        <v>178.377264745491</v>
      </c>
      <c r="J1096">
        <v>915.66995902685801</v>
      </c>
      <c r="M1096">
        <f t="shared" si="34"/>
        <v>5254.0986894038579</v>
      </c>
      <c r="N1096" t="str">
        <f t="shared" si="35"/>
        <v/>
      </c>
    </row>
    <row r="1097" spans="1:14">
      <c r="A1097" t="s">
        <v>82</v>
      </c>
      <c r="B1097">
        <v>23961</v>
      </c>
      <c r="C1097">
        <v>4</v>
      </c>
      <c r="D1097">
        <v>1</v>
      </c>
      <c r="E1097">
        <v>2</v>
      </c>
      <c r="F1097">
        <v>1</v>
      </c>
      <c r="G1097">
        <v>100</v>
      </c>
      <c r="H1097">
        <v>1.9285714285714199</v>
      </c>
      <c r="I1097">
        <v>46.506993328423</v>
      </c>
      <c r="J1097">
        <v>89.692058561958802</v>
      </c>
      <c r="M1097">
        <f t="shared" si="34"/>
        <v>5343.790747965817</v>
      </c>
      <c r="N1097">
        <f t="shared" si="35"/>
        <v>0.10188534203699677</v>
      </c>
    </row>
    <row r="1098" spans="1:14">
      <c r="A1098" t="s">
        <v>1377</v>
      </c>
      <c r="B1098">
        <v>23966</v>
      </c>
      <c r="C1098">
        <v>18</v>
      </c>
      <c r="D1098">
        <v>8</v>
      </c>
      <c r="E1098">
        <v>1</v>
      </c>
      <c r="F1098">
        <v>3</v>
      </c>
      <c r="G1098">
        <v>37.5</v>
      </c>
      <c r="H1098">
        <v>9.6666666666666607</v>
      </c>
      <c r="I1098">
        <v>260.055946627384</v>
      </c>
      <c r="J1098">
        <v>2513.8741507313798</v>
      </c>
      <c r="M1098">
        <f t="shared" si="34"/>
        <v>2513.8741507313798</v>
      </c>
      <c r="N1098">
        <f t="shared" si="35"/>
        <v>6.1627483413293133E-2</v>
      </c>
    </row>
    <row r="1099" spans="1:14">
      <c r="A1099" t="s">
        <v>1378</v>
      </c>
      <c r="B1099">
        <v>23985</v>
      </c>
      <c r="C1099">
        <v>3</v>
      </c>
      <c r="D1099">
        <v>1</v>
      </c>
      <c r="E1099">
        <v>1</v>
      </c>
      <c r="F1099">
        <v>2</v>
      </c>
      <c r="G1099">
        <v>200</v>
      </c>
      <c r="H1099">
        <v>1.875</v>
      </c>
      <c r="I1099">
        <v>22.458839376460801</v>
      </c>
      <c r="J1099">
        <v>42.110323830863997</v>
      </c>
      <c r="M1099">
        <f t="shared" si="34"/>
        <v>42.110323830863997</v>
      </c>
      <c r="N1099" t="str">
        <f t="shared" si="35"/>
        <v/>
      </c>
    </row>
    <row r="1100" spans="1:14">
      <c r="A1100" t="s">
        <v>82</v>
      </c>
      <c r="B1100">
        <v>24200</v>
      </c>
      <c r="C1100">
        <v>230</v>
      </c>
      <c r="D1100">
        <v>13</v>
      </c>
      <c r="E1100">
        <v>2</v>
      </c>
      <c r="F1100">
        <v>1</v>
      </c>
      <c r="G1100">
        <v>7.6923076923076898</v>
      </c>
      <c r="H1100">
        <v>4.2608695652173898</v>
      </c>
      <c r="I1100">
        <v>255.15831097164201</v>
      </c>
      <c r="J1100">
        <v>1087.19628153134</v>
      </c>
      <c r="M1100">
        <f t="shared" si="34"/>
        <v>1129.306605362204</v>
      </c>
      <c r="N1100">
        <f t="shared" si="35"/>
        <v>3.614819842239636E-2</v>
      </c>
    </row>
    <row r="1101" spans="1:14">
      <c r="A1101" t="s">
        <v>1379</v>
      </c>
      <c r="B1101">
        <v>24204</v>
      </c>
      <c r="C1101">
        <v>12</v>
      </c>
      <c r="D1101">
        <v>8</v>
      </c>
      <c r="E1101">
        <v>7</v>
      </c>
      <c r="F1101">
        <v>3</v>
      </c>
      <c r="G1101">
        <v>37.5</v>
      </c>
      <c r="H1101">
        <v>10.4</v>
      </c>
      <c r="I1101">
        <v>298.55508909976197</v>
      </c>
      <c r="J1101">
        <v>3104.9729266375298</v>
      </c>
      <c r="M1101">
        <f t="shared" si="34"/>
        <v>3104.9729266375298</v>
      </c>
      <c r="N1101">
        <f t="shared" si="35"/>
        <v>7.094426447486156E-2</v>
      </c>
    </row>
    <row r="1102" spans="1:14">
      <c r="A1102" t="s">
        <v>1380</v>
      </c>
      <c r="B1102">
        <v>24217</v>
      </c>
      <c r="C1102">
        <v>3</v>
      </c>
      <c r="D1102">
        <v>1</v>
      </c>
      <c r="E1102">
        <v>1</v>
      </c>
      <c r="F1102">
        <v>1</v>
      </c>
      <c r="G1102">
        <v>100</v>
      </c>
      <c r="H1102">
        <v>1.3333333333333299</v>
      </c>
      <c r="I1102">
        <v>16.2534966642115</v>
      </c>
      <c r="J1102">
        <v>21.671328885615299</v>
      </c>
      <c r="M1102">
        <f t="shared" si="34"/>
        <v>21.671328885615299</v>
      </c>
      <c r="N1102">
        <f t="shared" si="35"/>
        <v>2.5910101084499404E-3</v>
      </c>
    </row>
    <row r="1103" spans="1:14">
      <c r="A1103" t="s">
        <v>1381</v>
      </c>
      <c r="B1103">
        <v>24221</v>
      </c>
      <c r="C1103">
        <v>3</v>
      </c>
      <c r="D1103">
        <v>1</v>
      </c>
      <c r="E1103">
        <v>1</v>
      </c>
      <c r="F1103">
        <v>1</v>
      </c>
      <c r="G1103">
        <v>100</v>
      </c>
      <c r="H1103">
        <v>2.625</v>
      </c>
      <c r="I1103">
        <v>36.495613986748801</v>
      </c>
      <c r="J1103">
        <v>95.8009867152157</v>
      </c>
      <c r="M1103">
        <f t="shared" si="34"/>
        <v>95.8009867152157</v>
      </c>
      <c r="N1103">
        <f t="shared" si="35"/>
        <v>6.9789818155895737E-3</v>
      </c>
    </row>
    <row r="1104" spans="1:14">
      <c r="A1104" t="s">
        <v>1382</v>
      </c>
      <c r="B1104">
        <v>24233</v>
      </c>
      <c r="C1104">
        <v>195</v>
      </c>
      <c r="D1104">
        <v>28</v>
      </c>
      <c r="E1104">
        <v>2</v>
      </c>
      <c r="F1104">
        <v>7</v>
      </c>
      <c r="G1104">
        <v>25</v>
      </c>
      <c r="H1104">
        <v>13.75</v>
      </c>
      <c r="I1104">
        <v>851.60194206805204</v>
      </c>
      <c r="J1104">
        <v>11709.5267034357</v>
      </c>
      <c r="M1104">
        <f t="shared" ref="M1104:M1167" si="36">IF(A1104="&lt;anonymous&gt;",J1104+M1103,J1104)</f>
        <v>11709.5267034357</v>
      </c>
      <c r="N1104" t="str">
        <f t="shared" ref="N1104:N1167" si="37">IF(A1105="&lt;anonymous&gt;","",POWER(M1104,2/3)/3000)</f>
        <v/>
      </c>
    </row>
    <row r="1105" spans="1:14">
      <c r="A1105" t="s">
        <v>82</v>
      </c>
      <c r="B1105">
        <v>24270</v>
      </c>
      <c r="C1105">
        <v>3</v>
      </c>
      <c r="D1105">
        <v>1</v>
      </c>
      <c r="E1105">
        <v>2</v>
      </c>
      <c r="F1105">
        <v>1</v>
      </c>
      <c r="G1105">
        <v>100</v>
      </c>
      <c r="H1105">
        <v>1.3333333333333299</v>
      </c>
      <c r="I1105">
        <v>13.931568569324099</v>
      </c>
      <c r="J1105">
        <v>18.575424759098802</v>
      </c>
      <c r="M1105">
        <f t="shared" si="36"/>
        <v>11728.1021281948</v>
      </c>
      <c r="N1105" t="str">
        <f t="shared" si="37"/>
        <v/>
      </c>
    </row>
    <row r="1106" spans="1:14">
      <c r="A1106" t="s">
        <v>82</v>
      </c>
      <c r="B1106">
        <v>24273</v>
      </c>
      <c r="C1106">
        <v>3</v>
      </c>
      <c r="D1106">
        <v>1</v>
      </c>
      <c r="E1106">
        <v>1</v>
      </c>
      <c r="F1106">
        <v>1</v>
      </c>
      <c r="G1106">
        <v>100</v>
      </c>
      <c r="H1106">
        <v>1</v>
      </c>
      <c r="I1106">
        <v>3</v>
      </c>
      <c r="J1106">
        <v>3</v>
      </c>
      <c r="M1106">
        <f t="shared" si="36"/>
        <v>11731.1021281948</v>
      </c>
      <c r="N1106">
        <f t="shared" si="37"/>
        <v>0.17209620322654767</v>
      </c>
    </row>
    <row r="1107" spans="1:14">
      <c r="A1107" t="s">
        <v>1383</v>
      </c>
      <c r="B1107">
        <v>24278</v>
      </c>
      <c r="C1107">
        <v>149</v>
      </c>
      <c r="D1107">
        <v>4</v>
      </c>
      <c r="E1107">
        <v>5</v>
      </c>
      <c r="F1107">
        <v>2</v>
      </c>
      <c r="G1107">
        <v>50</v>
      </c>
      <c r="H1107">
        <v>3.2307692307692299</v>
      </c>
      <c r="I1107">
        <v>97.702332809202403</v>
      </c>
      <c r="J1107">
        <v>315.65369061434598</v>
      </c>
      <c r="M1107">
        <f t="shared" si="36"/>
        <v>315.65369061434598</v>
      </c>
      <c r="N1107" t="str">
        <f t="shared" si="37"/>
        <v/>
      </c>
    </row>
    <row r="1108" spans="1:14">
      <c r="A1108" t="s">
        <v>82</v>
      </c>
      <c r="B1108">
        <v>24281</v>
      </c>
      <c r="C1108">
        <v>7</v>
      </c>
      <c r="D1108">
        <v>5</v>
      </c>
      <c r="E1108">
        <v>3</v>
      </c>
      <c r="F1108">
        <v>2</v>
      </c>
      <c r="G1108">
        <v>40</v>
      </c>
      <c r="H1108">
        <v>4.4444444444444402</v>
      </c>
      <c r="I1108">
        <v>95.183873051440003</v>
      </c>
      <c r="J1108">
        <v>423.03943578417801</v>
      </c>
      <c r="M1108">
        <f t="shared" si="36"/>
        <v>738.69312639852399</v>
      </c>
      <c r="N1108">
        <f t="shared" si="37"/>
        <v>2.7238809176221134E-2</v>
      </c>
    </row>
    <row r="1109" spans="1:14">
      <c r="A1109" t="s">
        <v>1384</v>
      </c>
      <c r="B1109">
        <v>24301</v>
      </c>
      <c r="C1109">
        <v>125</v>
      </c>
      <c r="D1109">
        <v>73</v>
      </c>
      <c r="E1109">
        <v>1</v>
      </c>
      <c r="F1109">
        <v>17</v>
      </c>
      <c r="G1109">
        <v>23.287671232876701</v>
      </c>
      <c r="H1109">
        <v>36.385245901639301</v>
      </c>
      <c r="I1109">
        <v>2083.8954798258701</v>
      </c>
      <c r="J1109">
        <v>75823.049466779194</v>
      </c>
      <c r="M1109">
        <f t="shared" si="36"/>
        <v>75823.049466779194</v>
      </c>
      <c r="N1109" t="str">
        <f t="shared" si="37"/>
        <v/>
      </c>
    </row>
    <row r="1110" spans="1:14">
      <c r="A1110" t="s">
        <v>82</v>
      </c>
      <c r="B1110">
        <v>24353</v>
      </c>
      <c r="C1110">
        <v>3</v>
      </c>
      <c r="D1110">
        <v>2</v>
      </c>
      <c r="E1110">
        <v>1</v>
      </c>
      <c r="F1110">
        <v>2</v>
      </c>
      <c r="G1110">
        <v>100</v>
      </c>
      <c r="H1110">
        <v>4</v>
      </c>
      <c r="I1110">
        <v>42</v>
      </c>
      <c r="J1110">
        <v>168</v>
      </c>
      <c r="M1110">
        <f t="shared" si="36"/>
        <v>75991.049466779194</v>
      </c>
      <c r="N1110">
        <f t="shared" si="37"/>
        <v>0.59802642350516722</v>
      </c>
    </row>
    <row r="1111" spans="1:14">
      <c r="A1111" t="s">
        <v>1385</v>
      </c>
      <c r="B1111">
        <v>24406</v>
      </c>
      <c r="C1111">
        <v>16</v>
      </c>
      <c r="D1111">
        <v>8</v>
      </c>
      <c r="E1111">
        <v>2</v>
      </c>
      <c r="F1111">
        <v>1</v>
      </c>
      <c r="G1111">
        <v>12.5</v>
      </c>
      <c r="H1111">
        <v>4.2045454545454497</v>
      </c>
      <c r="I1111">
        <v>275.783475125481</v>
      </c>
      <c r="J1111">
        <v>1159.5441567775899</v>
      </c>
      <c r="M1111">
        <f t="shared" si="36"/>
        <v>1159.5441567775899</v>
      </c>
      <c r="N1111" t="str">
        <f t="shared" si="37"/>
        <v/>
      </c>
    </row>
    <row r="1112" spans="1:14">
      <c r="A1112" t="s">
        <v>82</v>
      </c>
      <c r="B1112">
        <v>24588</v>
      </c>
      <c r="C1112">
        <v>17</v>
      </c>
      <c r="D1112">
        <v>4</v>
      </c>
      <c r="E1112">
        <v>1</v>
      </c>
      <c r="F1112">
        <v>1</v>
      </c>
      <c r="G1112">
        <v>25</v>
      </c>
      <c r="H1112">
        <v>2.2857142857142798</v>
      </c>
      <c r="I1112">
        <v>48.4320426609221</v>
      </c>
      <c r="J1112">
        <v>110.701811796393</v>
      </c>
      <c r="M1112">
        <f t="shared" si="36"/>
        <v>1270.245968573983</v>
      </c>
      <c r="N1112">
        <f t="shared" si="37"/>
        <v>3.9096447359540674E-2</v>
      </c>
    </row>
    <row r="1113" spans="1:14">
      <c r="A1113" t="s">
        <v>905</v>
      </c>
      <c r="B1113">
        <v>24592</v>
      </c>
      <c r="C1113">
        <v>11</v>
      </c>
      <c r="D1113">
        <v>1</v>
      </c>
      <c r="E1113">
        <v>3</v>
      </c>
      <c r="F1113">
        <v>1</v>
      </c>
      <c r="G1113">
        <v>100</v>
      </c>
      <c r="H1113">
        <v>2</v>
      </c>
      <c r="I1113">
        <v>38.039100017307703</v>
      </c>
      <c r="J1113">
        <v>76.078200034615506</v>
      </c>
      <c r="M1113">
        <f t="shared" si="36"/>
        <v>76.078200034615506</v>
      </c>
      <c r="N1113">
        <f t="shared" si="37"/>
        <v>5.9848356844364962E-3</v>
      </c>
    </row>
    <row r="1114" spans="1:14">
      <c r="A1114" t="s">
        <v>1386</v>
      </c>
      <c r="B1114">
        <v>24593</v>
      </c>
      <c r="C1114">
        <v>9</v>
      </c>
      <c r="D1114">
        <v>2</v>
      </c>
      <c r="E1114">
        <v>1</v>
      </c>
      <c r="F1114">
        <v>2</v>
      </c>
      <c r="G1114">
        <v>100</v>
      </c>
      <c r="H1114">
        <v>2.7777777777777701</v>
      </c>
      <c r="I1114">
        <v>57.110323830863997</v>
      </c>
      <c r="J1114">
        <v>158.63978841906601</v>
      </c>
      <c r="M1114">
        <f t="shared" si="36"/>
        <v>158.63978841906601</v>
      </c>
      <c r="N1114" t="str">
        <f t="shared" si="37"/>
        <v/>
      </c>
    </row>
    <row r="1115" spans="1:14">
      <c r="A1115" t="s">
        <v>82</v>
      </c>
      <c r="B1115">
        <v>24749</v>
      </c>
      <c r="C1115">
        <v>15</v>
      </c>
      <c r="D1115">
        <v>4</v>
      </c>
      <c r="E1115">
        <v>1</v>
      </c>
      <c r="F1115">
        <v>1</v>
      </c>
      <c r="G1115">
        <v>25</v>
      </c>
      <c r="H1115">
        <v>2.2857142857142798</v>
      </c>
      <c r="I1115">
        <v>48.4320426609221</v>
      </c>
      <c r="J1115">
        <v>110.701811796393</v>
      </c>
      <c r="M1115">
        <f t="shared" si="36"/>
        <v>269.34160021545904</v>
      </c>
      <c r="N1115">
        <f t="shared" si="37"/>
        <v>1.3902120097409315E-2</v>
      </c>
    </row>
    <row r="1116" spans="1:14">
      <c r="A1116" t="s">
        <v>905</v>
      </c>
      <c r="B1116">
        <v>24753</v>
      </c>
      <c r="C1116">
        <v>9</v>
      </c>
      <c r="D1116">
        <v>1</v>
      </c>
      <c r="E1116">
        <v>3</v>
      </c>
      <c r="F1116">
        <v>1</v>
      </c>
      <c r="G1116">
        <v>100</v>
      </c>
      <c r="H1116">
        <v>2</v>
      </c>
      <c r="I1116">
        <v>38.039100017307703</v>
      </c>
      <c r="J1116">
        <v>76.078200034615506</v>
      </c>
      <c r="M1116">
        <f t="shared" si="36"/>
        <v>76.078200034615506</v>
      </c>
      <c r="N1116">
        <f t="shared" si="37"/>
        <v>5.9848356844364962E-3</v>
      </c>
    </row>
    <row r="1117" spans="1:14">
      <c r="A1117" t="s">
        <v>1387</v>
      </c>
      <c r="B1117">
        <v>24754</v>
      </c>
      <c r="C1117">
        <v>7</v>
      </c>
      <c r="D1117">
        <v>2</v>
      </c>
      <c r="E1117">
        <v>1</v>
      </c>
      <c r="F1117">
        <v>2</v>
      </c>
      <c r="G1117">
        <v>100</v>
      </c>
      <c r="H1117">
        <v>2.7777777777777701</v>
      </c>
      <c r="I1117">
        <v>57.110323830863997</v>
      </c>
      <c r="J1117">
        <v>158.63978841906601</v>
      </c>
      <c r="M1117">
        <f t="shared" si="36"/>
        <v>158.63978841906601</v>
      </c>
      <c r="N1117" t="str">
        <f t="shared" si="37"/>
        <v/>
      </c>
    </row>
    <row r="1118" spans="1:14">
      <c r="A1118" t="s">
        <v>82</v>
      </c>
      <c r="B1118">
        <v>24811</v>
      </c>
      <c r="C1118">
        <v>8</v>
      </c>
      <c r="D1118">
        <v>1</v>
      </c>
      <c r="E1118">
        <v>3</v>
      </c>
      <c r="F1118">
        <v>1</v>
      </c>
      <c r="G1118">
        <v>100</v>
      </c>
      <c r="H1118">
        <v>1.9285714285714199</v>
      </c>
      <c r="I1118">
        <v>43.185065233535703</v>
      </c>
      <c r="J1118">
        <v>83.285482950390303</v>
      </c>
      <c r="M1118">
        <f t="shared" si="36"/>
        <v>241.92527136945631</v>
      </c>
      <c r="N1118">
        <f t="shared" si="37"/>
        <v>1.2941945596438324E-2</v>
      </c>
    </row>
    <row r="1119" spans="1:14">
      <c r="A1119" t="s">
        <v>1388</v>
      </c>
      <c r="B1119">
        <v>24812</v>
      </c>
      <c r="C1119">
        <v>6</v>
      </c>
      <c r="D1119">
        <v>4</v>
      </c>
      <c r="E1119">
        <v>2</v>
      </c>
      <c r="F1119">
        <v>3</v>
      </c>
      <c r="G1119">
        <v>75</v>
      </c>
      <c r="H1119">
        <v>6</v>
      </c>
      <c r="I1119">
        <v>71.6992500144231</v>
      </c>
      <c r="J1119">
        <v>430.195500086538</v>
      </c>
      <c r="M1119">
        <f t="shared" si="36"/>
        <v>430.195500086538</v>
      </c>
      <c r="N1119" t="str">
        <f t="shared" si="37"/>
        <v/>
      </c>
    </row>
    <row r="1120" spans="1:14">
      <c r="A1120" t="s">
        <v>82</v>
      </c>
      <c r="B1120">
        <v>24814</v>
      </c>
      <c r="C1120">
        <v>1</v>
      </c>
      <c r="D1120">
        <v>1</v>
      </c>
      <c r="E1120">
        <v>2</v>
      </c>
      <c r="F1120">
        <v>1</v>
      </c>
      <c r="G1120">
        <v>100</v>
      </c>
      <c r="H1120">
        <v>1.2</v>
      </c>
      <c r="I1120">
        <v>22.458839376460801</v>
      </c>
      <c r="J1120">
        <v>26.950607251752999</v>
      </c>
      <c r="M1120">
        <f t="shared" si="36"/>
        <v>457.14610733829102</v>
      </c>
      <c r="N1120" t="str">
        <f t="shared" si="37"/>
        <v/>
      </c>
    </row>
    <row r="1121" spans="1:14">
      <c r="A1121" t="s">
        <v>82</v>
      </c>
      <c r="B1121">
        <v>24948</v>
      </c>
      <c r="C1121">
        <v>54</v>
      </c>
      <c r="D1121">
        <v>5</v>
      </c>
      <c r="E1121">
        <v>1</v>
      </c>
      <c r="F1121">
        <v>1</v>
      </c>
      <c r="G1121">
        <v>20</v>
      </c>
      <c r="H1121">
        <v>3</v>
      </c>
      <c r="I1121">
        <v>82.044702507778894</v>
      </c>
      <c r="J1121">
        <v>246.13410752333601</v>
      </c>
      <c r="M1121">
        <f t="shared" si="36"/>
        <v>703.28021486162697</v>
      </c>
      <c r="N1121">
        <f t="shared" si="37"/>
        <v>2.6361149560113453E-2</v>
      </c>
    </row>
    <row r="1122" spans="1:14">
      <c r="A1122" t="s">
        <v>1389</v>
      </c>
      <c r="B1122">
        <v>24954</v>
      </c>
      <c r="C1122">
        <v>3</v>
      </c>
      <c r="D1122">
        <v>1</v>
      </c>
      <c r="E1122">
        <v>0</v>
      </c>
      <c r="F1122">
        <v>1</v>
      </c>
      <c r="G1122">
        <v>100</v>
      </c>
      <c r="H1122">
        <v>1.5</v>
      </c>
      <c r="I1122">
        <v>15.509775004326899</v>
      </c>
      <c r="J1122">
        <v>23.264662506490399</v>
      </c>
      <c r="M1122">
        <f t="shared" si="36"/>
        <v>23.264662506490399</v>
      </c>
      <c r="N1122">
        <f t="shared" si="37"/>
        <v>2.7165012951989253E-3</v>
      </c>
    </row>
    <row r="1123" spans="1:14">
      <c r="A1123" t="s">
        <v>905</v>
      </c>
      <c r="B1123">
        <v>24957</v>
      </c>
      <c r="C1123">
        <v>43</v>
      </c>
      <c r="D1123">
        <v>7</v>
      </c>
      <c r="E1123">
        <v>4</v>
      </c>
      <c r="F1123">
        <v>2</v>
      </c>
      <c r="G1123">
        <v>28.571428571428498</v>
      </c>
      <c r="H1123">
        <v>5.36666666666666</v>
      </c>
      <c r="I1123">
        <v>187.296127982766</v>
      </c>
      <c r="J1123">
        <v>1005.15588684084</v>
      </c>
      <c r="M1123">
        <f t="shared" si="36"/>
        <v>1005.15588684084</v>
      </c>
      <c r="N1123">
        <f t="shared" si="37"/>
        <v>3.3447810365217816E-2</v>
      </c>
    </row>
    <row r="1124" spans="1:14">
      <c r="A1124" t="s">
        <v>1390</v>
      </c>
      <c r="B1124">
        <v>24964</v>
      </c>
      <c r="C1124">
        <v>3</v>
      </c>
      <c r="D1124">
        <v>1</v>
      </c>
      <c r="E1124">
        <v>2</v>
      </c>
      <c r="F1124">
        <v>1</v>
      </c>
      <c r="G1124">
        <v>100</v>
      </c>
      <c r="H1124">
        <v>1</v>
      </c>
      <c r="I1124">
        <v>11.6096404744368</v>
      </c>
      <c r="J1124">
        <v>11.6096404744368</v>
      </c>
      <c r="M1124">
        <f t="shared" si="36"/>
        <v>11.6096404744368</v>
      </c>
      <c r="N1124" t="str">
        <f t="shared" si="37"/>
        <v/>
      </c>
    </row>
    <row r="1125" spans="1:14">
      <c r="A1125" t="s">
        <v>82</v>
      </c>
      <c r="B1125">
        <v>24965</v>
      </c>
      <c r="C1125">
        <v>1</v>
      </c>
      <c r="D1125">
        <v>1</v>
      </c>
      <c r="E1125">
        <v>0</v>
      </c>
      <c r="F1125">
        <v>1</v>
      </c>
      <c r="G1125">
        <v>100</v>
      </c>
      <c r="H1125">
        <v>1</v>
      </c>
      <c r="I1125">
        <v>15.509775004326899</v>
      </c>
      <c r="J1125">
        <v>15.509775004326899</v>
      </c>
      <c r="M1125">
        <f t="shared" si="36"/>
        <v>27.119415478763699</v>
      </c>
      <c r="N1125">
        <f t="shared" si="37"/>
        <v>3.0088390834302012E-3</v>
      </c>
    </row>
    <row r="1126" spans="1:14">
      <c r="A1126" t="s">
        <v>1391</v>
      </c>
      <c r="B1126">
        <v>24968</v>
      </c>
      <c r="C1126">
        <v>31</v>
      </c>
      <c r="D1126">
        <v>14</v>
      </c>
      <c r="E1126">
        <v>1</v>
      </c>
      <c r="F1126">
        <v>5</v>
      </c>
      <c r="G1126">
        <v>35.714285714285701</v>
      </c>
      <c r="H1126">
        <v>13.64</v>
      </c>
      <c r="I1126">
        <v>573.86167516009596</v>
      </c>
      <c r="J1126">
        <v>7827.4732491837103</v>
      </c>
      <c r="M1126">
        <f t="shared" si="36"/>
        <v>7827.4732491837103</v>
      </c>
      <c r="N1126" t="str">
        <f t="shared" si="37"/>
        <v/>
      </c>
    </row>
    <row r="1127" spans="1:14">
      <c r="A1127" t="s">
        <v>82</v>
      </c>
      <c r="B1127">
        <v>24986</v>
      </c>
      <c r="C1127">
        <v>11</v>
      </c>
      <c r="D1127">
        <v>1</v>
      </c>
      <c r="E1127">
        <v>1</v>
      </c>
      <c r="F1127">
        <v>1</v>
      </c>
      <c r="G1127">
        <v>100</v>
      </c>
      <c r="H1127">
        <v>2</v>
      </c>
      <c r="I1127">
        <v>18.094737505047998</v>
      </c>
      <c r="J1127">
        <v>36.189475010096103</v>
      </c>
      <c r="M1127">
        <f t="shared" si="36"/>
        <v>7863.6627241938068</v>
      </c>
      <c r="N1127" t="str">
        <f t="shared" si="37"/>
        <v/>
      </c>
    </row>
    <row r="1128" spans="1:14">
      <c r="A1128" t="s">
        <v>82</v>
      </c>
      <c r="B1128">
        <v>24987</v>
      </c>
      <c r="C1128">
        <v>9</v>
      </c>
      <c r="D1128">
        <v>7</v>
      </c>
      <c r="E1128">
        <v>2</v>
      </c>
      <c r="F1128">
        <v>1</v>
      </c>
      <c r="G1128">
        <v>14.285714285714199</v>
      </c>
      <c r="H1128">
        <v>5.25</v>
      </c>
      <c r="I1128">
        <v>222.90509710918599</v>
      </c>
      <c r="J1128">
        <v>1170.25175982323</v>
      </c>
      <c r="M1128">
        <f t="shared" si="36"/>
        <v>9033.9144840170375</v>
      </c>
      <c r="N1128">
        <f t="shared" si="37"/>
        <v>0.14458704948725032</v>
      </c>
    </row>
    <row r="1129" spans="1:14">
      <c r="A1129" t="s">
        <v>905</v>
      </c>
      <c r="B1129">
        <v>25008</v>
      </c>
      <c r="C1129">
        <v>4</v>
      </c>
      <c r="D1129">
        <v>4</v>
      </c>
      <c r="E1129">
        <v>5</v>
      </c>
      <c r="F1129">
        <v>2</v>
      </c>
      <c r="G1129">
        <v>50</v>
      </c>
      <c r="H1129">
        <v>9.8181818181818095</v>
      </c>
      <c r="I1129">
        <v>199.65259313184799</v>
      </c>
      <c r="J1129">
        <v>1960.22545983996</v>
      </c>
      <c r="M1129">
        <f t="shared" si="36"/>
        <v>1960.22545983996</v>
      </c>
      <c r="N1129">
        <f t="shared" si="37"/>
        <v>5.2209487370062049E-2</v>
      </c>
    </row>
    <row r="1130" spans="1:14">
      <c r="A1130" t="s">
        <v>905</v>
      </c>
      <c r="B1130">
        <v>25019</v>
      </c>
      <c r="C1130">
        <v>4</v>
      </c>
      <c r="D1130">
        <v>4</v>
      </c>
      <c r="E1130">
        <v>5</v>
      </c>
      <c r="F1130">
        <v>2</v>
      </c>
      <c r="G1130">
        <v>50</v>
      </c>
      <c r="H1130">
        <v>7.35</v>
      </c>
      <c r="I1130">
        <v>143.06119944376101</v>
      </c>
      <c r="J1130">
        <v>1051.4998159116501</v>
      </c>
      <c r="M1130">
        <f t="shared" si="36"/>
        <v>1051.4998159116501</v>
      </c>
      <c r="N1130">
        <f t="shared" si="37"/>
        <v>3.4468168916642158E-2</v>
      </c>
    </row>
    <row r="1131" spans="1:14">
      <c r="A1131" t="s">
        <v>905</v>
      </c>
      <c r="B1131">
        <v>25081</v>
      </c>
      <c r="C1131">
        <v>14</v>
      </c>
      <c r="D1131">
        <v>3</v>
      </c>
      <c r="E1131">
        <v>5</v>
      </c>
      <c r="F1131">
        <v>2</v>
      </c>
      <c r="G1131">
        <v>66.6666666666666</v>
      </c>
      <c r="H1131">
        <v>3.6923076923076898</v>
      </c>
      <c r="I1131">
        <v>110.446115349533</v>
      </c>
      <c r="J1131">
        <v>407.80104129058401</v>
      </c>
      <c r="M1131">
        <f t="shared" si="36"/>
        <v>407.80104129058401</v>
      </c>
      <c r="N1131" t="str">
        <f t="shared" si="37"/>
        <v/>
      </c>
    </row>
    <row r="1132" spans="1:14">
      <c r="A1132" t="s">
        <v>82</v>
      </c>
      <c r="B1132">
        <v>25090</v>
      </c>
      <c r="C1132">
        <v>4</v>
      </c>
      <c r="D1132">
        <v>2</v>
      </c>
      <c r="E1132">
        <v>1</v>
      </c>
      <c r="F1132">
        <v>1</v>
      </c>
      <c r="G1132">
        <v>50</v>
      </c>
      <c r="H1132">
        <v>1.5</v>
      </c>
      <c r="I1132">
        <v>25.8496250072115</v>
      </c>
      <c r="J1132">
        <v>38.7744375108173</v>
      </c>
      <c r="M1132">
        <f t="shared" si="36"/>
        <v>446.57547880140129</v>
      </c>
      <c r="N1132" t="str">
        <f t="shared" si="37"/>
        <v/>
      </c>
    </row>
    <row r="1133" spans="1:14">
      <c r="A1133" t="s">
        <v>82</v>
      </c>
      <c r="B1133">
        <v>25130</v>
      </c>
      <c r="C1133">
        <v>14</v>
      </c>
      <c r="D1133">
        <v>4</v>
      </c>
      <c r="E1133">
        <v>1</v>
      </c>
      <c r="F1133">
        <v>1</v>
      </c>
      <c r="G1133">
        <v>25</v>
      </c>
      <c r="H1133">
        <v>2.2857142857142798</v>
      </c>
      <c r="I1133">
        <v>48.4320426609221</v>
      </c>
      <c r="J1133">
        <v>110.701811796393</v>
      </c>
      <c r="M1133">
        <f t="shared" si="36"/>
        <v>557.27729059779426</v>
      </c>
      <c r="N1133">
        <f t="shared" si="37"/>
        <v>2.2573192007788543E-2</v>
      </c>
    </row>
    <row r="1134" spans="1:14">
      <c r="A1134" t="s">
        <v>927</v>
      </c>
      <c r="B1134">
        <v>25134</v>
      </c>
      <c r="C1134">
        <v>8</v>
      </c>
      <c r="D1134">
        <v>4</v>
      </c>
      <c r="E1134">
        <v>2</v>
      </c>
      <c r="F1134">
        <v>2</v>
      </c>
      <c r="G1134">
        <v>50</v>
      </c>
      <c r="H1134">
        <v>4.8</v>
      </c>
      <c r="I1134">
        <v>108</v>
      </c>
      <c r="J1134">
        <v>518.4</v>
      </c>
      <c r="M1134">
        <f t="shared" si="36"/>
        <v>518.4</v>
      </c>
      <c r="N1134" t="str">
        <f t="shared" si="37"/>
        <v/>
      </c>
    </row>
    <row r="1135" spans="1:14">
      <c r="A1135" t="s">
        <v>82</v>
      </c>
      <c r="B1135">
        <v>25310</v>
      </c>
      <c r="C1135">
        <v>536</v>
      </c>
      <c r="D1135">
        <v>8</v>
      </c>
      <c r="E1135">
        <v>2</v>
      </c>
      <c r="F1135">
        <v>1</v>
      </c>
      <c r="G1135">
        <v>12.5</v>
      </c>
      <c r="H1135">
        <v>4.4722222222222197</v>
      </c>
      <c r="I1135">
        <v>176.46653521143901</v>
      </c>
      <c r="J1135">
        <v>789.19756025115998</v>
      </c>
      <c r="M1135">
        <f t="shared" si="36"/>
        <v>1307.5975602511598</v>
      </c>
      <c r="N1135" t="str">
        <f t="shared" si="37"/>
        <v/>
      </c>
    </row>
    <row r="1136" spans="1:14">
      <c r="A1136" t="s">
        <v>82</v>
      </c>
      <c r="B1136">
        <v>25319</v>
      </c>
      <c r="C1136">
        <v>63</v>
      </c>
      <c r="D1136">
        <v>12</v>
      </c>
      <c r="E1136">
        <v>3</v>
      </c>
      <c r="F1136">
        <v>1</v>
      </c>
      <c r="G1136">
        <v>8.3333333333333304</v>
      </c>
      <c r="H1136">
        <v>5.0999999999999996</v>
      </c>
      <c r="I1136">
        <v>282.02638308846502</v>
      </c>
      <c r="J1136">
        <v>1438.33455375117</v>
      </c>
      <c r="M1136">
        <f t="shared" si="36"/>
        <v>2745.9321140023299</v>
      </c>
      <c r="N1136">
        <f t="shared" si="37"/>
        <v>6.5363998211622448E-2</v>
      </c>
    </row>
    <row r="1137" spans="1:14">
      <c r="A1137" t="s">
        <v>1392</v>
      </c>
      <c r="B1137">
        <v>25330</v>
      </c>
      <c r="C1137">
        <v>5</v>
      </c>
      <c r="D1137">
        <v>3</v>
      </c>
      <c r="E1137">
        <v>3</v>
      </c>
      <c r="F1137">
        <v>1</v>
      </c>
      <c r="G1137">
        <v>33.3333333333333</v>
      </c>
      <c r="H1137">
        <v>0.75</v>
      </c>
      <c r="I1137">
        <v>33.688259064691202</v>
      </c>
      <c r="J1137">
        <v>25.2661942985184</v>
      </c>
      <c r="M1137">
        <f t="shared" si="36"/>
        <v>25.2661942985184</v>
      </c>
      <c r="N1137">
        <f t="shared" si="37"/>
        <v>2.8701546605012923E-3</v>
      </c>
    </row>
    <row r="1138" spans="1:14">
      <c r="A1138" t="s">
        <v>1393</v>
      </c>
      <c r="B1138">
        <v>25337</v>
      </c>
      <c r="C1138">
        <v>15</v>
      </c>
      <c r="D1138">
        <v>8</v>
      </c>
      <c r="E1138">
        <v>2</v>
      </c>
      <c r="F1138">
        <v>4</v>
      </c>
      <c r="G1138">
        <v>50</v>
      </c>
      <c r="H1138">
        <v>4.7647058823529402</v>
      </c>
      <c r="I1138">
        <v>217.13097389073599</v>
      </c>
      <c r="J1138">
        <v>1034.56522853821</v>
      </c>
      <c r="M1138">
        <f t="shared" si="36"/>
        <v>1034.56522853821</v>
      </c>
      <c r="N1138">
        <f t="shared" si="37"/>
        <v>3.4097091143194071E-2</v>
      </c>
    </row>
    <row r="1139" spans="1:14">
      <c r="A1139" t="s">
        <v>1394</v>
      </c>
      <c r="B1139">
        <v>25354</v>
      </c>
      <c r="C1139">
        <v>8</v>
      </c>
      <c r="D1139">
        <v>4</v>
      </c>
      <c r="E1139">
        <v>1</v>
      </c>
      <c r="F1139">
        <v>3</v>
      </c>
      <c r="G1139">
        <v>75</v>
      </c>
      <c r="H1139">
        <v>4.2857142857142803</v>
      </c>
      <c r="I1139">
        <v>78.869175015865395</v>
      </c>
      <c r="J1139">
        <v>338.01075006799402</v>
      </c>
      <c r="M1139">
        <f t="shared" si="36"/>
        <v>338.01075006799402</v>
      </c>
      <c r="N1139">
        <f t="shared" si="37"/>
        <v>1.6174557957627164E-2</v>
      </c>
    </row>
    <row r="1140" spans="1:14">
      <c r="A1140" t="s">
        <v>1395</v>
      </c>
      <c r="B1140">
        <v>25364</v>
      </c>
      <c r="C1140">
        <v>7</v>
      </c>
      <c r="D1140">
        <v>5</v>
      </c>
      <c r="E1140">
        <v>1</v>
      </c>
      <c r="F1140">
        <v>1</v>
      </c>
      <c r="G1140">
        <v>20</v>
      </c>
      <c r="H1140">
        <v>4.3181818181818103</v>
      </c>
      <c r="I1140">
        <v>128</v>
      </c>
      <c r="J1140">
        <v>552.72727272727195</v>
      </c>
      <c r="M1140">
        <f t="shared" si="36"/>
        <v>552.72727272727195</v>
      </c>
      <c r="N1140">
        <f t="shared" si="37"/>
        <v>2.2450154873764172E-2</v>
      </c>
    </row>
    <row r="1141" spans="1:14">
      <c r="A1141" t="s">
        <v>1396</v>
      </c>
      <c r="B1141">
        <v>25373</v>
      </c>
      <c r="C1141">
        <v>3</v>
      </c>
      <c r="D1141">
        <v>1</v>
      </c>
      <c r="E1141">
        <v>1</v>
      </c>
      <c r="F1141">
        <v>1</v>
      </c>
      <c r="G1141">
        <v>100</v>
      </c>
      <c r="H1141">
        <v>2</v>
      </c>
      <c r="I1141">
        <v>18.094737505047998</v>
      </c>
      <c r="J1141">
        <v>36.189475010096103</v>
      </c>
      <c r="M1141">
        <f t="shared" si="36"/>
        <v>36.189475010096103</v>
      </c>
      <c r="N1141" t="str">
        <f t="shared" si="37"/>
        <v/>
      </c>
    </row>
    <row r="1142" spans="1:14">
      <c r="A1142" t="s">
        <v>82</v>
      </c>
      <c r="B1142">
        <v>25377</v>
      </c>
      <c r="C1142">
        <v>4</v>
      </c>
      <c r="D1142">
        <v>1</v>
      </c>
      <c r="E1142">
        <v>0</v>
      </c>
      <c r="F1142">
        <v>1</v>
      </c>
      <c r="G1142">
        <v>100</v>
      </c>
      <c r="H1142">
        <v>1</v>
      </c>
      <c r="I1142">
        <v>11.6096404744368</v>
      </c>
      <c r="J1142">
        <v>11.6096404744368</v>
      </c>
      <c r="M1142">
        <f t="shared" si="36"/>
        <v>47.799115484532905</v>
      </c>
      <c r="N1142">
        <f t="shared" si="37"/>
        <v>4.3902776358491144E-3</v>
      </c>
    </row>
    <row r="1143" spans="1:14">
      <c r="A1143" t="s">
        <v>905</v>
      </c>
      <c r="B1143">
        <v>25383</v>
      </c>
      <c r="C1143">
        <v>461</v>
      </c>
      <c r="D1143">
        <v>32</v>
      </c>
      <c r="E1143">
        <v>4</v>
      </c>
      <c r="F1143">
        <v>7</v>
      </c>
      <c r="G1143">
        <v>21.875</v>
      </c>
      <c r="H1143">
        <v>15.7027027027027</v>
      </c>
      <c r="I1143">
        <v>816.82924924389499</v>
      </c>
      <c r="J1143">
        <v>12826.426859748701</v>
      </c>
      <c r="M1143">
        <f t="shared" si="36"/>
        <v>12826.426859748701</v>
      </c>
      <c r="N1143">
        <f t="shared" si="37"/>
        <v>0.18264839964075485</v>
      </c>
    </row>
    <row r="1144" spans="1:14">
      <c r="A1144" t="s">
        <v>1397</v>
      </c>
      <c r="B1144">
        <v>25412</v>
      </c>
      <c r="C1144">
        <v>3</v>
      </c>
      <c r="D1144">
        <v>1</v>
      </c>
      <c r="E1144">
        <v>1</v>
      </c>
      <c r="F1144">
        <v>2</v>
      </c>
      <c r="G1144">
        <v>200</v>
      </c>
      <c r="H1144">
        <v>4.1666666666666599</v>
      </c>
      <c r="I1144">
        <v>30</v>
      </c>
      <c r="J1144">
        <v>125</v>
      </c>
      <c r="M1144">
        <f t="shared" si="36"/>
        <v>125</v>
      </c>
      <c r="N1144">
        <f t="shared" si="37"/>
        <v>8.333333333333335E-3</v>
      </c>
    </row>
    <row r="1145" spans="1:14">
      <c r="A1145" t="s">
        <v>1398</v>
      </c>
      <c r="B1145">
        <v>25426</v>
      </c>
      <c r="C1145">
        <v>24</v>
      </c>
      <c r="D1145">
        <v>2</v>
      </c>
      <c r="E1145">
        <v>4</v>
      </c>
      <c r="F1145">
        <v>1</v>
      </c>
      <c r="G1145">
        <v>50</v>
      </c>
      <c r="H1145">
        <v>2.75</v>
      </c>
      <c r="I1145">
        <v>60.944362512259602</v>
      </c>
      <c r="J1145">
        <v>167.596996908714</v>
      </c>
      <c r="M1145">
        <f t="shared" si="36"/>
        <v>167.596996908714</v>
      </c>
      <c r="N1145">
        <f t="shared" si="37"/>
        <v>1.0132646702092451E-2</v>
      </c>
    </row>
    <row r="1146" spans="1:14">
      <c r="A1146" t="s">
        <v>1399</v>
      </c>
      <c r="B1146">
        <v>25427</v>
      </c>
      <c r="C1146">
        <v>15</v>
      </c>
      <c r="D1146">
        <v>12</v>
      </c>
      <c r="E1146">
        <v>0</v>
      </c>
      <c r="F1146">
        <v>5</v>
      </c>
      <c r="G1146">
        <v>41.6666666666666</v>
      </c>
      <c r="H1146">
        <v>6.5882352941176396</v>
      </c>
      <c r="I1146">
        <v>250.76823424783501</v>
      </c>
      <c r="J1146">
        <v>1652.12013151514</v>
      </c>
      <c r="M1146">
        <f t="shared" si="36"/>
        <v>1652.12013151514</v>
      </c>
      <c r="N1146" t="str">
        <f t="shared" si="37"/>
        <v/>
      </c>
    </row>
    <row r="1147" spans="1:14">
      <c r="A1147" t="s">
        <v>82</v>
      </c>
      <c r="B1147">
        <v>25443</v>
      </c>
      <c r="C1147">
        <v>6</v>
      </c>
      <c r="D1147">
        <v>1</v>
      </c>
      <c r="E1147">
        <v>0</v>
      </c>
      <c r="F1147">
        <v>1</v>
      </c>
      <c r="G1147">
        <v>100</v>
      </c>
      <c r="H1147">
        <v>1.5</v>
      </c>
      <c r="I1147">
        <v>15.509775004326899</v>
      </c>
      <c r="J1147">
        <v>23.264662506490399</v>
      </c>
      <c r="M1147">
        <f t="shared" si="36"/>
        <v>1675.3847940216303</v>
      </c>
      <c r="N1147" t="str">
        <f t="shared" si="37"/>
        <v/>
      </c>
    </row>
    <row r="1148" spans="1:14">
      <c r="A1148" t="s">
        <v>82</v>
      </c>
      <c r="B1148">
        <v>25444</v>
      </c>
      <c r="C1148">
        <v>4</v>
      </c>
      <c r="D1148">
        <v>3</v>
      </c>
      <c r="E1148">
        <v>0</v>
      </c>
      <c r="F1148">
        <v>2</v>
      </c>
      <c r="G1148">
        <v>66.6666666666666</v>
      </c>
      <c r="H1148">
        <v>1.71428571428571</v>
      </c>
      <c r="I1148">
        <v>56.4727776130851</v>
      </c>
      <c r="J1148">
        <v>96.810475908145904</v>
      </c>
      <c r="M1148">
        <f t="shared" si="36"/>
        <v>1772.1952699297763</v>
      </c>
      <c r="N1148">
        <f t="shared" si="37"/>
        <v>4.8814981305564276E-2</v>
      </c>
    </row>
    <row r="1149" spans="1:14">
      <c r="A1149" t="s">
        <v>1400</v>
      </c>
      <c r="B1149">
        <v>25451</v>
      </c>
      <c r="C1149">
        <v>30</v>
      </c>
      <c r="D1149">
        <v>4</v>
      </c>
      <c r="E1149">
        <v>3</v>
      </c>
      <c r="F1149">
        <v>1</v>
      </c>
      <c r="G1149">
        <v>25</v>
      </c>
      <c r="H1149">
        <v>3.5</v>
      </c>
      <c r="I1149">
        <v>93.765374294604399</v>
      </c>
      <c r="J1149">
        <v>328.17881003111501</v>
      </c>
      <c r="M1149">
        <f t="shared" si="36"/>
        <v>328.17881003111501</v>
      </c>
      <c r="N1149">
        <f t="shared" si="37"/>
        <v>1.5859364080294182E-2</v>
      </c>
    </row>
    <row r="1150" spans="1:14">
      <c r="A1150" t="s">
        <v>1290</v>
      </c>
      <c r="B1150">
        <v>25453</v>
      </c>
      <c r="C1150">
        <v>6</v>
      </c>
      <c r="D1150">
        <v>2</v>
      </c>
      <c r="E1150">
        <v>0</v>
      </c>
      <c r="F1150">
        <v>1</v>
      </c>
      <c r="G1150">
        <v>50</v>
      </c>
      <c r="H1150">
        <v>3</v>
      </c>
      <c r="I1150">
        <v>66.417140125344801</v>
      </c>
      <c r="J1150">
        <v>199.25142037603399</v>
      </c>
      <c r="M1150">
        <f t="shared" si="36"/>
        <v>199.25142037603399</v>
      </c>
      <c r="N1150" t="str">
        <f t="shared" si="37"/>
        <v/>
      </c>
    </row>
    <row r="1151" spans="1:14">
      <c r="A1151" t="s">
        <v>82</v>
      </c>
      <c r="B1151">
        <v>25455</v>
      </c>
      <c r="C1151">
        <v>3</v>
      </c>
      <c r="D1151">
        <v>1</v>
      </c>
      <c r="E1151">
        <v>1</v>
      </c>
      <c r="F1151">
        <v>1</v>
      </c>
      <c r="G1151">
        <v>100</v>
      </c>
      <c r="H1151">
        <v>2</v>
      </c>
      <c r="I1151">
        <v>44.378950020192299</v>
      </c>
      <c r="J1151">
        <v>88.757900040384698</v>
      </c>
      <c r="M1151">
        <f t="shared" si="36"/>
        <v>288.00932041641869</v>
      </c>
      <c r="N1151">
        <f t="shared" si="37"/>
        <v>1.4537278376532278E-2</v>
      </c>
    </row>
    <row r="1152" spans="1:14">
      <c r="A1152" t="s">
        <v>1401</v>
      </c>
      <c r="B1152">
        <v>25462</v>
      </c>
      <c r="C1152">
        <v>6</v>
      </c>
      <c r="D1152">
        <v>3</v>
      </c>
      <c r="E1152">
        <v>0</v>
      </c>
      <c r="F1152">
        <v>2</v>
      </c>
      <c r="G1152">
        <v>66.6666666666666</v>
      </c>
      <c r="H1152">
        <v>4.1666666666666599</v>
      </c>
      <c r="I1152">
        <v>65.729200754108604</v>
      </c>
      <c r="J1152">
        <v>273.87166980878601</v>
      </c>
      <c r="M1152">
        <f t="shared" si="36"/>
        <v>273.87166980878601</v>
      </c>
      <c r="N1152" t="str">
        <f t="shared" si="37"/>
        <v/>
      </c>
    </row>
    <row r="1153" spans="1:14">
      <c r="A1153" t="s">
        <v>82</v>
      </c>
      <c r="B1153">
        <v>25469</v>
      </c>
      <c r="C1153">
        <v>11</v>
      </c>
      <c r="D1153">
        <v>1</v>
      </c>
      <c r="E1153">
        <v>0</v>
      </c>
      <c r="F1153">
        <v>1</v>
      </c>
      <c r="G1153">
        <v>100</v>
      </c>
      <c r="H1153">
        <v>1.5</v>
      </c>
      <c r="I1153">
        <v>15.509775004326899</v>
      </c>
      <c r="J1153">
        <v>23.264662506490399</v>
      </c>
      <c r="M1153">
        <f t="shared" si="36"/>
        <v>297.13633231527643</v>
      </c>
      <c r="N1153" t="str">
        <f t="shared" si="37"/>
        <v/>
      </c>
    </row>
    <row r="1154" spans="1:14">
      <c r="A1154" t="s">
        <v>82</v>
      </c>
      <c r="B1154">
        <v>25470</v>
      </c>
      <c r="C1154">
        <v>9</v>
      </c>
      <c r="D1154">
        <v>3</v>
      </c>
      <c r="E1154">
        <v>0</v>
      </c>
      <c r="F1154">
        <v>1</v>
      </c>
      <c r="G1154">
        <v>33.3333333333333</v>
      </c>
      <c r="H1154">
        <v>3.75</v>
      </c>
      <c r="I1154">
        <v>72.339743519094398</v>
      </c>
      <c r="J1154">
        <v>271.27403819660401</v>
      </c>
      <c r="M1154">
        <f t="shared" si="36"/>
        <v>568.4103705118805</v>
      </c>
      <c r="N1154" t="str">
        <f t="shared" si="37"/>
        <v/>
      </c>
    </row>
    <row r="1155" spans="1:14">
      <c r="A1155" t="s">
        <v>82</v>
      </c>
      <c r="B1155">
        <v>25472</v>
      </c>
      <c r="C1155">
        <v>5</v>
      </c>
      <c r="D1155">
        <v>2</v>
      </c>
      <c r="E1155">
        <v>1</v>
      </c>
      <c r="F1155">
        <v>2</v>
      </c>
      <c r="G1155">
        <v>100</v>
      </c>
      <c r="H1155">
        <v>2.0999999999999899</v>
      </c>
      <c r="I1155">
        <v>36</v>
      </c>
      <c r="J1155">
        <v>75.599999999999994</v>
      </c>
      <c r="M1155">
        <f t="shared" si="36"/>
        <v>644.01037051188052</v>
      </c>
      <c r="N1155">
        <f t="shared" si="37"/>
        <v>2.485844658240402E-2</v>
      </c>
    </row>
    <row r="1156" spans="1:14">
      <c r="A1156" t="s">
        <v>1402</v>
      </c>
      <c r="B1156">
        <v>25482</v>
      </c>
      <c r="C1156">
        <v>361</v>
      </c>
      <c r="D1156">
        <v>37</v>
      </c>
      <c r="E1156">
        <v>3</v>
      </c>
      <c r="F1156">
        <v>10</v>
      </c>
      <c r="G1156">
        <v>27.027027027027</v>
      </c>
      <c r="H1156">
        <v>14.5081967213114</v>
      </c>
      <c r="I1156">
        <v>1293.3209952828199</v>
      </c>
      <c r="J1156">
        <v>18763.755423365499</v>
      </c>
      <c r="M1156">
        <f t="shared" si="36"/>
        <v>18763.755423365499</v>
      </c>
      <c r="N1156" t="str">
        <f t="shared" si="37"/>
        <v/>
      </c>
    </row>
    <row r="1157" spans="1:14">
      <c r="A1157" t="s">
        <v>82</v>
      </c>
      <c r="B1157">
        <v>25536</v>
      </c>
      <c r="C1157">
        <v>1</v>
      </c>
      <c r="D1157">
        <v>1</v>
      </c>
      <c r="E1157">
        <v>0</v>
      </c>
      <c r="F1157">
        <v>1</v>
      </c>
      <c r="G1157">
        <v>100</v>
      </c>
      <c r="H1157">
        <v>1</v>
      </c>
      <c r="I1157">
        <v>8</v>
      </c>
      <c r="J1157">
        <v>8</v>
      </c>
      <c r="M1157">
        <f t="shared" si="36"/>
        <v>18771.755423365499</v>
      </c>
      <c r="N1157">
        <f t="shared" si="37"/>
        <v>0.23544095104444016</v>
      </c>
    </row>
    <row r="1158" spans="1:14">
      <c r="A1158" t="s">
        <v>1403</v>
      </c>
      <c r="B1158">
        <v>25541</v>
      </c>
      <c r="C1158">
        <v>5</v>
      </c>
      <c r="D1158">
        <v>4</v>
      </c>
      <c r="E1158">
        <v>3</v>
      </c>
      <c r="F1158">
        <v>2</v>
      </c>
      <c r="G1158">
        <v>50</v>
      </c>
      <c r="H1158">
        <v>4.6428571428571397</v>
      </c>
      <c r="I1158">
        <v>71.6992500144231</v>
      </c>
      <c r="J1158">
        <v>332.88937506696402</v>
      </c>
      <c r="M1158">
        <f t="shared" si="36"/>
        <v>332.88937506696402</v>
      </c>
      <c r="N1158">
        <f t="shared" si="37"/>
        <v>1.6010763207059239E-2</v>
      </c>
    </row>
    <row r="1159" spans="1:14">
      <c r="A1159" t="s">
        <v>1404</v>
      </c>
      <c r="B1159">
        <v>25547</v>
      </c>
      <c r="C1159">
        <v>18</v>
      </c>
      <c r="D1159">
        <v>1</v>
      </c>
      <c r="E1159">
        <v>0</v>
      </c>
      <c r="F1159">
        <v>1</v>
      </c>
      <c r="G1159">
        <v>100</v>
      </c>
      <c r="H1159">
        <v>1.5</v>
      </c>
      <c r="I1159">
        <v>15.509775004326899</v>
      </c>
      <c r="J1159">
        <v>23.264662506490399</v>
      </c>
      <c r="M1159">
        <f t="shared" si="36"/>
        <v>23.264662506490399</v>
      </c>
      <c r="N1159" t="str">
        <f t="shared" si="37"/>
        <v/>
      </c>
    </row>
    <row r="1160" spans="1:14">
      <c r="A1160" t="s">
        <v>82</v>
      </c>
      <c r="B1160">
        <v>25548</v>
      </c>
      <c r="C1160">
        <v>16</v>
      </c>
      <c r="D1160">
        <v>10</v>
      </c>
      <c r="E1160">
        <v>0</v>
      </c>
      <c r="F1160">
        <v>4</v>
      </c>
      <c r="G1160">
        <v>40</v>
      </c>
      <c r="H1160">
        <v>8.75</v>
      </c>
      <c r="I1160">
        <v>263.22462421590097</v>
      </c>
      <c r="J1160">
        <v>2303.21546188913</v>
      </c>
      <c r="M1160">
        <f t="shared" si="36"/>
        <v>2326.4801243956204</v>
      </c>
      <c r="N1160" t="str">
        <f t="shared" si="37"/>
        <v/>
      </c>
    </row>
    <row r="1161" spans="1:14">
      <c r="A1161" t="s">
        <v>82</v>
      </c>
      <c r="B1161">
        <v>25553</v>
      </c>
      <c r="C1161">
        <v>4</v>
      </c>
      <c r="D1161">
        <v>2</v>
      </c>
      <c r="E1161">
        <v>1</v>
      </c>
      <c r="F1161">
        <v>2</v>
      </c>
      <c r="G1161">
        <v>100</v>
      </c>
      <c r="H1161">
        <v>3.4285714285714199</v>
      </c>
      <c r="I1161">
        <v>65.729200754108604</v>
      </c>
      <c r="J1161">
        <v>225.35725972837199</v>
      </c>
      <c r="M1161">
        <f t="shared" si="36"/>
        <v>2551.8373841239923</v>
      </c>
      <c r="N1161">
        <f t="shared" si="37"/>
        <v>6.2246376552070617E-2</v>
      </c>
    </row>
    <row r="1162" spans="1:14">
      <c r="A1162" t="s">
        <v>1405</v>
      </c>
      <c r="B1162">
        <v>25566</v>
      </c>
      <c r="C1162">
        <v>10</v>
      </c>
      <c r="D1162">
        <v>8</v>
      </c>
      <c r="E1162">
        <v>2</v>
      </c>
      <c r="F1162">
        <v>4</v>
      </c>
      <c r="G1162">
        <v>50</v>
      </c>
      <c r="H1162">
        <v>6.4</v>
      </c>
      <c r="I1162">
        <v>120.92782504182701</v>
      </c>
      <c r="J1162">
        <v>773.93808026769295</v>
      </c>
      <c r="M1162">
        <f t="shared" si="36"/>
        <v>773.93808026769295</v>
      </c>
      <c r="N1162">
        <f t="shared" si="37"/>
        <v>2.8098484012619464E-2</v>
      </c>
    </row>
    <row r="1163" spans="1:14">
      <c r="A1163" t="s">
        <v>1406</v>
      </c>
      <c r="B1163">
        <v>25577</v>
      </c>
      <c r="C1163">
        <v>20</v>
      </c>
      <c r="D1163">
        <v>17</v>
      </c>
      <c r="E1163">
        <v>0</v>
      </c>
      <c r="F1163">
        <v>5</v>
      </c>
      <c r="G1163">
        <v>29.411764705882302</v>
      </c>
      <c r="H1163">
        <v>20.066666666666599</v>
      </c>
      <c r="I1163">
        <v>383.78049861507799</v>
      </c>
      <c r="J1163">
        <v>7701.1953388759002</v>
      </c>
      <c r="M1163">
        <f t="shared" si="36"/>
        <v>7701.1953388759002</v>
      </c>
      <c r="N1163">
        <f t="shared" si="37"/>
        <v>0.12999226314356183</v>
      </c>
    </row>
    <row r="1164" spans="1:14">
      <c r="A1164" t="s">
        <v>1407</v>
      </c>
      <c r="B1164">
        <v>25598</v>
      </c>
      <c r="C1164">
        <v>34</v>
      </c>
      <c r="D1164">
        <v>13</v>
      </c>
      <c r="E1164">
        <v>1</v>
      </c>
      <c r="F1164">
        <v>5</v>
      </c>
      <c r="G1164">
        <v>38.461538461538403</v>
      </c>
      <c r="H1164">
        <v>15.4</v>
      </c>
      <c r="I1164">
        <v>291.47885970765401</v>
      </c>
      <c r="J1164">
        <v>4488.7744394978699</v>
      </c>
      <c r="M1164">
        <f t="shared" si="36"/>
        <v>4488.7744394978699</v>
      </c>
      <c r="N1164">
        <f t="shared" si="37"/>
        <v>9.0704868994526372E-2</v>
      </c>
    </row>
    <row r="1165" spans="1:14">
      <c r="A1165" t="s">
        <v>1408</v>
      </c>
      <c r="B1165">
        <v>25615</v>
      </c>
      <c r="C1165">
        <v>16</v>
      </c>
      <c r="D1165">
        <v>12</v>
      </c>
      <c r="E1165">
        <v>2</v>
      </c>
      <c r="F1165">
        <v>4</v>
      </c>
      <c r="G1165">
        <v>33.3333333333333</v>
      </c>
      <c r="H1165">
        <v>8</v>
      </c>
      <c r="I1165">
        <v>181.52097998526901</v>
      </c>
      <c r="J1165">
        <v>1452.16783988215</v>
      </c>
      <c r="M1165">
        <f t="shared" si="36"/>
        <v>1452.16783988215</v>
      </c>
      <c r="N1165">
        <f t="shared" si="37"/>
        <v>4.2745456054262318E-2</v>
      </c>
    </row>
    <row r="1166" spans="1:14">
      <c r="A1166" t="s">
        <v>1409</v>
      </c>
      <c r="B1166">
        <v>25633</v>
      </c>
      <c r="C1166">
        <v>6</v>
      </c>
      <c r="D1166">
        <v>3</v>
      </c>
      <c r="E1166">
        <v>0</v>
      </c>
      <c r="F1166">
        <v>2</v>
      </c>
      <c r="G1166">
        <v>66.6666666666666</v>
      </c>
      <c r="H1166">
        <v>3</v>
      </c>
      <c r="I1166">
        <v>36.541209043760901</v>
      </c>
      <c r="J1166">
        <v>109.62362713128201</v>
      </c>
      <c r="M1166">
        <f t="shared" si="36"/>
        <v>109.62362713128201</v>
      </c>
      <c r="N1166">
        <f t="shared" si="37"/>
        <v>7.6351022398906277E-3</v>
      </c>
    </row>
    <row r="1167" spans="1:14">
      <c r="A1167" t="s">
        <v>1410</v>
      </c>
      <c r="B1167">
        <v>25652</v>
      </c>
      <c r="C1167">
        <v>4</v>
      </c>
      <c r="D1167">
        <v>2</v>
      </c>
      <c r="E1167">
        <v>3</v>
      </c>
      <c r="F1167">
        <v>3</v>
      </c>
      <c r="G1167">
        <v>150</v>
      </c>
      <c r="H1167">
        <v>7.8</v>
      </c>
      <c r="I1167">
        <v>72.648063991383196</v>
      </c>
      <c r="J1167">
        <v>566.65489913278896</v>
      </c>
      <c r="M1167">
        <f t="shared" si="36"/>
        <v>566.65489913278896</v>
      </c>
      <c r="N1167">
        <f t="shared" si="37"/>
        <v>2.2825721314883165E-2</v>
      </c>
    </row>
    <row r="1168" spans="1:14">
      <c r="A1168" t="s">
        <v>1411</v>
      </c>
      <c r="B1168">
        <v>25657</v>
      </c>
      <c r="C1168">
        <v>185</v>
      </c>
      <c r="D1168">
        <v>120</v>
      </c>
      <c r="E1168">
        <v>0</v>
      </c>
      <c r="F1168">
        <v>31</v>
      </c>
      <c r="G1168">
        <v>25.8333333333333</v>
      </c>
      <c r="H1168">
        <v>66.246575342465704</v>
      </c>
      <c r="I1168">
        <v>4282.5643765714203</v>
      </c>
      <c r="J1168">
        <v>283705.223631498</v>
      </c>
      <c r="M1168">
        <f t="shared" ref="M1168:M1175" si="38">IF(A1168="&lt;anonymous&gt;",J1168+M1167,J1168)</f>
        <v>283705.223631498</v>
      </c>
      <c r="N1168" t="str">
        <f t="shared" ref="N1168:N1175" si="39">IF(A1169="&lt;anonymous&gt;","",POWER(M1168,2/3)/3000)</f>
        <v/>
      </c>
    </row>
    <row r="1169" spans="1:14">
      <c r="A1169" t="s">
        <v>82</v>
      </c>
      <c r="B1169">
        <v>25834</v>
      </c>
      <c r="C1169">
        <v>7</v>
      </c>
      <c r="D1169">
        <v>5</v>
      </c>
      <c r="E1169">
        <v>2</v>
      </c>
      <c r="F1169">
        <v>3</v>
      </c>
      <c r="G1169">
        <v>60</v>
      </c>
      <c r="H1169">
        <v>6</v>
      </c>
      <c r="I1169">
        <v>75.284212515144205</v>
      </c>
      <c r="J1169">
        <v>451.70527509086497</v>
      </c>
      <c r="M1169">
        <f t="shared" si="38"/>
        <v>284156.92890658887</v>
      </c>
      <c r="N1169" t="str">
        <f t="shared" si="39"/>
        <v/>
      </c>
    </row>
    <row r="1170" spans="1:14">
      <c r="A1170" t="s">
        <v>82</v>
      </c>
      <c r="B1170">
        <v>25847</v>
      </c>
      <c r="C1170">
        <v>46</v>
      </c>
      <c r="D1170">
        <v>7</v>
      </c>
      <c r="E1170">
        <v>1</v>
      </c>
      <c r="F1170">
        <v>1</v>
      </c>
      <c r="G1170">
        <v>14.285714285714199</v>
      </c>
      <c r="H1170">
        <v>3.8181818181818099</v>
      </c>
      <c r="I1170">
        <v>102.186571031258</v>
      </c>
      <c r="J1170">
        <v>390.16690757389603</v>
      </c>
      <c r="M1170">
        <f t="shared" si="38"/>
        <v>284547.09581416275</v>
      </c>
      <c r="N1170">
        <f t="shared" si="39"/>
        <v>1.4420539779242652</v>
      </c>
    </row>
    <row r="1171" spans="1:14">
      <c r="A1171" t="s">
        <v>927</v>
      </c>
      <c r="B1171">
        <v>25856</v>
      </c>
      <c r="C1171">
        <v>35</v>
      </c>
      <c r="D1171">
        <v>5</v>
      </c>
      <c r="E1171">
        <v>2</v>
      </c>
      <c r="F1171">
        <v>3</v>
      </c>
      <c r="G1171">
        <v>60</v>
      </c>
      <c r="H1171">
        <v>6.1818181818181799</v>
      </c>
      <c r="I1171">
        <v>140.181607943638</v>
      </c>
      <c r="J1171">
        <v>866.57721274249104</v>
      </c>
      <c r="M1171">
        <f t="shared" si="38"/>
        <v>866.57721274249104</v>
      </c>
      <c r="N1171" t="str">
        <f t="shared" si="39"/>
        <v/>
      </c>
    </row>
    <row r="1172" spans="1:14">
      <c r="A1172" t="s">
        <v>82</v>
      </c>
      <c r="B1172">
        <v>25864</v>
      </c>
      <c r="C1172">
        <v>26</v>
      </c>
      <c r="D1172">
        <v>10</v>
      </c>
      <c r="E1172">
        <v>3</v>
      </c>
      <c r="F1172">
        <v>5</v>
      </c>
      <c r="G1172">
        <v>50</v>
      </c>
      <c r="H1172">
        <v>8.75</v>
      </c>
      <c r="I1172">
        <v>309.06768764062502</v>
      </c>
      <c r="J1172">
        <v>2704.3422668554699</v>
      </c>
      <c r="M1172">
        <f t="shared" si="38"/>
        <v>3570.9194795979611</v>
      </c>
      <c r="N1172">
        <f t="shared" si="39"/>
        <v>7.7875129805182672E-2</v>
      </c>
    </row>
    <row r="1173" spans="1:14">
      <c r="A1173" t="s">
        <v>1412</v>
      </c>
      <c r="B1173">
        <v>25875</v>
      </c>
      <c r="C1173">
        <v>7</v>
      </c>
      <c r="D1173">
        <v>4</v>
      </c>
      <c r="E1173">
        <v>2</v>
      </c>
      <c r="F1173">
        <v>2</v>
      </c>
      <c r="G1173">
        <v>50</v>
      </c>
      <c r="H1173">
        <v>3.3333333333333299</v>
      </c>
      <c r="I1173">
        <v>85.110113517245097</v>
      </c>
      <c r="J1173">
        <v>283.70037839081698</v>
      </c>
      <c r="M1173">
        <f t="shared" si="38"/>
        <v>283.70037839081698</v>
      </c>
      <c r="N1173" t="str">
        <f t="shared" si="39"/>
        <v/>
      </c>
    </row>
    <row r="1174" spans="1:14">
      <c r="A1174" t="s">
        <v>82</v>
      </c>
      <c r="B1174">
        <v>25886</v>
      </c>
      <c r="C1174">
        <v>3</v>
      </c>
      <c r="D1174">
        <v>1</v>
      </c>
      <c r="E1174">
        <v>0</v>
      </c>
      <c r="F1174">
        <v>1</v>
      </c>
      <c r="G1174">
        <v>100</v>
      </c>
      <c r="H1174">
        <v>1</v>
      </c>
      <c r="I1174">
        <v>18.094737505047998</v>
      </c>
      <c r="J1174">
        <v>18.094737505047998</v>
      </c>
      <c r="M1174">
        <f t="shared" si="38"/>
        <v>301.79511589586497</v>
      </c>
      <c r="N1174" t="str">
        <f t="shared" si="39"/>
        <v/>
      </c>
    </row>
    <row r="1175" spans="1:14">
      <c r="A1175" t="s">
        <v>82</v>
      </c>
      <c r="B1175">
        <v>25911</v>
      </c>
      <c r="C1175">
        <v>3</v>
      </c>
      <c r="D1175">
        <v>1</v>
      </c>
      <c r="E1175">
        <v>0</v>
      </c>
      <c r="F1175">
        <v>1</v>
      </c>
      <c r="G1175">
        <v>100</v>
      </c>
      <c r="H1175">
        <v>0.5</v>
      </c>
      <c r="I1175">
        <v>8</v>
      </c>
      <c r="J1175">
        <v>4</v>
      </c>
      <c r="M1175">
        <f t="shared" si="38"/>
        <v>305.79511589586497</v>
      </c>
      <c r="N1175">
        <f t="shared" si="39"/>
        <v>1.5129774031115891E-2</v>
      </c>
    </row>
  </sheetData>
  <autoFilter ref="A1:L117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SLOC</vt:lpstr>
      <vt:lpstr>Coverage</vt:lpstr>
      <vt:lpstr>Method Complexity</vt:lpstr>
      <vt:lpstr>Client Complexity raw</vt:lpstr>
      <vt:lpstr>Server Complexity raw</vt:lpstr>
      <vt:lpstr>Method Complexity aggregated</vt:lpstr>
      <vt:lpstr>Angular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 Murer</dc:creator>
  <cp:keywords/>
  <dc:description/>
  <cp:lastModifiedBy>Laurin Murer</cp:lastModifiedBy>
  <dcterms:created xsi:type="dcterms:W3CDTF">2014-12-05T16:24:28Z</dcterms:created>
  <dcterms:modified xsi:type="dcterms:W3CDTF">2014-12-08T15:23:43Z</dcterms:modified>
  <cp:category/>
</cp:coreProperties>
</file>