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showInkAnnotation="0" autoCompressPictures="0"/>
  <bookViews>
    <workbookView xWindow="0" yWindow="-20" windowWidth="38400" windowHeight="22340" tabRatio="500" activeTab="1"/>
  </bookViews>
  <sheets>
    <sheet name="Daten" sheetId="4" r:id="rId1"/>
    <sheet name="Auswertung" sheetId="5" r:id="rId2"/>
  </sheets>
  <externalReferences>
    <externalReference r:id="rId3"/>
  </externalReferences>
  <definedNames>
    <definedName name="_xlnm._FilterDatabase" localSheetId="0" hidden="1">Daten!$A$1:$O$500</definedName>
    <definedName name="_xlnm.Print_Area" localSheetId="0">Daten!$B:$O</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116" i="5" l="1"/>
  <c r="A115" i="5"/>
  <c r="A114" i="5"/>
  <c r="A113" i="5"/>
  <c r="A112" i="5"/>
  <c r="A111" i="5"/>
  <c r="A110" i="5"/>
  <c r="A109" i="5"/>
  <c r="A108" i="5"/>
  <c r="A107" i="5"/>
  <c r="A106" i="5"/>
  <c r="A105" i="5"/>
  <c r="A104" i="5"/>
  <c r="A103" i="5"/>
  <c r="R102" i="5"/>
  <c r="U102" i="5"/>
  <c r="V102" i="5"/>
  <c r="Q102" i="5"/>
  <c r="M3" i="4"/>
  <c r="P3" i="4"/>
  <c r="L3" i="4"/>
  <c r="N3" i="4"/>
  <c r="M4" i="4"/>
  <c r="P4" i="4"/>
  <c r="N1"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2" i="4"/>
  <c r="M5" i="4"/>
  <c r="P5" i="4"/>
  <c r="M6" i="4"/>
  <c r="P6" i="4"/>
  <c r="M7" i="4"/>
  <c r="P7" i="4"/>
  <c r="M8" i="4"/>
  <c r="P8" i="4"/>
  <c r="M9" i="4"/>
  <c r="P9" i="4"/>
  <c r="M10" i="4"/>
  <c r="P10" i="4"/>
  <c r="M11" i="4"/>
  <c r="P11" i="4"/>
  <c r="M12" i="4"/>
  <c r="P12" i="4"/>
  <c r="M13" i="4"/>
  <c r="P13" i="4"/>
  <c r="M14" i="4"/>
  <c r="P14" i="4"/>
  <c r="M15" i="4"/>
  <c r="P15" i="4"/>
  <c r="M16" i="4"/>
  <c r="P16" i="4"/>
  <c r="M17" i="4"/>
  <c r="P17" i="4"/>
  <c r="M18" i="4"/>
  <c r="P18" i="4"/>
  <c r="M19" i="4"/>
  <c r="P19" i="4"/>
  <c r="M20" i="4"/>
  <c r="P20" i="4"/>
  <c r="M21" i="4"/>
  <c r="P21" i="4"/>
  <c r="M22" i="4"/>
  <c r="P22" i="4"/>
  <c r="M23" i="4"/>
  <c r="P23" i="4"/>
  <c r="M24" i="4"/>
  <c r="P24" i="4"/>
  <c r="M25" i="4"/>
  <c r="P25" i="4"/>
  <c r="M26" i="4"/>
  <c r="P26" i="4"/>
  <c r="M27" i="4"/>
  <c r="P27" i="4"/>
  <c r="M28" i="4"/>
  <c r="P28" i="4"/>
  <c r="M29" i="4"/>
  <c r="P29" i="4"/>
  <c r="M30" i="4"/>
  <c r="P30" i="4"/>
  <c r="M31" i="4"/>
  <c r="P31" i="4"/>
  <c r="M32" i="4"/>
  <c r="P32" i="4"/>
  <c r="M33" i="4"/>
  <c r="P33" i="4"/>
  <c r="M34" i="4"/>
  <c r="P34" i="4"/>
  <c r="M35" i="4"/>
  <c r="P35" i="4"/>
  <c r="M36" i="4"/>
  <c r="P36" i="4"/>
  <c r="M37" i="4"/>
  <c r="P37" i="4"/>
  <c r="M38" i="4"/>
  <c r="P38" i="4"/>
  <c r="M39" i="4"/>
  <c r="P39" i="4"/>
  <c r="M40" i="4"/>
  <c r="P40" i="4"/>
  <c r="M41" i="4"/>
  <c r="P41" i="4"/>
  <c r="M42" i="4"/>
  <c r="P42" i="4"/>
  <c r="M43" i="4"/>
  <c r="P43" i="4"/>
  <c r="M44" i="4"/>
  <c r="P44" i="4"/>
  <c r="M45" i="4"/>
  <c r="P45" i="4"/>
  <c r="M46" i="4"/>
  <c r="P46" i="4"/>
  <c r="M47" i="4"/>
  <c r="P47" i="4"/>
  <c r="M48" i="4"/>
  <c r="P48" i="4"/>
  <c r="M49" i="4"/>
  <c r="P49" i="4"/>
  <c r="M50" i="4"/>
  <c r="P50" i="4"/>
  <c r="M51" i="4"/>
  <c r="P51" i="4"/>
  <c r="M52" i="4"/>
  <c r="P52" i="4"/>
  <c r="M53" i="4"/>
  <c r="P53" i="4"/>
  <c r="M54" i="4"/>
  <c r="P54" i="4"/>
  <c r="M55" i="4"/>
  <c r="P55" i="4"/>
  <c r="M56" i="4"/>
  <c r="P56" i="4"/>
  <c r="M57" i="4"/>
  <c r="P57" i="4"/>
  <c r="M58" i="4"/>
  <c r="P58" i="4"/>
  <c r="M59" i="4"/>
  <c r="P59" i="4"/>
  <c r="M60" i="4"/>
  <c r="P60" i="4"/>
  <c r="M61" i="4"/>
  <c r="P61" i="4"/>
  <c r="M62" i="4"/>
  <c r="P62" i="4"/>
  <c r="M63" i="4"/>
  <c r="P63" i="4"/>
  <c r="M64" i="4"/>
  <c r="P64" i="4"/>
  <c r="M65" i="4"/>
  <c r="P65" i="4"/>
  <c r="M66" i="4"/>
  <c r="P66" i="4"/>
  <c r="M67" i="4"/>
  <c r="P67" i="4"/>
  <c r="M68" i="4"/>
  <c r="P68" i="4"/>
  <c r="M69" i="4"/>
  <c r="P69" i="4"/>
  <c r="M70" i="4"/>
  <c r="P70" i="4"/>
  <c r="M71" i="4"/>
  <c r="P71" i="4"/>
  <c r="M72" i="4"/>
  <c r="P72" i="4"/>
  <c r="M73" i="4"/>
  <c r="P73" i="4"/>
  <c r="M74" i="4"/>
  <c r="P74" i="4"/>
  <c r="M75" i="4"/>
  <c r="P75" i="4"/>
  <c r="M76" i="4"/>
  <c r="P76" i="4"/>
  <c r="M77" i="4"/>
  <c r="P77" i="4"/>
  <c r="M78" i="4"/>
  <c r="P78" i="4"/>
  <c r="M79" i="4"/>
  <c r="P79" i="4"/>
  <c r="M80" i="4"/>
  <c r="P80" i="4"/>
  <c r="M81" i="4"/>
  <c r="P81" i="4"/>
  <c r="M82" i="4"/>
  <c r="P82" i="4"/>
  <c r="M83" i="4"/>
  <c r="P83" i="4"/>
  <c r="M84" i="4"/>
  <c r="P84" i="4"/>
  <c r="M85" i="4"/>
  <c r="P85" i="4"/>
  <c r="M86" i="4"/>
  <c r="P86" i="4"/>
  <c r="M87" i="4"/>
  <c r="P87" i="4"/>
  <c r="M88" i="4"/>
  <c r="P88" i="4"/>
  <c r="M89" i="4"/>
  <c r="P89" i="4"/>
  <c r="M90" i="4"/>
  <c r="P90" i="4"/>
  <c r="M91" i="4"/>
  <c r="P91" i="4"/>
  <c r="M92" i="4"/>
  <c r="P92" i="4"/>
  <c r="M93" i="4"/>
  <c r="P93" i="4"/>
  <c r="M94" i="4"/>
  <c r="P94" i="4"/>
  <c r="M95" i="4"/>
  <c r="P95" i="4"/>
  <c r="M96" i="4"/>
  <c r="P96" i="4"/>
  <c r="M97" i="4"/>
  <c r="P97" i="4"/>
  <c r="M98" i="4"/>
  <c r="P98" i="4"/>
  <c r="M99" i="4"/>
  <c r="P99" i="4"/>
  <c r="M100" i="4"/>
  <c r="P100" i="4"/>
  <c r="M101" i="4"/>
  <c r="P101" i="4"/>
  <c r="M102" i="4"/>
  <c r="P102" i="4"/>
  <c r="M103" i="4"/>
  <c r="P103" i="4"/>
  <c r="M104" i="4"/>
  <c r="P104" i="4"/>
  <c r="M105" i="4"/>
  <c r="P105" i="4"/>
  <c r="M106" i="4"/>
  <c r="P106" i="4"/>
  <c r="M107" i="4"/>
  <c r="P107" i="4"/>
  <c r="M108" i="4"/>
  <c r="P108" i="4"/>
  <c r="M109" i="4"/>
  <c r="P109" i="4"/>
  <c r="M110" i="4"/>
  <c r="P110" i="4"/>
  <c r="M111" i="4"/>
  <c r="P111" i="4"/>
  <c r="M112" i="4"/>
  <c r="P112" i="4"/>
  <c r="M113" i="4"/>
  <c r="P113" i="4"/>
  <c r="M114" i="4"/>
  <c r="P114" i="4"/>
  <c r="M115" i="4"/>
  <c r="P115" i="4"/>
  <c r="M116" i="4"/>
  <c r="P116" i="4"/>
  <c r="M117" i="4"/>
  <c r="P117" i="4"/>
  <c r="M118" i="4"/>
  <c r="P118" i="4"/>
  <c r="M119" i="4"/>
  <c r="P119" i="4"/>
  <c r="M120" i="4"/>
  <c r="P120" i="4"/>
  <c r="M121" i="4"/>
  <c r="P121" i="4"/>
  <c r="M122" i="4"/>
  <c r="P122" i="4"/>
  <c r="M123" i="4"/>
  <c r="P123" i="4"/>
  <c r="M124" i="4"/>
  <c r="P124" i="4"/>
  <c r="M125" i="4"/>
  <c r="P125" i="4"/>
  <c r="M126" i="4"/>
  <c r="P126" i="4"/>
  <c r="M127" i="4"/>
  <c r="P127" i="4"/>
  <c r="M128" i="4"/>
  <c r="P128" i="4"/>
  <c r="M129" i="4"/>
  <c r="P129" i="4"/>
  <c r="M130" i="4"/>
  <c r="P130" i="4"/>
  <c r="M131" i="4"/>
  <c r="P131" i="4"/>
  <c r="M132" i="4"/>
  <c r="P132" i="4"/>
  <c r="M133" i="4"/>
  <c r="P133" i="4"/>
  <c r="M134" i="4"/>
  <c r="P134" i="4"/>
  <c r="M135" i="4"/>
  <c r="P135" i="4"/>
  <c r="M136" i="4"/>
  <c r="P136" i="4"/>
  <c r="M137" i="4"/>
  <c r="P137" i="4"/>
  <c r="M138" i="4"/>
  <c r="P138" i="4"/>
  <c r="M139" i="4"/>
  <c r="P139" i="4"/>
  <c r="M140" i="4"/>
  <c r="P140" i="4"/>
  <c r="M141" i="4"/>
  <c r="P141" i="4"/>
  <c r="M142" i="4"/>
  <c r="P142" i="4"/>
  <c r="M143" i="4"/>
  <c r="P143" i="4"/>
  <c r="M144" i="4"/>
  <c r="P144" i="4"/>
  <c r="M145" i="4"/>
  <c r="P145" i="4"/>
  <c r="M146" i="4"/>
  <c r="P146" i="4"/>
  <c r="M147" i="4"/>
  <c r="P147" i="4"/>
  <c r="M148" i="4"/>
  <c r="P148" i="4"/>
  <c r="M149" i="4"/>
  <c r="P149" i="4"/>
  <c r="M150" i="4"/>
  <c r="P150" i="4"/>
  <c r="M151" i="4"/>
  <c r="P151" i="4"/>
  <c r="M152" i="4"/>
  <c r="P152" i="4"/>
  <c r="M153" i="4"/>
  <c r="P153" i="4"/>
  <c r="M154" i="4"/>
  <c r="P154" i="4"/>
  <c r="M155" i="4"/>
  <c r="P155" i="4"/>
  <c r="M156" i="4"/>
  <c r="P156" i="4"/>
  <c r="M157" i="4"/>
  <c r="P157" i="4"/>
  <c r="M158" i="4"/>
  <c r="P158" i="4"/>
  <c r="M159" i="4"/>
  <c r="P159" i="4"/>
  <c r="M160" i="4"/>
  <c r="P160" i="4"/>
  <c r="M161" i="4"/>
  <c r="P161" i="4"/>
  <c r="M162" i="4"/>
  <c r="P162" i="4"/>
  <c r="M163" i="4"/>
  <c r="P163" i="4"/>
  <c r="M164" i="4"/>
  <c r="P164" i="4"/>
  <c r="M165" i="4"/>
  <c r="P165" i="4"/>
  <c r="M166" i="4"/>
  <c r="P166" i="4"/>
  <c r="M167" i="4"/>
  <c r="P167" i="4"/>
  <c r="M168" i="4"/>
  <c r="P168" i="4"/>
  <c r="M169" i="4"/>
  <c r="P169" i="4"/>
  <c r="M170" i="4"/>
  <c r="P170" i="4"/>
  <c r="M171" i="4"/>
  <c r="P171" i="4"/>
  <c r="M172" i="4"/>
  <c r="P172" i="4"/>
  <c r="M173" i="4"/>
  <c r="P173" i="4"/>
  <c r="M174" i="4"/>
  <c r="P174" i="4"/>
  <c r="M175" i="4"/>
  <c r="P175" i="4"/>
  <c r="M176" i="4"/>
  <c r="P176" i="4"/>
  <c r="M177" i="4"/>
  <c r="P177" i="4"/>
  <c r="M178" i="4"/>
  <c r="P178" i="4"/>
  <c r="M179" i="4"/>
  <c r="P179" i="4"/>
  <c r="M180" i="4"/>
  <c r="P180" i="4"/>
  <c r="M181" i="4"/>
  <c r="P181" i="4"/>
  <c r="M182" i="4"/>
  <c r="P182" i="4"/>
  <c r="M183" i="4"/>
  <c r="P183" i="4"/>
  <c r="M184" i="4"/>
  <c r="P184" i="4"/>
  <c r="M185" i="4"/>
  <c r="P185" i="4"/>
  <c r="M186" i="4"/>
  <c r="P186" i="4"/>
  <c r="M187" i="4"/>
  <c r="P187" i="4"/>
  <c r="M188" i="4"/>
  <c r="P188" i="4"/>
  <c r="M189" i="4"/>
  <c r="P189" i="4"/>
  <c r="M190" i="4"/>
  <c r="P190" i="4"/>
  <c r="M191" i="4"/>
  <c r="P191" i="4"/>
  <c r="M192" i="4"/>
  <c r="P192" i="4"/>
  <c r="M193" i="4"/>
  <c r="P193" i="4"/>
  <c r="M194" i="4"/>
  <c r="P194" i="4"/>
  <c r="M195" i="4"/>
  <c r="P195" i="4"/>
  <c r="M196" i="4"/>
  <c r="P196" i="4"/>
  <c r="M197" i="4"/>
  <c r="P197" i="4"/>
  <c r="M198" i="4"/>
  <c r="P198" i="4"/>
  <c r="M199" i="4"/>
  <c r="P199" i="4"/>
  <c r="M200" i="4"/>
  <c r="P200" i="4"/>
  <c r="M201" i="4"/>
  <c r="P201" i="4"/>
  <c r="M202" i="4"/>
  <c r="P202" i="4"/>
  <c r="M203" i="4"/>
  <c r="P203" i="4"/>
  <c r="M204" i="4"/>
  <c r="P204" i="4"/>
  <c r="M205" i="4"/>
  <c r="P205" i="4"/>
  <c r="M206" i="4"/>
  <c r="P206" i="4"/>
  <c r="M207" i="4"/>
  <c r="P207" i="4"/>
  <c r="M208" i="4"/>
  <c r="P208" i="4"/>
  <c r="M209" i="4"/>
  <c r="P209" i="4"/>
  <c r="M210" i="4"/>
  <c r="P210" i="4"/>
  <c r="M211" i="4"/>
  <c r="P211" i="4"/>
  <c r="M212" i="4"/>
  <c r="P212" i="4"/>
  <c r="M213" i="4"/>
  <c r="P213" i="4"/>
  <c r="M214" i="4"/>
  <c r="P214" i="4"/>
  <c r="M215" i="4"/>
  <c r="P215" i="4"/>
  <c r="M216" i="4"/>
  <c r="P216" i="4"/>
  <c r="M217" i="4"/>
  <c r="P217" i="4"/>
  <c r="M218" i="4"/>
  <c r="P218" i="4"/>
  <c r="M219" i="4"/>
  <c r="P219" i="4"/>
  <c r="M220" i="4"/>
  <c r="P220" i="4"/>
  <c r="M221" i="4"/>
  <c r="P221" i="4"/>
  <c r="M222" i="4"/>
  <c r="P222" i="4"/>
  <c r="M223" i="4"/>
  <c r="P223" i="4"/>
  <c r="M224" i="4"/>
  <c r="P224" i="4"/>
  <c r="M225" i="4"/>
  <c r="P225" i="4"/>
  <c r="M226" i="4"/>
  <c r="P226" i="4"/>
  <c r="M227" i="4"/>
  <c r="P227" i="4"/>
  <c r="M228" i="4"/>
  <c r="P228" i="4"/>
  <c r="M229" i="4"/>
  <c r="P229" i="4"/>
  <c r="M230" i="4"/>
  <c r="P230" i="4"/>
  <c r="M231" i="4"/>
  <c r="P231" i="4"/>
  <c r="M232" i="4"/>
  <c r="P232" i="4"/>
  <c r="M233" i="4"/>
  <c r="P233" i="4"/>
  <c r="M234" i="4"/>
  <c r="P234" i="4"/>
  <c r="M235" i="4"/>
  <c r="P235" i="4"/>
  <c r="M236" i="4"/>
  <c r="P236" i="4"/>
  <c r="M237" i="4"/>
  <c r="P237" i="4"/>
  <c r="M238" i="4"/>
  <c r="P238" i="4"/>
  <c r="M239" i="4"/>
  <c r="P239" i="4"/>
  <c r="M240" i="4"/>
  <c r="P240" i="4"/>
  <c r="M241" i="4"/>
  <c r="P241" i="4"/>
  <c r="M242" i="4"/>
  <c r="P242" i="4"/>
  <c r="M243" i="4"/>
  <c r="P243" i="4"/>
  <c r="M244" i="4"/>
  <c r="P244" i="4"/>
  <c r="M245" i="4"/>
  <c r="P245" i="4"/>
  <c r="M246" i="4"/>
  <c r="P246" i="4"/>
  <c r="M247" i="4"/>
  <c r="P247" i="4"/>
  <c r="M248" i="4"/>
  <c r="P248" i="4"/>
  <c r="M249" i="4"/>
  <c r="P249" i="4"/>
  <c r="M250" i="4"/>
  <c r="P250" i="4"/>
  <c r="M251" i="4"/>
  <c r="P251" i="4"/>
  <c r="M252" i="4"/>
  <c r="P252" i="4"/>
  <c r="M253" i="4"/>
  <c r="P253" i="4"/>
  <c r="M254" i="4"/>
  <c r="P254" i="4"/>
  <c r="M255" i="4"/>
  <c r="P255" i="4"/>
  <c r="M256" i="4"/>
  <c r="P256" i="4"/>
  <c r="M257" i="4"/>
  <c r="P257" i="4"/>
  <c r="M258" i="4"/>
  <c r="P258" i="4"/>
  <c r="M259" i="4"/>
  <c r="P259" i="4"/>
  <c r="M260" i="4"/>
  <c r="P260" i="4"/>
  <c r="M261" i="4"/>
  <c r="P261" i="4"/>
  <c r="M262" i="4"/>
  <c r="P262" i="4"/>
  <c r="M263" i="4"/>
  <c r="P263" i="4"/>
  <c r="M264" i="4"/>
  <c r="P264" i="4"/>
  <c r="M265" i="4"/>
  <c r="P265" i="4"/>
  <c r="M266" i="4"/>
  <c r="P266" i="4"/>
  <c r="M267" i="4"/>
  <c r="P267" i="4"/>
  <c r="M268" i="4"/>
  <c r="P268" i="4"/>
  <c r="M269" i="4"/>
  <c r="P269" i="4"/>
  <c r="M270" i="4"/>
  <c r="P270" i="4"/>
  <c r="M271" i="4"/>
  <c r="P271" i="4"/>
  <c r="M272" i="4"/>
  <c r="P272" i="4"/>
  <c r="M273" i="4"/>
  <c r="P273" i="4"/>
  <c r="M274" i="4"/>
  <c r="P274" i="4"/>
  <c r="M275" i="4"/>
  <c r="P275" i="4"/>
  <c r="M276" i="4"/>
  <c r="P276" i="4"/>
  <c r="M277" i="4"/>
  <c r="P277" i="4"/>
  <c r="M278" i="4"/>
  <c r="P278" i="4"/>
  <c r="M279" i="4"/>
  <c r="P279" i="4"/>
  <c r="M280" i="4"/>
  <c r="P280" i="4"/>
  <c r="M281" i="4"/>
  <c r="P281" i="4"/>
  <c r="M282" i="4"/>
  <c r="P282" i="4"/>
  <c r="M283" i="4"/>
  <c r="P283" i="4"/>
  <c r="M284" i="4"/>
  <c r="P284" i="4"/>
  <c r="M285" i="4"/>
  <c r="P285" i="4"/>
  <c r="M286" i="4"/>
  <c r="P286" i="4"/>
  <c r="M287" i="4"/>
  <c r="P287" i="4"/>
  <c r="M288" i="4"/>
  <c r="P288" i="4"/>
  <c r="M289" i="4"/>
  <c r="P289" i="4"/>
  <c r="M290" i="4"/>
  <c r="P290" i="4"/>
  <c r="M291" i="4"/>
  <c r="P291" i="4"/>
  <c r="M292" i="4"/>
  <c r="P292" i="4"/>
  <c r="M293" i="4"/>
  <c r="P293" i="4"/>
  <c r="M294" i="4"/>
  <c r="P294" i="4"/>
  <c r="M295" i="4"/>
  <c r="P295" i="4"/>
  <c r="M296" i="4"/>
  <c r="P296" i="4"/>
  <c r="M297" i="4"/>
  <c r="P297" i="4"/>
  <c r="M298" i="4"/>
  <c r="P298" i="4"/>
  <c r="M299" i="4"/>
  <c r="P299" i="4"/>
  <c r="M300" i="4"/>
  <c r="P300" i="4"/>
  <c r="M301" i="4"/>
  <c r="P301" i="4"/>
  <c r="M302" i="4"/>
  <c r="P302" i="4"/>
  <c r="M303" i="4"/>
  <c r="P303" i="4"/>
  <c r="M304" i="4"/>
  <c r="P304" i="4"/>
  <c r="M305" i="4"/>
  <c r="P305" i="4"/>
  <c r="M306" i="4"/>
  <c r="P306" i="4"/>
  <c r="M307" i="4"/>
  <c r="P307" i="4"/>
  <c r="M308" i="4"/>
  <c r="P308" i="4"/>
  <c r="M309" i="4"/>
  <c r="P309" i="4"/>
  <c r="M310" i="4"/>
  <c r="P310" i="4"/>
  <c r="M311" i="4"/>
  <c r="P311" i="4"/>
  <c r="M312" i="4"/>
  <c r="P312" i="4"/>
  <c r="M313" i="4"/>
  <c r="P313" i="4"/>
  <c r="M314" i="4"/>
  <c r="P314" i="4"/>
  <c r="M315" i="4"/>
  <c r="P315" i="4"/>
  <c r="M316" i="4"/>
  <c r="P316" i="4"/>
  <c r="M317" i="4"/>
  <c r="P317" i="4"/>
  <c r="M318" i="4"/>
  <c r="P318" i="4"/>
  <c r="M319" i="4"/>
  <c r="P319" i="4"/>
  <c r="M320" i="4"/>
  <c r="P320" i="4"/>
  <c r="M321" i="4"/>
  <c r="P321" i="4"/>
  <c r="M322" i="4"/>
  <c r="P322" i="4"/>
  <c r="M323" i="4"/>
  <c r="P323" i="4"/>
  <c r="M324" i="4"/>
  <c r="P324" i="4"/>
  <c r="M325" i="4"/>
  <c r="P325" i="4"/>
  <c r="M326" i="4"/>
  <c r="P326" i="4"/>
  <c r="M327" i="4"/>
  <c r="P327" i="4"/>
  <c r="M328" i="4"/>
  <c r="P328" i="4"/>
  <c r="M329" i="4"/>
  <c r="P329" i="4"/>
  <c r="M330" i="4"/>
  <c r="P330" i="4"/>
  <c r="M331" i="4"/>
  <c r="P331" i="4"/>
  <c r="M332" i="4"/>
  <c r="P332" i="4"/>
  <c r="M333" i="4"/>
  <c r="P333" i="4"/>
  <c r="M334" i="4"/>
  <c r="P334" i="4"/>
  <c r="M335" i="4"/>
  <c r="P335" i="4"/>
  <c r="M336" i="4"/>
  <c r="P336" i="4"/>
  <c r="M337" i="4"/>
  <c r="P337" i="4"/>
  <c r="M338" i="4"/>
  <c r="P338" i="4"/>
  <c r="M339" i="4"/>
  <c r="P339" i="4"/>
  <c r="M340" i="4"/>
  <c r="P340" i="4"/>
  <c r="M341" i="4"/>
  <c r="P341" i="4"/>
  <c r="M342" i="4"/>
  <c r="P342" i="4"/>
  <c r="M343" i="4"/>
  <c r="P343" i="4"/>
  <c r="M344" i="4"/>
  <c r="P344" i="4"/>
  <c r="M345" i="4"/>
  <c r="P345" i="4"/>
  <c r="M346" i="4"/>
  <c r="P346" i="4"/>
  <c r="M347" i="4"/>
  <c r="P347" i="4"/>
  <c r="M348" i="4"/>
  <c r="P348" i="4"/>
  <c r="M349" i="4"/>
  <c r="P349" i="4"/>
  <c r="M350" i="4"/>
  <c r="P350" i="4"/>
  <c r="M351" i="4"/>
  <c r="P351" i="4"/>
  <c r="M352" i="4"/>
  <c r="P352" i="4"/>
  <c r="M353" i="4"/>
  <c r="P353" i="4"/>
  <c r="M354" i="4"/>
  <c r="P354" i="4"/>
  <c r="M355" i="4"/>
  <c r="P355" i="4"/>
  <c r="M356" i="4"/>
  <c r="P356" i="4"/>
  <c r="M357" i="4"/>
  <c r="P357" i="4"/>
  <c r="M358" i="4"/>
  <c r="P358" i="4"/>
  <c r="M359" i="4"/>
  <c r="P359" i="4"/>
  <c r="M360" i="4"/>
  <c r="P360" i="4"/>
  <c r="M361" i="4"/>
  <c r="P361" i="4"/>
  <c r="M362" i="4"/>
  <c r="P362" i="4"/>
  <c r="M363" i="4"/>
  <c r="P363" i="4"/>
  <c r="M364" i="4"/>
  <c r="P364" i="4"/>
  <c r="M365" i="4"/>
  <c r="P365" i="4"/>
  <c r="M366" i="4"/>
  <c r="P366" i="4"/>
  <c r="M367" i="4"/>
  <c r="P367" i="4"/>
  <c r="M368" i="4"/>
  <c r="P368" i="4"/>
  <c r="M369" i="4"/>
  <c r="P369" i="4"/>
  <c r="M370" i="4"/>
  <c r="P370" i="4"/>
  <c r="M371" i="4"/>
  <c r="P371" i="4"/>
  <c r="M372" i="4"/>
  <c r="P372" i="4"/>
  <c r="M373" i="4"/>
  <c r="P373" i="4"/>
  <c r="M374" i="4"/>
  <c r="P374" i="4"/>
  <c r="M375" i="4"/>
  <c r="P375" i="4"/>
  <c r="M376" i="4"/>
  <c r="P376" i="4"/>
  <c r="M377" i="4"/>
  <c r="P377" i="4"/>
  <c r="M378" i="4"/>
  <c r="P378" i="4"/>
  <c r="M379" i="4"/>
  <c r="P379" i="4"/>
  <c r="M380" i="4"/>
  <c r="P380" i="4"/>
  <c r="M381" i="4"/>
  <c r="P381" i="4"/>
  <c r="M382" i="4"/>
  <c r="P382" i="4"/>
  <c r="M383" i="4"/>
  <c r="P383" i="4"/>
  <c r="M384" i="4"/>
  <c r="P384" i="4"/>
  <c r="M385" i="4"/>
  <c r="P385" i="4"/>
  <c r="M386" i="4"/>
  <c r="P386" i="4"/>
  <c r="M387" i="4"/>
  <c r="P387" i="4"/>
  <c r="M388" i="4"/>
  <c r="P388" i="4"/>
  <c r="M389" i="4"/>
  <c r="P389" i="4"/>
  <c r="M390" i="4"/>
  <c r="P390" i="4"/>
  <c r="M391" i="4"/>
  <c r="P391" i="4"/>
  <c r="M392" i="4"/>
  <c r="P392" i="4"/>
  <c r="M393" i="4"/>
  <c r="P393" i="4"/>
  <c r="M394" i="4"/>
  <c r="P394" i="4"/>
  <c r="M395" i="4"/>
  <c r="P395" i="4"/>
  <c r="M396" i="4"/>
  <c r="P396" i="4"/>
  <c r="M397" i="4"/>
  <c r="P397" i="4"/>
  <c r="M398" i="4"/>
  <c r="P398" i="4"/>
  <c r="M399" i="4"/>
  <c r="P399" i="4"/>
  <c r="M400" i="4"/>
  <c r="P400" i="4"/>
  <c r="M401" i="4"/>
  <c r="P401" i="4"/>
  <c r="M402" i="4"/>
  <c r="P402" i="4"/>
  <c r="M403" i="4"/>
  <c r="P403" i="4"/>
  <c r="M404" i="4"/>
  <c r="P404" i="4"/>
  <c r="M405" i="4"/>
  <c r="P405" i="4"/>
  <c r="M406" i="4"/>
  <c r="P406" i="4"/>
  <c r="M407" i="4"/>
  <c r="P407" i="4"/>
  <c r="M408" i="4"/>
  <c r="P408" i="4"/>
  <c r="M409" i="4"/>
  <c r="P409" i="4"/>
  <c r="M410" i="4"/>
  <c r="P410" i="4"/>
  <c r="M411" i="4"/>
  <c r="P411" i="4"/>
  <c r="M412" i="4"/>
  <c r="P412" i="4"/>
  <c r="M413" i="4"/>
  <c r="P413" i="4"/>
  <c r="M414" i="4"/>
  <c r="P414" i="4"/>
  <c r="M415" i="4"/>
  <c r="P415" i="4"/>
  <c r="M416" i="4"/>
  <c r="P416" i="4"/>
  <c r="M417" i="4"/>
  <c r="P417" i="4"/>
  <c r="M418" i="4"/>
  <c r="P418" i="4"/>
  <c r="M419" i="4"/>
  <c r="P419" i="4"/>
  <c r="M420" i="4"/>
  <c r="P420" i="4"/>
  <c r="M421" i="4"/>
  <c r="P421" i="4"/>
  <c r="M422" i="4"/>
  <c r="P422" i="4"/>
  <c r="M423" i="4"/>
  <c r="P423" i="4"/>
  <c r="M424" i="4"/>
  <c r="P424" i="4"/>
  <c r="M425" i="4"/>
  <c r="P425" i="4"/>
  <c r="M426" i="4"/>
  <c r="P426" i="4"/>
  <c r="M427" i="4"/>
  <c r="P427" i="4"/>
  <c r="M428" i="4"/>
  <c r="P428" i="4"/>
  <c r="M429" i="4"/>
  <c r="P429" i="4"/>
  <c r="M430" i="4"/>
  <c r="P430" i="4"/>
  <c r="M431" i="4"/>
  <c r="P431" i="4"/>
  <c r="M432" i="4"/>
  <c r="P432" i="4"/>
  <c r="M433" i="4"/>
  <c r="P433" i="4"/>
  <c r="M434" i="4"/>
  <c r="P434" i="4"/>
  <c r="M435" i="4"/>
  <c r="P435" i="4"/>
  <c r="M436" i="4"/>
  <c r="P436" i="4"/>
  <c r="M437" i="4"/>
  <c r="P437" i="4"/>
  <c r="M438" i="4"/>
  <c r="P438" i="4"/>
  <c r="M439" i="4"/>
  <c r="P439" i="4"/>
  <c r="M440" i="4"/>
  <c r="P440" i="4"/>
  <c r="M441" i="4"/>
  <c r="P441" i="4"/>
  <c r="M442" i="4"/>
  <c r="P442" i="4"/>
  <c r="M443" i="4"/>
  <c r="P443" i="4"/>
  <c r="M444" i="4"/>
  <c r="P444" i="4"/>
  <c r="M445" i="4"/>
  <c r="P445" i="4"/>
  <c r="M446" i="4"/>
  <c r="P446" i="4"/>
  <c r="M447" i="4"/>
  <c r="P447" i="4"/>
  <c r="M448" i="4"/>
  <c r="P448" i="4"/>
  <c r="M449" i="4"/>
  <c r="P449" i="4"/>
  <c r="M450" i="4"/>
  <c r="P450" i="4"/>
  <c r="M451" i="4"/>
  <c r="P451" i="4"/>
  <c r="M452" i="4"/>
  <c r="P452" i="4"/>
  <c r="M453" i="4"/>
  <c r="P453" i="4"/>
  <c r="M454" i="4"/>
  <c r="P454" i="4"/>
  <c r="M455" i="4"/>
  <c r="P455" i="4"/>
  <c r="M456" i="4"/>
  <c r="P456" i="4"/>
  <c r="M457" i="4"/>
  <c r="P457" i="4"/>
  <c r="M458" i="4"/>
  <c r="P458" i="4"/>
  <c r="M459" i="4"/>
  <c r="P459" i="4"/>
  <c r="M460" i="4"/>
  <c r="P460" i="4"/>
  <c r="M461" i="4"/>
  <c r="P461" i="4"/>
  <c r="M462" i="4"/>
  <c r="P462" i="4"/>
  <c r="M463" i="4"/>
  <c r="P463" i="4"/>
  <c r="M464" i="4"/>
  <c r="P464" i="4"/>
  <c r="M465" i="4"/>
  <c r="P465" i="4"/>
  <c r="M466" i="4"/>
  <c r="P466" i="4"/>
  <c r="M467" i="4"/>
  <c r="P467" i="4"/>
  <c r="M468" i="4"/>
  <c r="P468" i="4"/>
  <c r="M469" i="4"/>
  <c r="P469" i="4"/>
  <c r="M470" i="4"/>
  <c r="P470" i="4"/>
  <c r="M471" i="4"/>
  <c r="P471" i="4"/>
  <c r="M472" i="4"/>
  <c r="P472" i="4"/>
  <c r="M473" i="4"/>
  <c r="P473" i="4"/>
  <c r="M474" i="4"/>
  <c r="P474" i="4"/>
  <c r="M475" i="4"/>
  <c r="P475" i="4"/>
  <c r="M476" i="4"/>
  <c r="P476" i="4"/>
  <c r="M477" i="4"/>
  <c r="P477" i="4"/>
  <c r="M478" i="4"/>
  <c r="P478" i="4"/>
  <c r="M479" i="4"/>
  <c r="P479" i="4"/>
  <c r="M480" i="4"/>
  <c r="P480" i="4"/>
  <c r="M481" i="4"/>
  <c r="P481" i="4"/>
  <c r="M482" i="4"/>
  <c r="P482" i="4"/>
  <c r="M483" i="4"/>
  <c r="P483" i="4"/>
  <c r="M484" i="4"/>
  <c r="P484" i="4"/>
  <c r="M485" i="4"/>
  <c r="P485" i="4"/>
  <c r="M486" i="4"/>
  <c r="P486" i="4"/>
  <c r="M487" i="4"/>
  <c r="P487" i="4"/>
  <c r="M488" i="4"/>
  <c r="P488" i="4"/>
  <c r="M489" i="4"/>
  <c r="P489" i="4"/>
  <c r="M490" i="4"/>
  <c r="P490" i="4"/>
  <c r="M491" i="4"/>
  <c r="P491" i="4"/>
  <c r="M492" i="4"/>
  <c r="P492" i="4"/>
  <c r="M493" i="4"/>
  <c r="P493" i="4"/>
  <c r="M494" i="4"/>
  <c r="P494" i="4"/>
  <c r="M495" i="4"/>
  <c r="P495" i="4"/>
  <c r="M496" i="4"/>
  <c r="P496" i="4"/>
  <c r="M497" i="4"/>
  <c r="P497" i="4"/>
  <c r="M498" i="4"/>
  <c r="P498" i="4"/>
  <c r="M499" i="4"/>
  <c r="P499" i="4"/>
  <c r="M500" i="4"/>
  <c r="P500" i="4"/>
  <c r="M501" i="4"/>
  <c r="P501" i="4"/>
  <c r="M502" i="4"/>
  <c r="P502" i="4"/>
  <c r="M503" i="4"/>
  <c r="P503" i="4"/>
  <c r="M504" i="4"/>
  <c r="P504" i="4"/>
  <c r="M505" i="4"/>
  <c r="P505" i="4"/>
  <c r="M506" i="4"/>
  <c r="P506" i="4"/>
  <c r="M507" i="4"/>
  <c r="P507" i="4"/>
  <c r="M508" i="4"/>
  <c r="P508" i="4"/>
  <c r="M509" i="4"/>
  <c r="P509" i="4"/>
  <c r="M510" i="4"/>
  <c r="P510" i="4"/>
  <c r="M511" i="4"/>
  <c r="P511" i="4"/>
  <c r="M512" i="4"/>
  <c r="P512" i="4"/>
  <c r="M513" i="4"/>
  <c r="P513" i="4"/>
  <c r="M514" i="4"/>
  <c r="P514" i="4"/>
  <c r="M515" i="4"/>
  <c r="P515" i="4"/>
  <c r="M516" i="4"/>
  <c r="P516" i="4"/>
  <c r="M517" i="4"/>
  <c r="P517" i="4"/>
  <c r="M518" i="4"/>
  <c r="P518" i="4"/>
  <c r="M519" i="4"/>
  <c r="P519" i="4"/>
  <c r="M520" i="4"/>
  <c r="P520" i="4"/>
  <c r="M521" i="4"/>
  <c r="P521" i="4"/>
  <c r="M522" i="4"/>
  <c r="P522" i="4"/>
  <c r="M523" i="4"/>
  <c r="P523" i="4"/>
  <c r="M524" i="4"/>
  <c r="P524" i="4"/>
  <c r="M525" i="4"/>
  <c r="P525" i="4"/>
  <c r="M526" i="4"/>
  <c r="P526" i="4"/>
  <c r="M527" i="4"/>
  <c r="P527" i="4"/>
  <c r="M528" i="4"/>
  <c r="P528" i="4"/>
  <c r="M529" i="4"/>
  <c r="P529" i="4"/>
  <c r="M530" i="4"/>
  <c r="P530" i="4"/>
  <c r="M531" i="4"/>
  <c r="P531" i="4"/>
  <c r="M532" i="4"/>
  <c r="P532" i="4"/>
  <c r="M533" i="4"/>
  <c r="P533" i="4"/>
  <c r="M534" i="4"/>
  <c r="P534" i="4"/>
  <c r="M535" i="4"/>
  <c r="P535" i="4"/>
  <c r="M536" i="4"/>
  <c r="P536" i="4"/>
  <c r="M537" i="4"/>
  <c r="P537" i="4"/>
  <c r="M538" i="4"/>
  <c r="P538" i="4"/>
  <c r="M539" i="4"/>
  <c r="P539" i="4"/>
  <c r="M540" i="4"/>
  <c r="P540" i="4"/>
  <c r="M541" i="4"/>
  <c r="P541" i="4"/>
  <c r="M542" i="4"/>
  <c r="P542" i="4"/>
  <c r="M543" i="4"/>
  <c r="P543" i="4"/>
  <c r="M544" i="4"/>
  <c r="P544" i="4"/>
  <c r="M545" i="4"/>
  <c r="P545" i="4"/>
  <c r="M546" i="4"/>
  <c r="P546" i="4"/>
  <c r="M547" i="4"/>
  <c r="P547" i="4"/>
  <c r="M548" i="4"/>
  <c r="P548" i="4"/>
  <c r="M549" i="4"/>
  <c r="P549" i="4"/>
  <c r="M550" i="4"/>
  <c r="P550" i="4"/>
  <c r="M551" i="4"/>
  <c r="P551" i="4"/>
  <c r="M552" i="4"/>
  <c r="P552" i="4"/>
  <c r="M553" i="4"/>
  <c r="P553" i="4"/>
  <c r="M554" i="4"/>
  <c r="P554" i="4"/>
  <c r="M555" i="4"/>
  <c r="P555" i="4"/>
  <c r="M556" i="4"/>
  <c r="P556" i="4"/>
  <c r="M557" i="4"/>
  <c r="P557" i="4"/>
  <c r="M558" i="4"/>
  <c r="P558" i="4"/>
  <c r="M559" i="4"/>
  <c r="P559" i="4"/>
  <c r="M560" i="4"/>
  <c r="P560" i="4"/>
  <c r="M561" i="4"/>
  <c r="P561" i="4"/>
  <c r="M562" i="4"/>
  <c r="P562" i="4"/>
  <c r="M563" i="4"/>
  <c r="P563" i="4"/>
  <c r="M564" i="4"/>
  <c r="P564" i="4"/>
  <c r="M565" i="4"/>
  <c r="P565" i="4"/>
  <c r="M566" i="4"/>
  <c r="P566" i="4"/>
  <c r="M567" i="4"/>
  <c r="P567" i="4"/>
  <c r="M568" i="4"/>
  <c r="P568" i="4"/>
  <c r="M569" i="4"/>
  <c r="P569" i="4"/>
  <c r="M570" i="4"/>
  <c r="P570" i="4"/>
  <c r="M571" i="4"/>
  <c r="P571" i="4"/>
  <c r="M572" i="4"/>
  <c r="P572" i="4"/>
  <c r="M573" i="4"/>
  <c r="P573" i="4"/>
  <c r="M574" i="4"/>
  <c r="P574" i="4"/>
  <c r="M575" i="4"/>
  <c r="P575" i="4"/>
  <c r="M576" i="4"/>
  <c r="P576" i="4"/>
  <c r="M577" i="4"/>
  <c r="P577" i="4"/>
  <c r="M578" i="4"/>
  <c r="P578" i="4"/>
  <c r="M579" i="4"/>
  <c r="P579" i="4"/>
  <c r="M580" i="4"/>
  <c r="P580" i="4"/>
  <c r="M581" i="4"/>
  <c r="P581" i="4"/>
  <c r="M582" i="4"/>
  <c r="P582" i="4"/>
  <c r="M583" i="4"/>
  <c r="P583" i="4"/>
  <c r="M584" i="4"/>
  <c r="P584" i="4"/>
  <c r="M585" i="4"/>
  <c r="P585" i="4"/>
  <c r="M586" i="4"/>
  <c r="P586" i="4"/>
  <c r="M587" i="4"/>
  <c r="P587" i="4"/>
  <c r="M588" i="4"/>
  <c r="P588" i="4"/>
  <c r="M589" i="4"/>
  <c r="P589" i="4"/>
  <c r="M590" i="4"/>
  <c r="P590" i="4"/>
  <c r="M591" i="4"/>
  <c r="P591" i="4"/>
  <c r="M592" i="4"/>
  <c r="P592" i="4"/>
  <c r="M593" i="4"/>
  <c r="P593" i="4"/>
  <c r="M594" i="4"/>
  <c r="P594" i="4"/>
  <c r="M595" i="4"/>
  <c r="P595" i="4"/>
  <c r="M596" i="4"/>
  <c r="P596" i="4"/>
  <c r="M597" i="4"/>
  <c r="P597" i="4"/>
  <c r="M598" i="4"/>
  <c r="P598" i="4"/>
  <c r="M599" i="4"/>
  <c r="P599" i="4"/>
  <c r="M600" i="4"/>
  <c r="P600" i="4"/>
  <c r="M601" i="4"/>
  <c r="P601" i="4"/>
  <c r="M602" i="4"/>
  <c r="P602" i="4"/>
  <c r="M603" i="4"/>
  <c r="P603" i="4"/>
  <c r="M604" i="4"/>
  <c r="P604" i="4"/>
  <c r="M605" i="4"/>
  <c r="P605" i="4"/>
  <c r="M606" i="4"/>
  <c r="P606" i="4"/>
  <c r="M607" i="4"/>
  <c r="P607" i="4"/>
  <c r="M608" i="4"/>
  <c r="P608" i="4"/>
  <c r="M609" i="4"/>
  <c r="P609" i="4"/>
  <c r="M610" i="4"/>
  <c r="P610" i="4"/>
  <c r="M611" i="4"/>
  <c r="P611" i="4"/>
  <c r="M612" i="4"/>
  <c r="P612" i="4"/>
  <c r="M613" i="4"/>
  <c r="P613" i="4"/>
  <c r="M614" i="4"/>
  <c r="P614" i="4"/>
  <c r="M615" i="4"/>
  <c r="P615" i="4"/>
  <c r="M616" i="4"/>
  <c r="P616" i="4"/>
  <c r="M617" i="4"/>
  <c r="P617" i="4"/>
  <c r="M618" i="4"/>
  <c r="P618" i="4"/>
  <c r="M619" i="4"/>
  <c r="P619" i="4"/>
  <c r="M620" i="4"/>
  <c r="P620" i="4"/>
  <c r="M621" i="4"/>
  <c r="P621" i="4"/>
  <c r="M622" i="4"/>
  <c r="P622" i="4"/>
  <c r="M623" i="4"/>
  <c r="P623" i="4"/>
  <c r="M624" i="4"/>
  <c r="P624" i="4"/>
  <c r="M625" i="4"/>
  <c r="P625" i="4"/>
  <c r="M626" i="4"/>
  <c r="P626" i="4"/>
  <c r="M627" i="4"/>
  <c r="P627" i="4"/>
  <c r="M628" i="4"/>
  <c r="P628" i="4"/>
  <c r="M629" i="4"/>
  <c r="P629" i="4"/>
  <c r="M630" i="4"/>
  <c r="P630" i="4"/>
  <c r="M631" i="4"/>
  <c r="P631" i="4"/>
  <c r="M632" i="4"/>
  <c r="P632" i="4"/>
  <c r="M633" i="4"/>
  <c r="P633" i="4"/>
  <c r="M634" i="4"/>
  <c r="P634" i="4"/>
  <c r="M635" i="4"/>
  <c r="P635" i="4"/>
  <c r="M636" i="4"/>
  <c r="P636" i="4"/>
  <c r="M637" i="4"/>
  <c r="P637" i="4"/>
  <c r="M638" i="4"/>
  <c r="P638" i="4"/>
  <c r="M639" i="4"/>
  <c r="P639" i="4"/>
  <c r="M640" i="4"/>
  <c r="P640" i="4"/>
  <c r="M641" i="4"/>
  <c r="P641" i="4"/>
  <c r="M642" i="4"/>
  <c r="P642" i="4"/>
  <c r="M643" i="4"/>
  <c r="P643" i="4"/>
  <c r="M644" i="4"/>
  <c r="P644" i="4"/>
  <c r="M645" i="4"/>
  <c r="P645" i="4"/>
  <c r="M646" i="4"/>
  <c r="P646" i="4"/>
  <c r="M647" i="4"/>
  <c r="P647" i="4"/>
  <c r="M648" i="4"/>
  <c r="P648" i="4"/>
  <c r="M649" i="4"/>
  <c r="P649" i="4"/>
  <c r="M650" i="4"/>
  <c r="P650" i="4"/>
  <c r="M651" i="4"/>
  <c r="P651" i="4"/>
  <c r="M652" i="4"/>
  <c r="P652" i="4"/>
  <c r="M653" i="4"/>
  <c r="P653" i="4"/>
  <c r="M654" i="4"/>
  <c r="P654" i="4"/>
  <c r="M655" i="4"/>
  <c r="P655" i="4"/>
  <c r="M656" i="4"/>
  <c r="P656" i="4"/>
  <c r="M657" i="4"/>
  <c r="P657" i="4"/>
  <c r="M658" i="4"/>
  <c r="P658" i="4"/>
  <c r="M659" i="4"/>
  <c r="P659" i="4"/>
  <c r="M660" i="4"/>
  <c r="P660" i="4"/>
  <c r="M661" i="4"/>
  <c r="P661" i="4"/>
  <c r="M662" i="4"/>
  <c r="P662" i="4"/>
  <c r="M663" i="4"/>
  <c r="P663" i="4"/>
  <c r="M664" i="4"/>
  <c r="P664" i="4"/>
  <c r="M665" i="4"/>
  <c r="P665" i="4"/>
  <c r="M666" i="4"/>
  <c r="P666" i="4"/>
  <c r="M667" i="4"/>
  <c r="P667" i="4"/>
  <c r="M668" i="4"/>
  <c r="P668" i="4"/>
  <c r="M669" i="4"/>
  <c r="P669" i="4"/>
  <c r="M670" i="4"/>
  <c r="P670" i="4"/>
  <c r="M671" i="4"/>
  <c r="P671" i="4"/>
  <c r="M672" i="4"/>
  <c r="P672" i="4"/>
  <c r="M673" i="4"/>
  <c r="P673" i="4"/>
  <c r="M674" i="4"/>
  <c r="P674" i="4"/>
  <c r="M675" i="4"/>
  <c r="P675" i="4"/>
  <c r="M676" i="4"/>
  <c r="P676" i="4"/>
  <c r="M677" i="4"/>
  <c r="P677" i="4"/>
  <c r="M678" i="4"/>
  <c r="P678" i="4"/>
  <c r="M679" i="4"/>
  <c r="P679" i="4"/>
  <c r="M680" i="4"/>
  <c r="P680" i="4"/>
  <c r="M681" i="4"/>
  <c r="P681" i="4"/>
  <c r="M682" i="4"/>
  <c r="P682" i="4"/>
  <c r="M683" i="4"/>
  <c r="P683" i="4"/>
  <c r="M684" i="4"/>
  <c r="P684" i="4"/>
  <c r="M685" i="4"/>
  <c r="P685" i="4"/>
  <c r="M686" i="4"/>
  <c r="P686" i="4"/>
  <c r="M687" i="4"/>
  <c r="P687" i="4"/>
  <c r="M688" i="4"/>
  <c r="P688" i="4"/>
  <c r="M689" i="4"/>
  <c r="P689" i="4"/>
  <c r="M690" i="4"/>
  <c r="P690" i="4"/>
  <c r="M691" i="4"/>
  <c r="P691" i="4"/>
  <c r="M692" i="4"/>
  <c r="P692" i="4"/>
  <c r="M693" i="4"/>
  <c r="P693" i="4"/>
  <c r="M694" i="4"/>
  <c r="P694" i="4"/>
  <c r="M695" i="4"/>
  <c r="P695" i="4"/>
  <c r="M696" i="4"/>
  <c r="P696" i="4"/>
  <c r="M697" i="4"/>
  <c r="P697" i="4"/>
  <c r="M698" i="4"/>
  <c r="P698" i="4"/>
  <c r="M699" i="4"/>
  <c r="P699" i="4"/>
  <c r="M700" i="4"/>
  <c r="P700" i="4"/>
  <c r="M701" i="4"/>
  <c r="P701" i="4"/>
  <c r="M702" i="4"/>
  <c r="P702" i="4"/>
  <c r="M703" i="4"/>
  <c r="P703" i="4"/>
  <c r="M704" i="4"/>
  <c r="P704" i="4"/>
  <c r="M705" i="4"/>
  <c r="P705" i="4"/>
  <c r="M706" i="4"/>
  <c r="P706" i="4"/>
  <c r="M707" i="4"/>
  <c r="P707" i="4"/>
  <c r="M708" i="4"/>
  <c r="P708" i="4"/>
  <c r="M709" i="4"/>
  <c r="P709" i="4"/>
  <c r="M710" i="4"/>
  <c r="P710" i="4"/>
  <c r="M711" i="4"/>
  <c r="P711" i="4"/>
  <c r="M712" i="4"/>
  <c r="P712" i="4"/>
  <c r="M713" i="4"/>
  <c r="P713" i="4"/>
  <c r="M714" i="4"/>
  <c r="P714" i="4"/>
  <c r="M715" i="4"/>
  <c r="P715" i="4"/>
  <c r="M716" i="4"/>
  <c r="P716" i="4"/>
  <c r="M717" i="4"/>
  <c r="P717" i="4"/>
  <c r="M718" i="4"/>
  <c r="P718" i="4"/>
  <c r="M719" i="4"/>
  <c r="P719" i="4"/>
  <c r="M720" i="4"/>
  <c r="P720" i="4"/>
  <c r="M721" i="4"/>
  <c r="P721" i="4"/>
  <c r="M722" i="4"/>
  <c r="P722" i="4"/>
  <c r="M723" i="4"/>
  <c r="P723" i="4"/>
  <c r="M724" i="4"/>
  <c r="P724" i="4"/>
  <c r="M725" i="4"/>
  <c r="P725" i="4"/>
  <c r="M726" i="4"/>
  <c r="P726" i="4"/>
  <c r="M727" i="4"/>
  <c r="P727" i="4"/>
  <c r="M728" i="4"/>
  <c r="P728" i="4"/>
  <c r="M729" i="4"/>
  <c r="P729" i="4"/>
  <c r="M730" i="4"/>
  <c r="P730" i="4"/>
  <c r="M731" i="4"/>
  <c r="P731" i="4"/>
  <c r="M732" i="4"/>
  <c r="P732" i="4"/>
  <c r="M733" i="4"/>
  <c r="P733" i="4"/>
  <c r="M734" i="4"/>
  <c r="P734" i="4"/>
  <c r="M735" i="4"/>
  <c r="P735" i="4"/>
  <c r="M736" i="4"/>
  <c r="P736" i="4"/>
  <c r="M737" i="4"/>
  <c r="P737" i="4"/>
  <c r="M738" i="4"/>
  <c r="P738" i="4"/>
  <c r="M739" i="4"/>
  <c r="P739" i="4"/>
  <c r="M740" i="4"/>
  <c r="P740" i="4"/>
  <c r="M741" i="4"/>
  <c r="P741" i="4"/>
  <c r="M742" i="4"/>
  <c r="P742" i="4"/>
  <c r="M743" i="4"/>
  <c r="P743" i="4"/>
  <c r="M744" i="4"/>
  <c r="P744" i="4"/>
  <c r="M745" i="4"/>
  <c r="P745" i="4"/>
  <c r="M746" i="4"/>
  <c r="P746" i="4"/>
  <c r="M747" i="4"/>
  <c r="P747" i="4"/>
  <c r="M748" i="4"/>
  <c r="P748" i="4"/>
  <c r="M749" i="4"/>
  <c r="P749" i="4"/>
  <c r="M750" i="4"/>
  <c r="P750" i="4"/>
  <c r="L1"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E2" i="5"/>
  <c r="E3" i="5"/>
  <c r="E4" i="5"/>
  <c r="E5" i="5"/>
  <c r="E6" i="5"/>
  <c r="E7" i="5"/>
  <c r="E8" i="5"/>
  <c r="R5" i="5"/>
  <c r="R103" i="5"/>
  <c r="U103" i="5"/>
  <c r="V103" i="5"/>
  <c r="E9" i="5"/>
  <c r="E10" i="5"/>
  <c r="E11" i="5"/>
  <c r="E12" i="5"/>
  <c r="E13" i="5"/>
  <c r="E14" i="5"/>
  <c r="E15" i="5"/>
  <c r="R12" i="5"/>
  <c r="R104" i="5"/>
  <c r="U104" i="5"/>
  <c r="V104" i="5"/>
  <c r="E16" i="5"/>
  <c r="E17" i="5"/>
  <c r="E18" i="5"/>
  <c r="E19" i="5"/>
  <c r="E20" i="5"/>
  <c r="E21" i="5"/>
  <c r="E22" i="5"/>
  <c r="R19" i="5"/>
  <c r="R105" i="5"/>
  <c r="U105" i="5"/>
  <c r="V105" i="5"/>
  <c r="E23" i="5"/>
  <c r="E24" i="5"/>
  <c r="E25" i="5"/>
  <c r="E26" i="5"/>
  <c r="E27" i="5"/>
  <c r="E28" i="5"/>
  <c r="E29" i="5"/>
  <c r="R26" i="5"/>
  <c r="R106" i="5"/>
  <c r="U106" i="5"/>
  <c r="V106" i="5"/>
  <c r="E30" i="5"/>
  <c r="E31" i="5"/>
  <c r="E32" i="5"/>
  <c r="E33" i="5"/>
  <c r="E34" i="5"/>
  <c r="E35" i="5"/>
  <c r="E36" i="5"/>
  <c r="R33" i="5"/>
  <c r="R107" i="5"/>
  <c r="U107" i="5"/>
  <c r="V107" i="5"/>
  <c r="E37" i="5"/>
  <c r="E38" i="5"/>
  <c r="E39" i="5"/>
  <c r="E40" i="5"/>
  <c r="E41" i="5"/>
  <c r="E42" i="5"/>
  <c r="E43" i="5"/>
  <c r="R40" i="5"/>
  <c r="R108" i="5"/>
  <c r="U108" i="5"/>
  <c r="V108" i="5"/>
  <c r="E44" i="5"/>
  <c r="E45" i="5"/>
  <c r="E46" i="5"/>
  <c r="E47" i="5"/>
  <c r="E48" i="5"/>
  <c r="E49" i="5"/>
  <c r="E50" i="5"/>
  <c r="R47" i="5"/>
  <c r="R109" i="5"/>
  <c r="U109" i="5"/>
  <c r="V109" i="5"/>
  <c r="E51" i="5"/>
  <c r="E52" i="5"/>
  <c r="E53" i="5"/>
  <c r="E54" i="5"/>
  <c r="E55" i="5"/>
  <c r="E56" i="5"/>
  <c r="E57" i="5"/>
  <c r="R54" i="5"/>
  <c r="R110" i="5"/>
  <c r="U110" i="5"/>
  <c r="V110" i="5"/>
  <c r="E58" i="5"/>
  <c r="E59" i="5"/>
  <c r="E60" i="5"/>
  <c r="E61" i="5"/>
  <c r="E62" i="5"/>
  <c r="E63" i="5"/>
  <c r="E64" i="5"/>
  <c r="R61" i="5"/>
  <c r="R111" i="5"/>
  <c r="U111" i="5"/>
  <c r="V111" i="5"/>
  <c r="E65" i="5"/>
  <c r="E66" i="5"/>
  <c r="E67" i="5"/>
  <c r="E68" i="5"/>
  <c r="E69" i="5"/>
  <c r="E70" i="5"/>
  <c r="E71" i="5"/>
  <c r="R68" i="5"/>
  <c r="R112" i="5"/>
  <c r="U112" i="5"/>
  <c r="V112" i="5"/>
  <c r="E72" i="5"/>
  <c r="E73" i="5"/>
  <c r="E74" i="5"/>
  <c r="E75" i="5"/>
  <c r="E76" i="5"/>
  <c r="E77" i="5"/>
  <c r="E78" i="5"/>
  <c r="R75" i="5"/>
  <c r="R113" i="5"/>
  <c r="U113" i="5"/>
  <c r="V113" i="5"/>
  <c r="E79" i="5"/>
  <c r="E80" i="5"/>
  <c r="E81" i="5"/>
  <c r="E82" i="5"/>
  <c r="E83" i="5"/>
  <c r="E84" i="5"/>
  <c r="E85" i="5"/>
  <c r="R82" i="5"/>
  <c r="R114" i="5"/>
  <c r="U114" i="5"/>
  <c r="V114" i="5"/>
  <c r="E86" i="5"/>
  <c r="E87" i="5"/>
  <c r="E88" i="5"/>
  <c r="E89" i="5"/>
  <c r="E90" i="5"/>
  <c r="E91" i="5"/>
  <c r="E92" i="5"/>
  <c r="R89" i="5"/>
  <c r="R115" i="5"/>
  <c r="U115" i="5"/>
  <c r="V115" i="5"/>
  <c r="E93" i="5"/>
  <c r="E94" i="5"/>
  <c r="E95" i="5"/>
  <c r="E96" i="5"/>
  <c r="E97" i="5"/>
  <c r="R96" i="5"/>
  <c r="U116" i="5"/>
  <c r="V116" i="5"/>
  <c r="C93" i="5"/>
  <c r="C94" i="5"/>
  <c r="C95" i="5"/>
  <c r="C96" i="5"/>
  <c r="C97" i="5"/>
  <c r="Q96" i="5"/>
  <c r="C86" i="5"/>
  <c r="C87" i="5"/>
  <c r="C88" i="5"/>
  <c r="C89" i="5"/>
  <c r="C90" i="5"/>
  <c r="C91" i="5"/>
  <c r="C92" i="5"/>
  <c r="Q89" i="5"/>
  <c r="Q115" i="5"/>
  <c r="C79" i="5"/>
  <c r="C80" i="5"/>
  <c r="C81" i="5"/>
  <c r="C82" i="5"/>
  <c r="C83" i="5"/>
  <c r="C84" i="5"/>
  <c r="C85" i="5"/>
  <c r="Q82" i="5"/>
  <c r="Q114" i="5"/>
  <c r="C72" i="5"/>
  <c r="C73" i="5"/>
  <c r="C74" i="5"/>
  <c r="C75" i="5"/>
  <c r="C76" i="5"/>
  <c r="C77" i="5"/>
  <c r="C78" i="5"/>
  <c r="Q75" i="5"/>
  <c r="Q113" i="5"/>
  <c r="C65" i="5"/>
  <c r="C66" i="5"/>
  <c r="C67" i="5"/>
  <c r="C68" i="5"/>
  <c r="C69" i="5"/>
  <c r="C70" i="5"/>
  <c r="C71" i="5"/>
  <c r="Q68" i="5"/>
  <c r="Q112" i="5"/>
  <c r="C58" i="5"/>
  <c r="C59" i="5"/>
  <c r="C60" i="5"/>
  <c r="C61" i="5"/>
  <c r="C62" i="5"/>
  <c r="C63" i="5"/>
  <c r="C64" i="5"/>
  <c r="Q61" i="5"/>
  <c r="Q111" i="5"/>
  <c r="C51" i="5"/>
  <c r="C52" i="5"/>
  <c r="C53" i="5"/>
  <c r="C54" i="5"/>
  <c r="C55" i="5"/>
  <c r="C56" i="5"/>
  <c r="C57" i="5"/>
  <c r="Q54" i="5"/>
  <c r="Q110" i="5"/>
  <c r="C44" i="5"/>
  <c r="C45" i="5"/>
  <c r="C46" i="5"/>
  <c r="C47" i="5"/>
  <c r="C48" i="5"/>
  <c r="C49" i="5"/>
  <c r="C50" i="5"/>
  <c r="Q47" i="5"/>
  <c r="Q109" i="5"/>
  <c r="C37" i="5"/>
  <c r="C38" i="5"/>
  <c r="C39" i="5"/>
  <c r="C40" i="5"/>
  <c r="C41" i="5"/>
  <c r="C42" i="5"/>
  <c r="C43" i="5"/>
  <c r="Q40" i="5"/>
  <c r="Q108" i="5"/>
  <c r="C30" i="5"/>
  <c r="C31" i="5"/>
  <c r="C32" i="5"/>
  <c r="C33" i="5"/>
  <c r="C34" i="5"/>
  <c r="C35" i="5"/>
  <c r="C36" i="5"/>
  <c r="Q33" i="5"/>
  <c r="Q107" i="5"/>
  <c r="C23" i="5"/>
  <c r="C24" i="5"/>
  <c r="C25" i="5"/>
  <c r="C26" i="5"/>
  <c r="C27" i="5"/>
  <c r="C28" i="5"/>
  <c r="C29" i="5"/>
  <c r="Q26" i="5"/>
  <c r="Q106" i="5"/>
  <c r="C16" i="5"/>
  <c r="C17" i="5"/>
  <c r="C18" i="5"/>
  <c r="C19" i="5"/>
  <c r="C20" i="5"/>
  <c r="C21" i="5"/>
  <c r="C22" i="5"/>
  <c r="Q19" i="5"/>
  <c r="Q105" i="5"/>
  <c r="C9" i="5"/>
  <c r="C10" i="5"/>
  <c r="C11" i="5"/>
  <c r="C12" i="5"/>
  <c r="C13" i="5"/>
  <c r="C14" i="5"/>
  <c r="C15" i="5"/>
  <c r="Q12" i="5"/>
  <c r="Q104" i="5"/>
  <c r="C2" i="5"/>
  <c r="C3" i="5"/>
  <c r="C4" i="5"/>
  <c r="C5" i="5"/>
  <c r="C6" i="5"/>
  <c r="C7" i="5"/>
  <c r="C8" i="5"/>
  <c r="Q5" i="5"/>
  <c r="Q103" i="5"/>
  <c r="U12" i="5"/>
  <c r="V12" i="5"/>
  <c r="U19" i="5"/>
  <c r="V19" i="5"/>
  <c r="U26" i="5"/>
  <c r="V26" i="5"/>
  <c r="U33" i="5"/>
  <c r="V33" i="5"/>
  <c r="U40" i="5"/>
  <c r="V40" i="5"/>
  <c r="U47" i="5"/>
  <c r="V47" i="5"/>
  <c r="U54" i="5"/>
  <c r="V54" i="5"/>
  <c r="U61" i="5"/>
  <c r="V61" i="5"/>
  <c r="U68" i="5"/>
  <c r="V68" i="5"/>
  <c r="U75" i="5"/>
  <c r="V75" i="5"/>
  <c r="U82" i="5"/>
  <c r="V82" i="5"/>
  <c r="U89" i="5"/>
  <c r="V89" i="5"/>
  <c r="U96" i="5"/>
  <c r="V96" i="5"/>
  <c r="V5" i="5"/>
  <c r="U5" i="5"/>
  <c r="A2" i="5"/>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S3" i="5"/>
  <c r="T3" i="5"/>
  <c r="S4" i="5"/>
  <c r="T4" i="5"/>
  <c r="S5" i="5"/>
  <c r="T5" i="5"/>
  <c r="S6" i="5"/>
  <c r="T6" i="5"/>
  <c r="S7" i="5"/>
  <c r="T7" i="5"/>
  <c r="S8" i="5"/>
  <c r="T8" i="5"/>
  <c r="S9" i="5"/>
  <c r="T9" i="5"/>
  <c r="S10" i="5"/>
  <c r="T10" i="5"/>
  <c r="S11" i="5"/>
  <c r="T11" i="5"/>
  <c r="S12" i="5"/>
  <c r="T12" i="5"/>
  <c r="S13" i="5"/>
  <c r="T13" i="5"/>
  <c r="S14" i="5"/>
  <c r="T14" i="5"/>
  <c r="S15" i="5"/>
  <c r="T15" i="5"/>
  <c r="S16" i="5"/>
  <c r="T16" i="5"/>
  <c r="S17" i="5"/>
  <c r="T17" i="5"/>
  <c r="S18" i="5"/>
  <c r="T18" i="5"/>
  <c r="S19" i="5"/>
  <c r="T19" i="5"/>
  <c r="S20" i="5"/>
  <c r="T20" i="5"/>
  <c r="S21" i="5"/>
  <c r="T21" i="5"/>
  <c r="S22" i="5"/>
  <c r="T22" i="5"/>
  <c r="S23" i="5"/>
  <c r="T23" i="5"/>
  <c r="S24" i="5"/>
  <c r="T24" i="5"/>
  <c r="S25" i="5"/>
  <c r="T25" i="5"/>
  <c r="S26" i="5"/>
  <c r="T26" i="5"/>
  <c r="S27" i="5"/>
  <c r="T27" i="5"/>
  <c r="S28" i="5"/>
  <c r="T28" i="5"/>
  <c r="S29" i="5"/>
  <c r="T29" i="5"/>
  <c r="S30" i="5"/>
  <c r="T30" i="5"/>
  <c r="S31" i="5"/>
  <c r="T31" i="5"/>
  <c r="S32" i="5"/>
  <c r="T32" i="5"/>
  <c r="S33" i="5"/>
  <c r="T33" i="5"/>
  <c r="S34" i="5"/>
  <c r="T34" i="5"/>
  <c r="S35" i="5"/>
  <c r="T35" i="5"/>
  <c r="S36" i="5"/>
  <c r="T36" i="5"/>
  <c r="S37" i="5"/>
  <c r="T37" i="5"/>
  <c r="S38" i="5"/>
  <c r="T38" i="5"/>
  <c r="S39" i="5"/>
  <c r="T39" i="5"/>
  <c r="S40" i="5"/>
  <c r="T40" i="5"/>
  <c r="S41" i="5"/>
  <c r="T41" i="5"/>
  <c r="S42" i="5"/>
  <c r="T42" i="5"/>
  <c r="S43" i="5"/>
  <c r="T43" i="5"/>
  <c r="S44" i="5"/>
  <c r="T44" i="5"/>
  <c r="S45" i="5"/>
  <c r="T45" i="5"/>
  <c r="S46" i="5"/>
  <c r="T46" i="5"/>
  <c r="S47" i="5"/>
  <c r="T47" i="5"/>
  <c r="S48" i="5"/>
  <c r="T48" i="5"/>
  <c r="S49" i="5"/>
  <c r="T49" i="5"/>
  <c r="S50" i="5"/>
  <c r="T50" i="5"/>
  <c r="S51" i="5"/>
  <c r="T51" i="5"/>
  <c r="S52" i="5"/>
  <c r="T52" i="5"/>
  <c r="S53" i="5"/>
  <c r="T53" i="5"/>
  <c r="S54" i="5"/>
  <c r="T54" i="5"/>
  <c r="S55" i="5"/>
  <c r="T55" i="5"/>
  <c r="S56" i="5"/>
  <c r="T56" i="5"/>
  <c r="S57" i="5"/>
  <c r="T57" i="5"/>
  <c r="S58" i="5"/>
  <c r="T58" i="5"/>
  <c r="S59" i="5"/>
  <c r="T59" i="5"/>
  <c r="S60" i="5"/>
  <c r="T60" i="5"/>
  <c r="S61" i="5"/>
  <c r="T61" i="5"/>
  <c r="S62" i="5"/>
  <c r="T62" i="5"/>
  <c r="S63" i="5"/>
  <c r="T63" i="5"/>
  <c r="S64" i="5"/>
  <c r="T64" i="5"/>
  <c r="S65" i="5"/>
  <c r="T65" i="5"/>
  <c r="S66" i="5"/>
  <c r="T66" i="5"/>
  <c r="S67" i="5"/>
  <c r="T67" i="5"/>
  <c r="S68" i="5"/>
  <c r="T68" i="5"/>
  <c r="S69" i="5"/>
  <c r="T69" i="5"/>
  <c r="S70" i="5"/>
  <c r="T70" i="5"/>
  <c r="S71" i="5"/>
  <c r="T71" i="5"/>
  <c r="S72" i="5"/>
  <c r="T72" i="5"/>
  <c r="S73" i="5"/>
  <c r="T73" i="5"/>
  <c r="S74" i="5"/>
  <c r="T74" i="5"/>
  <c r="S75" i="5"/>
  <c r="T75" i="5"/>
  <c r="S76" i="5"/>
  <c r="T76" i="5"/>
  <c r="S77" i="5"/>
  <c r="T77" i="5"/>
  <c r="S78" i="5"/>
  <c r="T78" i="5"/>
  <c r="S79" i="5"/>
  <c r="T79" i="5"/>
  <c r="S80" i="5"/>
  <c r="T80" i="5"/>
  <c r="S81" i="5"/>
  <c r="T81" i="5"/>
  <c r="S82" i="5"/>
  <c r="T82" i="5"/>
  <c r="S83" i="5"/>
  <c r="T83" i="5"/>
  <c r="S84" i="5"/>
  <c r="T84" i="5"/>
  <c r="S85" i="5"/>
  <c r="T85" i="5"/>
  <c r="S86" i="5"/>
  <c r="T86" i="5"/>
  <c r="S87" i="5"/>
  <c r="T87" i="5"/>
  <c r="S88" i="5"/>
  <c r="T88" i="5"/>
  <c r="S89" i="5"/>
  <c r="T89" i="5"/>
  <c r="S90" i="5"/>
  <c r="T90" i="5"/>
  <c r="S91" i="5"/>
  <c r="T91" i="5"/>
  <c r="S92" i="5"/>
  <c r="T92" i="5"/>
  <c r="S93" i="5"/>
  <c r="T93" i="5"/>
  <c r="S94" i="5"/>
  <c r="T94" i="5"/>
  <c r="S95" i="5"/>
  <c r="T95" i="5"/>
  <c r="S96" i="5"/>
  <c r="T96" i="5"/>
  <c r="S97" i="5"/>
  <c r="T97" i="5"/>
  <c r="T2" i="5"/>
  <c r="S2"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8" i="5"/>
  <c r="P9" i="5"/>
  <c r="P10" i="5"/>
  <c r="P11" i="5"/>
  <c r="P12" i="5"/>
  <c r="P13" i="5"/>
  <c r="P14" i="5"/>
  <c r="P15"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8" i="5"/>
  <c r="O9" i="5"/>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2" i="5"/>
  <c r="AF39" i="5"/>
  <c r="A501" i="4"/>
  <c r="B501" i="4"/>
  <c r="C501" i="4"/>
  <c r="D501" i="4"/>
  <c r="E501" i="4"/>
  <c r="F501" i="4"/>
  <c r="G501" i="4"/>
  <c r="H501" i="4"/>
  <c r="I501" i="4"/>
  <c r="J501" i="4"/>
  <c r="K501" i="4"/>
  <c r="O501" i="4"/>
  <c r="A502" i="4"/>
  <c r="B502" i="4"/>
  <c r="C502" i="4"/>
  <c r="D502" i="4"/>
  <c r="E502" i="4"/>
  <c r="F502" i="4"/>
  <c r="G502" i="4"/>
  <c r="H502" i="4"/>
  <c r="I502" i="4"/>
  <c r="J502" i="4"/>
  <c r="K502" i="4"/>
  <c r="O502" i="4"/>
  <c r="A503" i="4"/>
  <c r="B503" i="4"/>
  <c r="C503" i="4"/>
  <c r="D503" i="4"/>
  <c r="E503" i="4"/>
  <c r="F503" i="4"/>
  <c r="G503" i="4"/>
  <c r="H503" i="4"/>
  <c r="I503" i="4"/>
  <c r="J503" i="4"/>
  <c r="K503" i="4"/>
  <c r="O503" i="4"/>
  <c r="A504" i="4"/>
  <c r="B504" i="4"/>
  <c r="C504" i="4"/>
  <c r="D504" i="4"/>
  <c r="E504" i="4"/>
  <c r="F504" i="4"/>
  <c r="G504" i="4"/>
  <c r="H504" i="4"/>
  <c r="I504" i="4"/>
  <c r="J504" i="4"/>
  <c r="K504" i="4"/>
  <c r="O504" i="4"/>
  <c r="A505" i="4"/>
  <c r="B505" i="4"/>
  <c r="C505" i="4"/>
  <c r="D505" i="4"/>
  <c r="E505" i="4"/>
  <c r="F505" i="4"/>
  <c r="G505" i="4"/>
  <c r="H505" i="4"/>
  <c r="I505" i="4"/>
  <c r="J505" i="4"/>
  <c r="K505" i="4"/>
  <c r="O505" i="4"/>
  <c r="A506" i="4"/>
  <c r="B506" i="4"/>
  <c r="C506" i="4"/>
  <c r="D506" i="4"/>
  <c r="E506" i="4"/>
  <c r="F506" i="4"/>
  <c r="G506" i="4"/>
  <c r="H506" i="4"/>
  <c r="I506" i="4"/>
  <c r="J506" i="4"/>
  <c r="K506" i="4"/>
  <c r="O506" i="4"/>
  <c r="A507" i="4"/>
  <c r="B507" i="4"/>
  <c r="C507" i="4"/>
  <c r="D507" i="4"/>
  <c r="E507" i="4"/>
  <c r="F507" i="4"/>
  <c r="G507" i="4"/>
  <c r="H507" i="4"/>
  <c r="I507" i="4"/>
  <c r="J507" i="4"/>
  <c r="K507" i="4"/>
  <c r="O507" i="4"/>
  <c r="A508" i="4"/>
  <c r="B508" i="4"/>
  <c r="C508" i="4"/>
  <c r="D508" i="4"/>
  <c r="E508" i="4"/>
  <c r="F508" i="4"/>
  <c r="G508" i="4"/>
  <c r="H508" i="4"/>
  <c r="I508" i="4"/>
  <c r="J508" i="4"/>
  <c r="K508" i="4"/>
  <c r="O508" i="4"/>
  <c r="A509" i="4"/>
  <c r="B509" i="4"/>
  <c r="C509" i="4"/>
  <c r="D509" i="4"/>
  <c r="E509" i="4"/>
  <c r="F509" i="4"/>
  <c r="G509" i="4"/>
  <c r="H509" i="4"/>
  <c r="I509" i="4"/>
  <c r="J509" i="4"/>
  <c r="K509" i="4"/>
  <c r="O509" i="4"/>
  <c r="A510" i="4"/>
  <c r="B510" i="4"/>
  <c r="C510" i="4"/>
  <c r="D510" i="4"/>
  <c r="E510" i="4"/>
  <c r="F510" i="4"/>
  <c r="G510" i="4"/>
  <c r="H510" i="4"/>
  <c r="I510" i="4"/>
  <c r="J510" i="4"/>
  <c r="K510" i="4"/>
  <c r="O510" i="4"/>
  <c r="A511" i="4"/>
  <c r="B511" i="4"/>
  <c r="C511" i="4"/>
  <c r="D511" i="4"/>
  <c r="E511" i="4"/>
  <c r="F511" i="4"/>
  <c r="G511" i="4"/>
  <c r="H511" i="4"/>
  <c r="I511" i="4"/>
  <c r="J511" i="4"/>
  <c r="K511" i="4"/>
  <c r="O511" i="4"/>
  <c r="A512" i="4"/>
  <c r="B512" i="4"/>
  <c r="C512" i="4"/>
  <c r="D512" i="4"/>
  <c r="E512" i="4"/>
  <c r="F512" i="4"/>
  <c r="G512" i="4"/>
  <c r="H512" i="4"/>
  <c r="I512" i="4"/>
  <c r="J512" i="4"/>
  <c r="K512" i="4"/>
  <c r="O512" i="4"/>
  <c r="A513" i="4"/>
  <c r="B513" i="4"/>
  <c r="C513" i="4"/>
  <c r="D513" i="4"/>
  <c r="E513" i="4"/>
  <c r="F513" i="4"/>
  <c r="G513" i="4"/>
  <c r="H513" i="4"/>
  <c r="I513" i="4"/>
  <c r="J513" i="4"/>
  <c r="K513" i="4"/>
  <c r="O513" i="4"/>
  <c r="A514" i="4"/>
  <c r="B514" i="4"/>
  <c r="C514" i="4"/>
  <c r="D514" i="4"/>
  <c r="E514" i="4"/>
  <c r="F514" i="4"/>
  <c r="G514" i="4"/>
  <c r="H514" i="4"/>
  <c r="I514" i="4"/>
  <c r="J514" i="4"/>
  <c r="K514" i="4"/>
  <c r="O514" i="4"/>
  <c r="A515" i="4"/>
  <c r="B515" i="4"/>
  <c r="C515" i="4"/>
  <c r="D515" i="4"/>
  <c r="E515" i="4"/>
  <c r="F515" i="4"/>
  <c r="G515" i="4"/>
  <c r="H515" i="4"/>
  <c r="I515" i="4"/>
  <c r="J515" i="4"/>
  <c r="K515" i="4"/>
  <c r="O515" i="4"/>
  <c r="A516" i="4"/>
  <c r="B516" i="4"/>
  <c r="C516" i="4"/>
  <c r="D516" i="4"/>
  <c r="E516" i="4"/>
  <c r="F516" i="4"/>
  <c r="G516" i="4"/>
  <c r="H516" i="4"/>
  <c r="I516" i="4"/>
  <c r="J516" i="4"/>
  <c r="K516" i="4"/>
  <c r="O516" i="4"/>
  <c r="A517" i="4"/>
  <c r="B517" i="4"/>
  <c r="C517" i="4"/>
  <c r="D517" i="4"/>
  <c r="E517" i="4"/>
  <c r="F517" i="4"/>
  <c r="G517" i="4"/>
  <c r="H517" i="4"/>
  <c r="I517" i="4"/>
  <c r="J517" i="4"/>
  <c r="K517" i="4"/>
  <c r="O517" i="4"/>
  <c r="A518" i="4"/>
  <c r="B518" i="4"/>
  <c r="C518" i="4"/>
  <c r="D518" i="4"/>
  <c r="E518" i="4"/>
  <c r="F518" i="4"/>
  <c r="G518" i="4"/>
  <c r="H518" i="4"/>
  <c r="I518" i="4"/>
  <c r="J518" i="4"/>
  <c r="K518" i="4"/>
  <c r="O518" i="4"/>
  <c r="A519" i="4"/>
  <c r="B519" i="4"/>
  <c r="C519" i="4"/>
  <c r="D519" i="4"/>
  <c r="E519" i="4"/>
  <c r="F519" i="4"/>
  <c r="G519" i="4"/>
  <c r="H519" i="4"/>
  <c r="I519" i="4"/>
  <c r="J519" i="4"/>
  <c r="K519" i="4"/>
  <c r="O519" i="4"/>
  <c r="A520" i="4"/>
  <c r="B520" i="4"/>
  <c r="C520" i="4"/>
  <c r="D520" i="4"/>
  <c r="E520" i="4"/>
  <c r="F520" i="4"/>
  <c r="G520" i="4"/>
  <c r="H520" i="4"/>
  <c r="I520" i="4"/>
  <c r="J520" i="4"/>
  <c r="K520" i="4"/>
  <c r="O520" i="4"/>
  <c r="A521" i="4"/>
  <c r="B521" i="4"/>
  <c r="C521" i="4"/>
  <c r="D521" i="4"/>
  <c r="E521" i="4"/>
  <c r="F521" i="4"/>
  <c r="G521" i="4"/>
  <c r="H521" i="4"/>
  <c r="I521" i="4"/>
  <c r="J521" i="4"/>
  <c r="K521" i="4"/>
  <c r="O521" i="4"/>
  <c r="A522" i="4"/>
  <c r="B522" i="4"/>
  <c r="C522" i="4"/>
  <c r="D522" i="4"/>
  <c r="E522" i="4"/>
  <c r="F522" i="4"/>
  <c r="G522" i="4"/>
  <c r="H522" i="4"/>
  <c r="I522" i="4"/>
  <c r="J522" i="4"/>
  <c r="K522" i="4"/>
  <c r="O522" i="4"/>
  <c r="A523" i="4"/>
  <c r="B523" i="4"/>
  <c r="C523" i="4"/>
  <c r="D523" i="4"/>
  <c r="E523" i="4"/>
  <c r="F523" i="4"/>
  <c r="G523" i="4"/>
  <c r="H523" i="4"/>
  <c r="I523" i="4"/>
  <c r="J523" i="4"/>
  <c r="K523" i="4"/>
  <c r="O523" i="4"/>
  <c r="A524" i="4"/>
  <c r="B524" i="4"/>
  <c r="C524" i="4"/>
  <c r="D524" i="4"/>
  <c r="E524" i="4"/>
  <c r="F524" i="4"/>
  <c r="G524" i="4"/>
  <c r="H524" i="4"/>
  <c r="I524" i="4"/>
  <c r="J524" i="4"/>
  <c r="K524" i="4"/>
  <c r="O524" i="4"/>
  <c r="A525" i="4"/>
  <c r="B525" i="4"/>
  <c r="C525" i="4"/>
  <c r="D525" i="4"/>
  <c r="E525" i="4"/>
  <c r="F525" i="4"/>
  <c r="G525" i="4"/>
  <c r="H525" i="4"/>
  <c r="I525" i="4"/>
  <c r="J525" i="4"/>
  <c r="K525" i="4"/>
  <c r="O525" i="4"/>
  <c r="A526" i="4"/>
  <c r="B526" i="4"/>
  <c r="C526" i="4"/>
  <c r="D526" i="4"/>
  <c r="E526" i="4"/>
  <c r="F526" i="4"/>
  <c r="G526" i="4"/>
  <c r="H526" i="4"/>
  <c r="I526" i="4"/>
  <c r="J526" i="4"/>
  <c r="K526" i="4"/>
  <c r="O526" i="4"/>
  <c r="A527" i="4"/>
  <c r="B527" i="4"/>
  <c r="C527" i="4"/>
  <c r="D527" i="4"/>
  <c r="E527" i="4"/>
  <c r="F527" i="4"/>
  <c r="G527" i="4"/>
  <c r="H527" i="4"/>
  <c r="I527" i="4"/>
  <c r="J527" i="4"/>
  <c r="K527" i="4"/>
  <c r="O527" i="4"/>
  <c r="A528" i="4"/>
  <c r="B528" i="4"/>
  <c r="C528" i="4"/>
  <c r="D528" i="4"/>
  <c r="E528" i="4"/>
  <c r="F528" i="4"/>
  <c r="G528" i="4"/>
  <c r="H528" i="4"/>
  <c r="I528" i="4"/>
  <c r="J528" i="4"/>
  <c r="K528" i="4"/>
  <c r="O528" i="4"/>
  <c r="A529" i="4"/>
  <c r="B529" i="4"/>
  <c r="C529" i="4"/>
  <c r="D529" i="4"/>
  <c r="E529" i="4"/>
  <c r="F529" i="4"/>
  <c r="G529" i="4"/>
  <c r="H529" i="4"/>
  <c r="I529" i="4"/>
  <c r="J529" i="4"/>
  <c r="K529" i="4"/>
  <c r="O529" i="4"/>
  <c r="A530" i="4"/>
  <c r="B530" i="4"/>
  <c r="C530" i="4"/>
  <c r="D530" i="4"/>
  <c r="E530" i="4"/>
  <c r="F530" i="4"/>
  <c r="G530" i="4"/>
  <c r="H530" i="4"/>
  <c r="I530" i="4"/>
  <c r="J530" i="4"/>
  <c r="K530" i="4"/>
  <c r="O530" i="4"/>
  <c r="A531" i="4"/>
  <c r="B531" i="4"/>
  <c r="C531" i="4"/>
  <c r="D531" i="4"/>
  <c r="E531" i="4"/>
  <c r="F531" i="4"/>
  <c r="G531" i="4"/>
  <c r="H531" i="4"/>
  <c r="I531" i="4"/>
  <c r="J531" i="4"/>
  <c r="K531" i="4"/>
  <c r="O531" i="4"/>
  <c r="A532" i="4"/>
  <c r="B532" i="4"/>
  <c r="C532" i="4"/>
  <c r="D532" i="4"/>
  <c r="E532" i="4"/>
  <c r="F532" i="4"/>
  <c r="G532" i="4"/>
  <c r="H532" i="4"/>
  <c r="I532" i="4"/>
  <c r="J532" i="4"/>
  <c r="K532" i="4"/>
  <c r="O532" i="4"/>
  <c r="A533" i="4"/>
  <c r="B533" i="4"/>
  <c r="C533" i="4"/>
  <c r="D533" i="4"/>
  <c r="E533" i="4"/>
  <c r="F533" i="4"/>
  <c r="G533" i="4"/>
  <c r="H533" i="4"/>
  <c r="I533" i="4"/>
  <c r="J533" i="4"/>
  <c r="K533" i="4"/>
  <c r="O533" i="4"/>
  <c r="A534" i="4"/>
  <c r="B534" i="4"/>
  <c r="C534" i="4"/>
  <c r="D534" i="4"/>
  <c r="E534" i="4"/>
  <c r="F534" i="4"/>
  <c r="G534" i="4"/>
  <c r="H534" i="4"/>
  <c r="I534" i="4"/>
  <c r="J534" i="4"/>
  <c r="K534" i="4"/>
  <c r="O534" i="4"/>
  <c r="A535" i="4"/>
  <c r="B535" i="4"/>
  <c r="C535" i="4"/>
  <c r="D535" i="4"/>
  <c r="E535" i="4"/>
  <c r="F535" i="4"/>
  <c r="G535" i="4"/>
  <c r="H535" i="4"/>
  <c r="I535" i="4"/>
  <c r="J535" i="4"/>
  <c r="K535" i="4"/>
  <c r="O535" i="4"/>
  <c r="A536" i="4"/>
  <c r="B536" i="4"/>
  <c r="C536" i="4"/>
  <c r="D536" i="4"/>
  <c r="E536" i="4"/>
  <c r="F536" i="4"/>
  <c r="G536" i="4"/>
  <c r="H536" i="4"/>
  <c r="I536" i="4"/>
  <c r="J536" i="4"/>
  <c r="K536" i="4"/>
  <c r="O536" i="4"/>
  <c r="A537" i="4"/>
  <c r="B537" i="4"/>
  <c r="C537" i="4"/>
  <c r="D537" i="4"/>
  <c r="E537" i="4"/>
  <c r="F537" i="4"/>
  <c r="G537" i="4"/>
  <c r="H537" i="4"/>
  <c r="I537" i="4"/>
  <c r="J537" i="4"/>
  <c r="K537" i="4"/>
  <c r="O537" i="4"/>
  <c r="A538" i="4"/>
  <c r="B538" i="4"/>
  <c r="C538" i="4"/>
  <c r="D538" i="4"/>
  <c r="E538" i="4"/>
  <c r="F538" i="4"/>
  <c r="G538" i="4"/>
  <c r="H538" i="4"/>
  <c r="I538" i="4"/>
  <c r="J538" i="4"/>
  <c r="K538" i="4"/>
  <c r="O538" i="4"/>
  <c r="A539" i="4"/>
  <c r="B539" i="4"/>
  <c r="C539" i="4"/>
  <c r="D539" i="4"/>
  <c r="E539" i="4"/>
  <c r="F539" i="4"/>
  <c r="G539" i="4"/>
  <c r="H539" i="4"/>
  <c r="I539" i="4"/>
  <c r="J539" i="4"/>
  <c r="K539" i="4"/>
  <c r="O539" i="4"/>
  <c r="A540" i="4"/>
  <c r="B540" i="4"/>
  <c r="C540" i="4"/>
  <c r="D540" i="4"/>
  <c r="E540" i="4"/>
  <c r="F540" i="4"/>
  <c r="G540" i="4"/>
  <c r="H540" i="4"/>
  <c r="I540" i="4"/>
  <c r="J540" i="4"/>
  <c r="K540" i="4"/>
  <c r="O540" i="4"/>
  <c r="A541" i="4"/>
  <c r="B541" i="4"/>
  <c r="C541" i="4"/>
  <c r="D541" i="4"/>
  <c r="E541" i="4"/>
  <c r="F541" i="4"/>
  <c r="G541" i="4"/>
  <c r="H541" i="4"/>
  <c r="I541" i="4"/>
  <c r="J541" i="4"/>
  <c r="K541" i="4"/>
  <c r="O541" i="4"/>
  <c r="A542" i="4"/>
  <c r="B542" i="4"/>
  <c r="C542" i="4"/>
  <c r="D542" i="4"/>
  <c r="E542" i="4"/>
  <c r="F542" i="4"/>
  <c r="G542" i="4"/>
  <c r="H542" i="4"/>
  <c r="I542" i="4"/>
  <c r="J542" i="4"/>
  <c r="K542" i="4"/>
  <c r="O542" i="4"/>
  <c r="A543" i="4"/>
  <c r="B543" i="4"/>
  <c r="C543" i="4"/>
  <c r="D543" i="4"/>
  <c r="E543" i="4"/>
  <c r="F543" i="4"/>
  <c r="G543" i="4"/>
  <c r="H543" i="4"/>
  <c r="I543" i="4"/>
  <c r="J543" i="4"/>
  <c r="K543" i="4"/>
  <c r="O543" i="4"/>
  <c r="A544" i="4"/>
  <c r="B544" i="4"/>
  <c r="C544" i="4"/>
  <c r="D544" i="4"/>
  <c r="E544" i="4"/>
  <c r="F544" i="4"/>
  <c r="G544" i="4"/>
  <c r="H544" i="4"/>
  <c r="I544" i="4"/>
  <c r="J544" i="4"/>
  <c r="K544" i="4"/>
  <c r="O544" i="4"/>
  <c r="A545" i="4"/>
  <c r="B545" i="4"/>
  <c r="C545" i="4"/>
  <c r="D545" i="4"/>
  <c r="E545" i="4"/>
  <c r="F545" i="4"/>
  <c r="G545" i="4"/>
  <c r="H545" i="4"/>
  <c r="I545" i="4"/>
  <c r="J545" i="4"/>
  <c r="K545" i="4"/>
  <c r="O545" i="4"/>
  <c r="A546" i="4"/>
  <c r="B546" i="4"/>
  <c r="C546" i="4"/>
  <c r="D546" i="4"/>
  <c r="E546" i="4"/>
  <c r="F546" i="4"/>
  <c r="G546" i="4"/>
  <c r="H546" i="4"/>
  <c r="I546" i="4"/>
  <c r="J546" i="4"/>
  <c r="K546" i="4"/>
  <c r="O546" i="4"/>
  <c r="A547" i="4"/>
  <c r="B547" i="4"/>
  <c r="C547" i="4"/>
  <c r="D547" i="4"/>
  <c r="E547" i="4"/>
  <c r="F547" i="4"/>
  <c r="G547" i="4"/>
  <c r="H547" i="4"/>
  <c r="I547" i="4"/>
  <c r="J547" i="4"/>
  <c r="K547" i="4"/>
  <c r="O547" i="4"/>
  <c r="A548" i="4"/>
  <c r="B548" i="4"/>
  <c r="C548" i="4"/>
  <c r="D548" i="4"/>
  <c r="E548" i="4"/>
  <c r="F548" i="4"/>
  <c r="G548" i="4"/>
  <c r="H548" i="4"/>
  <c r="I548" i="4"/>
  <c r="J548" i="4"/>
  <c r="K548" i="4"/>
  <c r="O548" i="4"/>
  <c r="A549" i="4"/>
  <c r="B549" i="4"/>
  <c r="C549" i="4"/>
  <c r="D549" i="4"/>
  <c r="E549" i="4"/>
  <c r="F549" i="4"/>
  <c r="G549" i="4"/>
  <c r="H549" i="4"/>
  <c r="I549" i="4"/>
  <c r="J549" i="4"/>
  <c r="K549" i="4"/>
  <c r="O549" i="4"/>
  <c r="A550" i="4"/>
  <c r="B550" i="4"/>
  <c r="C550" i="4"/>
  <c r="D550" i="4"/>
  <c r="E550" i="4"/>
  <c r="F550" i="4"/>
  <c r="G550" i="4"/>
  <c r="H550" i="4"/>
  <c r="I550" i="4"/>
  <c r="J550" i="4"/>
  <c r="K550" i="4"/>
  <c r="O550" i="4"/>
  <c r="A551" i="4"/>
  <c r="B551" i="4"/>
  <c r="C551" i="4"/>
  <c r="D551" i="4"/>
  <c r="E551" i="4"/>
  <c r="F551" i="4"/>
  <c r="G551" i="4"/>
  <c r="H551" i="4"/>
  <c r="I551" i="4"/>
  <c r="J551" i="4"/>
  <c r="K551" i="4"/>
  <c r="O551" i="4"/>
  <c r="A552" i="4"/>
  <c r="B552" i="4"/>
  <c r="C552" i="4"/>
  <c r="D552" i="4"/>
  <c r="E552" i="4"/>
  <c r="F552" i="4"/>
  <c r="G552" i="4"/>
  <c r="H552" i="4"/>
  <c r="I552" i="4"/>
  <c r="J552" i="4"/>
  <c r="K552" i="4"/>
  <c r="O552" i="4"/>
  <c r="A553" i="4"/>
  <c r="B553" i="4"/>
  <c r="C553" i="4"/>
  <c r="D553" i="4"/>
  <c r="E553" i="4"/>
  <c r="F553" i="4"/>
  <c r="G553" i="4"/>
  <c r="H553" i="4"/>
  <c r="I553" i="4"/>
  <c r="J553" i="4"/>
  <c r="K553" i="4"/>
  <c r="O553" i="4"/>
  <c r="A554" i="4"/>
  <c r="B554" i="4"/>
  <c r="C554" i="4"/>
  <c r="D554" i="4"/>
  <c r="E554" i="4"/>
  <c r="F554" i="4"/>
  <c r="G554" i="4"/>
  <c r="H554" i="4"/>
  <c r="I554" i="4"/>
  <c r="J554" i="4"/>
  <c r="K554" i="4"/>
  <c r="O554" i="4"/>
  <c r="A555" i="4"/>
  <c r="B555" i="4"/>
  <c r="C555" i="4"/>
  <c r="D555" i="4"/>
  <c r="E555" i="4"/>
  <c r="F555" i="4"/>
  <c r="G555" i="4"/>
  <c r="H555" i="4"/>
  <c r="I555" i="4"/>
  <c r="J555" i="4"/>
  <c r="K555" i="4"/>
  <c r="O555" i="4"/>
  <c r="A556" i="4"/>
  <c r="B556" i="4"/>
  <c r="C556" i="4"/>
  <c r="D556" i="4"/>
  <c r="E556" i="4"/>
  <c r="F556" i="4"/>
  <c r="G556" i="4"/>
  <c r="H556" i="4"/>
  <c r="I556" i="4"/>
  <c r="J556" i="4"/>
  <c r="K556" i="4"/>
  <c r="O556" i="4"/>
  <c r="A557" i="4"/>
  <c r="B557" i="4"/>
  <c r="C557" i="4"/>
  <c r="D557" i="4"/>
  <c r="E557" i="4"/>
  <c r="F557" i="4"/>
  <c r="G557" i="4"/>
  <c r="H557" i="4"/>
  <c r="I557" i="4"/>
  <c r="J557" i="4"/>
  <c r="K557" i="4"/>
  <c r="O557" i="4"/>
  <c r="A558" i="4"/>
  <c r="B558" i="4"/>
  <c r="C558" i="4"/>
  <c r="D558" i="4"/>
  <c r="E558" i="4"/>
  <c r="F558" i="4"/>
  <c r="G558" i="4"/>
  <c r="H558" i="4"/>
  <c r="I558" i="4"/>
  <c r="J558" i="4"/>
  <c r="K558" i="4"/>
  <c r="O558" i="4"/>
  <c r="A559" i="4"/>
  <c r="B559" i="4"/>
  <c r="C559" i="4"/>
  <c r="D559" i="4"/>
  <c r="E559" i="4"/>
  <c r="F559" i="4"/>
  <c r="G559" i="4"/>
  <c r="H559" i="4"/>
  <c r="I559" i="4"/>
  <c r="J559" i="4"/>
  <c r="K559" i="4"/>
  <c r="O559" i="4"/>
  <c r="A560" i="4"/>
  <c r="B560" i="4"/>
  <c r="C560" i="4"/>
  <c r="D560" i="4"/>
  <c r="E560" i="4"/>
  <c r="F560" i="4"/>
  <c r="G560" i="4"/>
  <c r="H560" i="4"/>
  <c r="I560" i="4"/>
  <c r="J560" i="4"/>
  <c r="K560" i="4"/>
  <c r="O560" i="4"/>
  <c r="A561" i="4"/>
  <c r="B561" i="4"/>
  <c r="C561" i="4"/>
  <c r="D561" i="4"/>
  <c r="E561" i="4"/>
  <c r="F561" i="4"/>
  <c r="G561" i="4"/>
  <c r="H561" i="4"/>
  <c r="I561" i="4"/>
  <c r="J561" i="4"/>
  <c r="K561" i="4"/>
  <c r="O561" i="4"/>
  <c r="A562" i="4"/>
  <c r="B562" i="4"/>
  <c r="C562" i="4"/>
  <c r="D562" i="4"/>
  <c r="E562" i="4"/>
  <c r="F562" i="4"/>
  <c r="G562" i="4"/>
  <c r="H562" i="4"/>
  <c r="I562" i="4"/>
  <c r="J562" i="4"/>
  <c r="K562" i="4"/>
  <c r="O562" i="4"/>
  <c r="A563" i="4"/>
  <c r="B563" i="4"/>
  <c r="C563" i="4"/>
  <c r="D563" i="4"/>
  <c r="E563" i="4"/>
  <c r="F563" i="4"/>
  <c r="G563" i="4"/>
  <c r="H563" i="4"/>
  <c r="I563" i="4"/>
  <c r="J563" i="4"/>
  <c r="K563" i="4"/>
  <c r="O563" i="4"/>
  <c r="A564" i="4"/>
  <c r="B564" i="4"/>
  <c r="C564" i="4"/>
  <c r="D564" i="4"/>
  <c r="E564" i="4"/>
  <c r="F564" i="4"/>
  <c r="G564" i="4"/>
  <c r="H564" i="4"/>
  <c r="I564" i="4"/>
  <c r="J564" i="4"/>
  <c r="K564" i="4"/>
  <c r="O564" i="4"/>
  <c r="A565" i="4"/>
  <c r="B565" i="4"/>
  <c r="C565" i="4"/>
  <c r="D565" i="4"/>
  <c r="E565" i="4"/>
  <c r="F565" i="4"/>
  <c r="G565" i="4"/>
  <c r="H565" i="4"/>
  <c r="I565" i="4"/>
  <c r="J565" i="4"/>
  <c r="K565" i="4"/>
  <c r="O565" i="4"/>
  <c r="A566" i="4"/>
  <c r="B566" i="4"/>
  <c r="C566" i="4"/>
  <c r="D566" i="4"/>
  <c r="E566" i="4"/>
  <c r="F566" i="4"/>
  <c r="G566" i="4"/>
  <c r="H566" i="4"/>
  <c r="I566" i="4"/>
  <c r="J566" i="4"/>
  <c r="K566" i="4"/>
  <c r="O566" i="4"/>
  <c r="A567" i="4"/>
  <c r="B567" i="4"/>
  <c r="C567" i="4"/>
  <c r="D567" i="4"/>
  <c r="E567" i="4"/>
  <c r="F567" i="4"/>
  <c r="G567" i="4"/>
  <c r="H567" i="4"/>
  <c r="I567" i="4"/>
  <c r="J567" i="4"/>
  <c r="K567" i="4"/>
  <c r="O567" i="4"/>
  <c r="A568" i="4"/>
  <c r="B568" i="4"/>
  <c r="C568" i="4"/>
  <c r="D568" i="4"/>
  <c r="E568" i="4"/>
  <c r="F568" i="4"/>
  <c r="G568" i="4"/>
  <c r="H568" i="4"/>
  <c r="I568" i="4"/>
  <c r="J568" i="4"/>
  <c r="K568" i="4"/>
  <c r="O568" i="4"/>
  <c r="A569" i="4"/>
  <c r="B569" i="4"/>
  <c r="C569" i="4"/>
  <c r="D569" i="4"/>
  <c r="E569" i="4"/>
  <c r="F569" i="4"/>
  <c r="G569" i="4"/>
  <c r="H569" i="4"/>
  <c r="I569" i="4"/>
  <c r="J569" i="4"/>
  <c r="K569" i="4"/>
  <c r="O569" i="4"/>
  <c r="A570" i="4"/>
  <c r="B570" i="4"/>
  <c r="C570" i="4"/>
  <c r="D570" i="4"/>
  <c r="E570" i="4"/>
  <c r="F570" i="4"/>
  <c r="G570" i="4"/>
  <c r="H570" i="4"/>
  <c r="I570" i="4"/>
  <c r="J570" i="4"/>
  <c r="K570" i="4"/>
  <c r="O570" i="4"/>
  <c r="A571" i="4"/>
  <c r="B571" i="4"/>
  <c r="C571" i="4"/>
  <c r="D571" i="4"/>
  <c r="E571" i="4"/>
  <c r="F571" i="4"/>
  <c r="G571" i="4"/>
  <c r="H571" i="4"/>
  <c r="I571" i="4"/>
  <c r="J571" i="4"/>
  <c r="K571" i="4"/>
  <c r="O571" i="4"/>
  <c r="A572" i="4"/>
  <c r="B572" i="4"/>
  <c r="C572" i="4"/>
  <c r="D572" i="4"/>
  <c r="E572" i="4"/>
  <c r="F572" i="4"/>
  <c r="G572" i="4"/>
  <c r="H572" i="4"/>
  <c r="I572" i="4"/>
  <c r="J572" i="4"/>
  <c r="K572" i="4"/>
  <c r="O572" i="4"/>
  <c r="A573" i="4"/>
  <c r="B573" i="4"/>
  <c r="C573" i="4"/>
  <c r="D573" i="4"/>
  <c r="E573" i="4"/>
  <c r="F573" i="4"/>
  <c r="G573" i="4"/>
  <c r="H573" i="4"/>
  <c r="I573" i="4"/>
  <c r="J573" i="4"/>
  <c r="K573" i="4"/>
  <c r="O573" i="4"/>
  <c r="A574" i="4"/>
  <c r="B574" i="4"/>
  <c r="C574" i="4"/>
  <c r="D574" i="4"/>
  <c r="E574" i="4"/>
  <c r="F574" i="4"/>
  <c r="G574" i="4"/>
  <c r="H574" i="4"/>
  <c r="I574" i="4"/>
  <c r="J574" i="4"/>
  <c r="K574" i="4"/>
  <c r="O574" i="4"/>
  <c r="A575" i="4"/>
  <c r="B575" i="4"/>
  <c r="C575" i="4"/>
  <c r="D575" i="4"/>
  <c r="E575" i="4"/>
  <c r="F575" i="4"/>
  <c r="G575" i="4"/>
  <c r="H575" i="4"/>
  <c r="I575" i="4"/>
  <c r="J575" i="4"/>
  <c r="K575" i="4"/>
  <c r="O575" i="4"/>
  <c r="A576" i="4"/>
  <c r="B576" i="4"/>
  <c r="C576" i="4"/>
  <c r="D576" i="4"/>
  <c r="E576" i="4"/>
  <c r="F576" i="4"/>
  <c r="G576" i="4"/>
  <c r="H576" i="4"/>
  <c r="I576" i="4"/>
  <c r="J576" i="4"/>
  <c r="K576" i="4"/>
  <c r="O576" i="4"/>
  <c r="A577" i="4"/>
  <c r="B577" i="4"/>
  <c r="C577" i="4"/>
  <c r="D577" i="4"/>
  <c r="E577" i="4"/>
  <c r="F577" i="4"/>
  <c r="G577" i="4"/>
  <c r="H577" i="4"/>
  <c r="I577" i="4"/>
  <c r="J577" i="4"/>
  <c r="K577" i="4"/>
  <c r="O577" i="4"/>
  <c r="A578" i="4"/>
  <c r="B578" i="4"/>
  <c r="C578" i="4"/>
  <c r="D578" i="4"/>
  <c r="E578" i="4"/>
  <c r="F578" i="4"/>
  <c r="G578" i="4"/>
  <c r="H578" i="4"/>
  <c r="I578" i="4"/>
  <c r="J578" i="4"/>
  <c r="K578" i="4"/>
  <c r="O578" i="4"/>
  <c r="A579" i="4"/>
  <c r="B579" i="4"/>
  <c r="C579" i="4"/>
  <c r="D579" i="4"/>
  <c r="E579" i="4"/>
  <c r="F579" i="4"/>
  <c r="G579" i="4"/>
  <c r="H579" i="4"/>
  <c r="I579" i="4"/>
  <c r="J579" i="4"/>
  <c r="K579" i="4"/>
  <c r="O579" i="4"/>
  <c r="A580" i="4"/>
  <c r="B580" i="4"/>
  <c r="C580" i="4"/>
  <c r="D580" i="4"/>
  <c r="E580" i="4"/>
  <c r="F580" i="4"/>
  <c r="G580" i="4"/>
  <c r="H580" i="4"/>
  <c r="I580" i="4"/>
  <c r="J580" i="4"/>
  <c r="K580" i="4"/>
  <c r="O580" i="4"/>
  <c r="A581" i="4"/>
  <c r="B581" i="4"/>
  <c r="C581" i="4"/>
  <c r="D581" i="4"/>
  <c r="E581" i="4"/>
  <c r="F581" i="4"/>
  <c r="G581" i="4"/>
  <c r="H581" i="4"/>
  <c r="I581" i="4"/>
  <c r="J581" i="4"/>
  <c r="K581" i="4"/>
  <c r="O581" i="4"/>
  <c r="A582" i="4"/>
  <c r="B582" i="4"/>
  <c r="C582" i="4"/>
  <c r="D582" i="4"/>
  <c r="E582" i="4"/>
  <c r="F582" i="4"/>
  <c r="G582" i="4"/>
  <c r="H582" i="4"/>
  <c r="I582" i="4"/>
  <c r="J582" i="4"/>
  <c r="K582" i="4"/>
  <c r="O582" i="4"/>
  <c r="A583" i="4"/>
  <c r="B583" i="4"/>
  <c r="C583" i="4"/>
  <c r="D583" i="4"/>
  <c r="E583" i="4"/>
  <c r="F583" i="4"/>
  <c r="G583" i="4"/>
  <c r="H583" i="4"/>
  <c r="I583" i="4"/>
  <c r="J583" i="4"/>
  <c r="K583" i="4"/>
  <c r="O583" i="4"/>
  <c r="A584" i="4"/>
  <c r="B584" i="4"/>
  <c r="C584" i="4"/>
  <c r="D584" i="4"/>
  <c r="E584" i="4"/>
  <c r="F584" i="4"/>
  <c r="G584" i="4"/>
  <c r="H584" i="4"/>
  <c r="I584" i="4"/>
  <c r="J584" i="4"/>
  <c r="K584" i="4"/>
  <c r="O584" i="4"/>
  <c r="A585" i="4"/>
  <c r="B585" i="4"/>
  <c r="C585" i="4"/>
  <c r="D585" i="4"/>
  <c r="E585" i="4"/>
  <c r="F585" i="4"/>
  <c r="G585" i="4"/>
  <c r="H585" i="4"/>
  <c r="I585" i="4"/>
  <c r="J585" i="4"/>
  <c r="K585" i="4"/>
  <c r="O585" i="4"/>
  <c r="A586" i="4"/>
  <c r="B586" i="4"/>
  <c r="C586" i="4"/>
  <c r="D586" i="4"/>
  <c r="E586" i="4"/>
  <c r="F586" i="4"/>
  <c r="G586" i="4"/>
  <c r="H586" i="4"/>
  <c r="I586" i="4"/>
  <c r="J586" i="4"/>
  <c r="K586" i="4"/>
  <c r="O586" i="4"/>
  <c r="A587" i="4"/>
  <c r="B587" i="4"/>
  <c r="C587" i="4"/>
  <c r="D587" i="4"/>
  <c r="E587" i="4"/>
  <c r="F587" i="4"/>
  <c r="G587" i="4"/>
  <c r="H587" i="4"/>
  <c r="I587" i="4"/>
  <c r="J587" i="4"/>
  <c r="K587" i="4"/>
  <c r="O587" i="4"/>
  <c r="A588" i="4"/>
  <c r="B588" i="4"/>
  <c r="C588" i="4"/>
  <c r="D588" i="4"/>
  <c r="E588" i="4"/>
  <c r="F588" i="4"/>
  <c r="G588" i="4"/>
  <c r="H588" i="4"/>
  <c r="I588" i="4"/>
  <c r="J588" i="4"/>
  <c r="K588" i="4"/>
  <c r="O588" i="4"/>
  <c r="A589" i="4"/>
  <c r="B589" i="4"/>
  <c r="C589" i="4"/>
  <c r="D589" i="4"/>
  <c r="E589" i="4"/>
  <c r="F589" i="4"/>
  <c r="G589" i="4"/>
  <c r="H589" i="4"/>
  <c r="I589" i="4"/>
  <c r="J589" i="4"/>
  <c r="K589" i="4"/>
  <c r="O589" i="4"/>
  <c r="A590" i="4"/>
  <c r="B590" i="4"/>
  <c r="C590" i="4"/>
  <c r="D590" i="4"/>
  <c r="E590" i="4"/>
  <c r="F590" i="4"/>
  <c r="G590" i="4"/>
  <c r="H590" i="4"/>
  <c r="I590" i="4"/>
  <c r="J590" i="4"/>
  <c r="K590" i="4"/>
  <c r="O590" i="4"/>
  <c r="A591" i="4"/>
  <c r="B591" i="4"/>
  <c r="C591" i="4"/>
  <c r="D591" i="4"/>
  <c r="E591" i="4"/>
  <c r="F591" i="4"/>
  <c r="G591" i="4"/>
  <c r="H591" i="4"/>
  <c r="I591" i="4"/>
  <c r="J591" i="4"/>
  <c r="K591" i="4"/>
  <c r="O591" i="4"/>
  <c r="A592" i="4"/>
  <c r="B592" i="4"/>
  <c r="C592" i="4"/>
  <c r="D592" i="4"/>
  <c r="E592" i="4"/>
  <c r="F592" i="4"/>
  <c r="G592" i="4"/>
  <c r="H592" i="4"/>
  <c r="I592" i="4"/>
  <c r="J592" i="4"/>
  <c r="K592" i="4"/>
  <c r="O592" i="4"/>
  <c r="A593" i="4"/>
  <c r="B593" i="4"/>
  <c r="C593" i="4"/>
  <c r="D593" i="4"/>
  <c r="E593" i="4"/>
  <c r="F593" i="4"/>
  <c r="G593" i="4"/>
  <c r="H593" i="4"/>
  <c r="I593" i="4"/>
  <c r="J593" i="4"/>
  <c r="K593" i="4"/>
  <c r="O593" i="4"/>
  <c r="A594" i="4"/>
  <c r="B594" i="4"/>
  <c r="C594" i="4"/>
  <c r="D594" i="4"/>
  <c r="E594" i="4"/>
  <c r="F594" i="4"/>
  <c r="G594" i="4"/>
  <c r="H594" i="4"/>
  <c r="I594" i="4"/>
  <c r="J594" i="4"/>
  <c r="K594" i="4"/>
  <c r="O594" i="4"/>
  <c r="A595" i="4"/>
  <c r="B595" i="4"/>
  <c r="C595" i="4"/>
  <c r="D595" i="4"/>
  <c r="E595" i="4"/>
  <c r="F595" i="4"/>
  <c r="G595" i="4"/>
  <c r="H595" i="4"/>
  <c r="I595" i="4"/>
  <c r="J595" i="4"/>
  <c r="K595" i="4"/>
  <c r="O595" i="4"/>
  <c r="A596" i="4"/>
  <c r="B596" i="4"/>
  <c r="C596" i="4"/>
  <c r="D596" i="4"/>
  <c r="E596" i="4"/>
  <c r="F596" i="4"/>
  <c r="G596" i="4"/>
  <c r="H596" i="4"/>
  <c r="I596" i="4"/>
  <c r="J596" i="4"/>
  <c r="K596" i="4"/>
  <c r="O596" i="4"/>
  <c r="A597" i="4"/>
  <c r="B597" i="4"/>
  <c r="C597" i="4"/>
  <c r="D597" i="4"/>
  <c r="E597" i="4"/>
  <c r="F597" i="4"/>
  <c r="G597" i="4"/>
  <c r="H597" i="4"/>
  <c r="I597" i="4"/>
  <c r="J597" i="4"/>
  <c r="K597" i="4"/>
  <c r="O597" i="4"/>
  <c r="A598" i="4"/>
  <c r="B598" i="4"/>
  <c r="C598" i="4"/>
  <c r="D598" i="4"/>
  <c r="E598" i="4"/>
  <c r="F598" i="4"/>
  <c r="G598" i="4"/>
  <c r="H598" i="4"/>
  <c r="I598" i="4"/>
  <c r="J598" i="4"/>
  <c r="K598" i="4"/>
  <c r="O598" i="4"/>
  <c r="A599" i="4"/>
  <c r="B599" i="4"/>
  <c r="C599" i="4"/>
  <c r="D599" i="4"/>
  <c r="E599" i="4"/>
  <c r="F599" i="4"/>
  <c r="G599" i="4"/>
  <c r="H599" i="4"/>
  <c r="I599" i="4"/>
  <c r="J599" i="4"/>
  <c r="K599" i="4"/>
  <c r="O599" i="4"/>
  <c r="A600" i="4"/>
  <c r="B600" i="4"/>
  <c r="C600" i="4"/>
  <c r="D600" i="4"/>
  <c r="E600" i="4"/>
  <c r="F600" i="4"/>
  <c r="G600" i="4"/>
  <c r="H600" i="4"/>
  <c r="I600" i="4"/>
  <c r="J600" i="4"/>
  <c r="K600" i="4"/>
  <c r="O600" i="4"/>
  <c r="A601" i="4"/>
  <c r="B601" i="4"/>
  <c r="C601" i="4"/>
  <c r="D601" i="4"/>
  <c r="E601" i="4"/>
  <c r="F601" i="4"/>
  <c r="G601" i="4"/>
  <c r="H601" i="4"/>
  <c r="I601" i="4"/>
  <c r="J601" i="4"/>
  <c r="K601" i="4"/>
  <c r="O601" i="4"/>
  <c r="A602" i="4"/>
  <c r="B602" i="4"/>
  <c r="C602" i="4"/>
  <c r="D602" i="4"/>
  <c r="E602" i="4"/>
  <c r="F602" i="4"/>
  <c r="G602" i="4"/>
  <c r="H602" i="4"/>
  <c r="I602" i="4"/>
  <c r="J602" i="4"/>
  <c r="K602" i="4"/>
  <c r="O602" i="4"/>
  <c r="A603" i="4"/>
  <c r="B603" i="4"/>
  <c r="C603" i="4"/>
  <c r="D603" i="4"/>
  <c r="E603" i="4"/>
  <c r="F603" i="4"/>
  <c r="G603" i="4"/>
  <c r="H603" i="4"/>
  <c r="I603" i="4"/>
  <c r="J603" i="4"/>
  <c r="K603" i="4"/>
  <c r="O603" i="4"/>
  <c r="A604" i="4"/>
  <c r="B604" i="4"/>
  <c r="C604" i="4"/>
  <c r="D604" i="4"/>
  <c r="E604" i="4"/>
  <c r="F604" i="4"/>
  <c r="G604" i="4"/>
  <c r="H604" i="4"/>
  <c r="I604" i="4"/>
  <c r="J604" i="4"/>
  <c r="K604" i="4"/>
  <c r="O604" i="4"/>
  <c r="A605" i="4"/>
  <c r="B605" i="4"/>
  <c r="C605" i="4"/>
  <c r="D605" i="4"/>
  <c r="E605" i="4"/>
  <c r="F605" i="4"/>
  <c r="G605" i="4"/>
  <c r="H605" i="4"/>
  <c r="I605" i="4"/>
  <c r="J605" i="4"/>
  <c r="K605" i="4"/>
  <c r="O605" i="4"/>
  <c r="A606" i="4"/>
  <c r="B606" i="4"/>
  <c r="C606" i="4"/>
  <c r="D606" i="4"/>
  <c r="E606" i="4"/>
  <c r="F606" i="4"/>
  <c r="G606" i="4"/>
  <c r="H606" i="4"/>
  <c r="I606" i="4"/>
  <c r="J606" i="4"/>
  <c r="K606" i="4"/>
  <c r="O606" i="4"/>
  <c r="A607" i="4"/>
  <c r="B607" i="4"/>
  <c r="C607" i="4"/>
  <c r="D607" i="4"/>
  <c r="E607" i="4"/>
  <c r="F607" i="4"/>
  <c r="G607" i="4"/>
  <c r="H607" i="4"/>
  <c r="I607" i="4"/>
  <c r="J607" i="4"/>
  <c r="K607" i="4"/>
  <c r="O607" i="4"/>
  <c r="A608" i="4"/>
  <c r="B608" i="4"/>
  <c r="C608" i="4"/>
  <c r="D608" i="4"/>
  <c r="E608" i="4"/>
  <c r="F608" i="4"/>
  <c r="G608" i="4"/>
  <c r="H608" i="4"/>
  <c r="I608" i="4"/>
  <c r="J608" i="4"/>
  <c r="K608" i="4"/>
  <c r="O608" i="4"/>
  <c r="A609" i="4"/>
  <c r="B609" i="4"/>
  <c r="C609" i="4"/>
  <c r="D609" i="4"/>
  <c r="E609" i="4"/>
  <c r="F609" i="4"/>
  <c r="G609" i="4"/>
  <c r="H609" i="4"/>
  <c r="I609" i="4"/>
  <c r="J609" i="4"/>
  <c r="K609" i="4"/>
  <c r="O609" i="4"/>
  <c r="A610" i="4"/>
  <c r="B610" i="4"/>
  <c r="C610" i="4"/>
  <c r="D610" i="4"/>
  <c r="E610" i="4"/>
  <c r="F610" i="4"/>
  <c r="G610" i="4"/>
  <c r="H610" i="4"/>
  <c r="I610" i="4"/>
  <c r="J610" i="4"/>
  <c r="K610" i="4"/>
  <c r="O610" i="4"/>
  <c r="A611" i="4"/>
  <c r="B611" i="4"/>
  <c r="C611" i="4"/>
  <c r="D611" i="4"/>
  <c r="E611" i="4"/>
  <c r="F611" i="4"/>
  <c r="G611" i="4"/>
  <c r="H611" i="4"/>
  <c r="I611" i="4"/>
  <c r="J611" i="4"/>
  <c r="K611" i="4"/>
  <c r="O611" i="4"/>
  <c r="A612" i="4"/>
  <c r="B612" i="4"/>
  <c r="C612" i="4"/>
  <c r="D612" i="4"/>
  <c r="E612" i="4"/>
  <c r="F612" i="4"/>
  <c r="G612" i="4"/>
  <c r="H612" i="4"/>
  <c r="I612" i="4"/>
  <c r="J612" i="4"/>
  <c r="K612" i="4"/>
  <c r="O612" i="4"/>
  <c r="A613" i="4"/>
  <c r="B613" i="4"/>
  <c r="C613" i="4"/>
  <c r="D613" i="4"/>
  <c r="E613" i="4"/>
  <c r="F613" i="4"/>
  <c r="G613" i="4"/>
  <c r="H613" i="4"/>
  <c r="I613" i="4"/>
  <c r="J613" i="4"/>
  <c r="K613" i="4"/>
  <c r="O613" i="4"/>
  <c r="A614" i="4"/>
  <c r="B614" i="4"/>
  <c r="C614" i="4"/>
  <c r="D614" i="4"/>
  <c r="E614" i="4"/>
  <c r="F614" i="4"/>
  <c r="G614" i="4"/>
  <c r="H614" i="4"/>
  <c r="I614" i="4"/>
  <c r="J614" i="4"/>
  <c r="K614" i="4"/>
  <c r="O614" i="4"/>
  <c r="A615" i="4"/>
  <c r="B615" i="4"/>
  <c r="C615" i="4"/>
  <c r="D615" i="4"/>
  <c r="E615" i="4"/>
  <c r="F615" i="4"/>
  <c r="G615" i="4"/>
  <c r="H615" i="4"/>
  <c r="I615" i="4"/>
  <c r="J615" i="4"/>
  <c r="K615" i="4"/>
  <c r="O615" i="4"/>
  <c r="A616" i="4"/>
  <c r="B616" i="4"/>
  <c r="C616" i="4"/>
  <c r="D616" i="4"/>
  <c r="E616" i="4"/>
  <c r="F616" i="4"/>
  <c r="G616" i="4"/>
  <c r="H616" i="4"/>
  <c r="I616" i="4"/>
  <c r="J616" i="4"/>
  <c r="K616" i="4"/>
  <c r="O616" i="4"/>
  <c r="A617" i="4"/>
  <c r="B617" i="4"/>
  <c r="C617" i="4"/>
  <c r="D617" i="4"/>
  <c r="E617" i="4"/>
  <c r="F617" i="4"/>
  <c r="G617" i="4"/>
  <c r="H617" i="4"/>
  <c r="I617" i="4"/>
  <c r="J617" i="4"/>
  <c r="K617" i="4"/>
  <c r="O617" i="4"/>
  <c r="A618" i="4"/>
  <c r="B618" i="4"/>
  <c r="C618" i="4"/>
  <c r="D618" i="4"/>
  <c r="E618" i="4"/>
  <c r="F618" i="4"/>
  <c r="G618" i="4"/>
  <c r="H618" i="4"/>
  <c r="I618" i="4"/>
  <c r="J618" i="4"/>
  <c r="K618" i="4"/>
  <c r="O618" i="4"/>
  <c r="A619" i="4"/>
  <c r="B619" i="4"/>
  <c r="C619" i="4"/>
  <c r="D619" i="4"/>
  <c r="E619" i="4"/>
  <c r="F619" i="4"/>
  <c r="G619" i="4"/>
  <c r="H619" i="4"/>
  <c r="I619" i="4"/>
  <c r="J619" i="4"/>
  <c r="K619" i="4"/>
  <c r="O619" i="4"/>
  <c r="A620" i="4"/>
  <c r="B620" i="4"/>
  <c r="C620" i="4"/>
  <c r="D620" i="4"/>
  <c r="E620" i="4"/>
  <c r="F620" i="4"/>
  <c r="G620" i="4"/>
  <c r="H620" i="4"/>
  <c r="I620" i="4"/>
  <c r="J620" i="4"/>
  <c r="K620" i="4"/>
  <c r="O620" i="4"/>
  <c r="A621" i="4"/>
  <c r="B621" i="4"/>
  <c r="C621" i="4"/>
  <c r="D621" i="4"/>
  <c r="E621" i="4"/>
  <c r="F621" i="4"/>
  <c r="G621" i="4"/>
  <c r="H621" i="4"/>
  <c r="I621" i="4"/>
  <c r="J621" i="4"/>
  <c r="K621" i="4"/>
  <c r="O621" i="4"/>
  <c r="A622" i="4"/>
  <c r="B622" i="4"/>
  <c r="C622" i="4"/>
  <c r="D622" i="4"/>
  <c r="E622" i="4"/>
  <c r="F622" i="4"/>
  <c r="G622" i="4"/>
  <c r="H622" i="4"/>
  <c r="I622" i="4"/>
  <c r="J622" i="4"/>
  <c r="K622" i="4"/>
  <c r="O622" i="4"/>
  <c r="A623" i="4"/>
  <c r="B623" i="4"/>
  <c r="C623" i="4"/>
  <c r="D623" i="4"/>
  <c r="E623" i="4"/>
  <c r="F623" i="4"/>
  <c r="G623" i="4"/>
  <c r="H623" i="4"/>
  <c r="I623" i="4"/>
  <c r="J623" i="4"/>
  <c r="K623" i="4"/>
  <c r="O623" i="4"/>
  <c r="A624" i="4"/>
  <c r="B624" i="4"/>
  <c r="C624" i="4"/>
  <c r="D624" i="4"/>
  <c r="E624" i="4"/>
  <c r="F624" i="4"/>
  <c r="G624" i="4"/>
  <c r="H624" i="4"/>
  <c r="I624" i="4"/>
  <c r="J624" i="4"/>
  <c r="K624" i="4"/>
  <c r="O624" i="4"/>
  <c r="A625" i="4"/>
  <c r="B625" i="4"/>
  <c r="C625" i="4"/>
  <c r="D625" i="4"/>
  <c r="E625" i="4"/>
  <c r="F625" i="4"/>
  <c r="G625" i="4"/>
  <c r="H625" i="4"/>
  <c r="I625" i="4"/>
  <c r="J625" i="4"/>
  <c r="K625" i="4"/>
  <c r="O625" i="4"/>
  <c r="A626" i="4"/>
  <c r="B626" i="4"/>
  <c r="C626" i="4"/>
  <c r="D626" i="4"/>
  <c r="E626" i="4"/>
  <c r="F626" i="4"/>
  <c r="G626" i="4"/>
  <c r="H626" i="4"/>
  <c r="I626" i="4"/>
  <c r="J626" i="4"/>
  <c r="K626" i="4"/>
  <c r="O626" i="4"/>
  <c r="A627" i="4"/>
  <c r="B627" i="4"/>
  <c r="C627" i="4"/>
  <c r="D627" i="4"/>
  <c r="E627" i="4"/>
  <c r="F627" i="4"/>
  <c r="G627" i="4"/>
  <c r="H627" i="4"/>
  <c r="I627" i="4"/>
  <c r="J627" i="4"/>
  <c r="K627" i="4"/>
  <c r="O627" i="4"/>
  <c r="A628" i="4"/>
  <c r="B628" i="4"/>
  <c r="C628" i="4"/>
  <c r="D628" i="4"/>
  <c r="E628" i="4"/>
  <c r="F628" i="4"/>
  <c r="G628" i="4"/>
  <c r="H628" i="4"/>
  <c r="I628" i="4"/>
  <c r="J628" i="4"/>
  <c r="K628" i="4"/>
  <c r="O628" i="4"/>
  <c r="A629" i="4"/>
  <c r="B629" i="4"/>
  <c r="C629" i="4"/>
  <c r="D629" i="4"/>
  <c r="E629" i="4"/>
  <c r="F629" i="4"/>
  <c r="G629" i="4"/>
  <c r="H629" i="4"/>
  <c r="I629" i="4"/>
  <c r="J629" i="4"/>
  <c r="K629" i="4"/>
  <c r="O629" i="4"/>
  <c r="A630" i="4"/>
  <c r="B630" i="4"/>
  <c r="C630" i="4"/>
  <c r="D630" i="4"/>
  <c r="E630" i="4"/>
  <c r="F630" i="4"/>
  <c r="G630" i="4"/>
  <c r="H630" i="4"/>
  <c r="I630" i="4"/>
  <c r="J630" i="4"/>
  <c r="K630" i="4"/>
  <c r="O630" i="4"/>
  <c r="A631" i="4"/>
  <c r="B631" i="4"/>
  <c r="C631" i="4"/>
  <c r="D631" i="4"/>
  <c r="E631" i="4"/>
  <c r="F631" i="4"/>
  <c r="G631" i="4"/>
  <c r="H631" i="4"/>
  <c r="I631" i="4"/>
  <c r="J631" i="4"/>
  <c r="K631" i="4"/>
  <c r="O631" i="4"/>
  <c r="A632" i="4"/>
  <c r="B632" i="4"/>
  <c r="C632" i="4"/>
  <c r="D632" i="4"/>
  <c r="E632" i="4"/>
  <c r="F632" i="4"/>
  <c r="G632" i="4"/>
  <c r="H632" i="4"/>
  <c r="I632" i="4"/>
  <c r="J632" i="4"/>
  <c r="K632" i="4"/>
  <c r="O632" i="4"/>
  <c r="A633" i="4"/>
  <c r="B633" i="4"/>
  <c r="C633" i="4"/>
  <c r="D633" i="4"/>
  <c r="E633" i="4"/>
  <c r="F633" i="4"/>
  <c r="G633" i="4"/>
  <c r="H633" i="4"/>
  <c r="I633" i="4"/>
  <c r="J633" i="4"/>
  <c r="K633" i="4"/>
  <c r="O633" i="4"/>
  <c r="A634" i="4"/>
  <c r="B634" i="4"/>
  <c r="C634" i="4"/>
  <c r="D634" i="4"/>
  <c r="E634" i="4"/>
  <c r="F634" i="4"/>
  <c r="G634" i="4"/>
  <c r="H634" i="4"/>
  <c r="I634" i="4"/>
  <c r="J634" i="4"/>
  <c r="K634" i="4"/>
  <c r="O634" i="4"/>
  <c r="A635" i="4"/>
  <c r="B635" i="4"/>
  <c r="C635" i="4"/>
  <c r="D635" i="4"/>
  <c r="E635" i="4"/>
  <c r="F635" i="4"/>
  <c r="G635" i="4"/>
  <c r="H635" i="4"/>
  <c r="I635" i="4"/>
  <c r="J635" i="4"/>
  <c r="K635" i="4"/>
  <c r="O635" i="4"/>
  <c r="A636" i="4"/>
  <c r="B636" i="4"/>
  <c r="C636" i="4"/>
  <c r="D636" i="4"/>
  <c r="E636" i="4"/>
  <c r="F636" i="4"/>
  <c r="G636" i="4"/>
  <c r="H636" i="4"/>
  <c r="I636" i="4"/>
  <c r="J636" i="4"/>
  <c r="K636" i="4"/>
  <c r="O636" i="4"/>
  <c r="A637" i="4"/>
  <c r="B637" i="4"/>
  <c r="C637" i="4"/>
  <c r="D637" i="4"/>
  <c r="E637" i="4"/>
  <c r="F637" i="4"/>
  <c r="G637" i="4"/>
  <c r="H637" i="4"/>
  <c r="I637" i="4"/>
  <c r="J637" i="4"/>
  <c r="K637" i="4"/>
  <c r="O637" i="4"/>
  <c r="A638" i="4"/>
  <c r="B638" i="4"/>
  <c r="C638" i="4"/>
  <c r="D638" i="4"/>
  <c r="E638" i="4"/>
  <c r="F638" i="4"/>
  <c r="G638" i="4"/>
  <c r="H638" i="4"/>
  <c r="I638" i="4"/>
  <c r="J638" i="4"/>
  <c r="K638" i="4"/>
  <c r="O638" i="4"/>
  <c r="A639" i="4"/>
  <c r="B639" i="4"/>
  <c r="C639" i="4"/>
  <c r="D639" i="4"/>
  <c r="E639" i="4"/>
  <c r="F639" i="4"/>
  <c r="G639" i="4"/>
  <c r="H639" i="4"/>
  <c r="I639" i="4"/>
  <c r="J639" i="4"/>
  <c r="K639" i="4"/>
  <c r="O639" i="4"/>
  <c r="A640" i="4"/>
  <c r="B640" i="4"/>
  <c r="C640" i="4"/>
  <c r="D640" i="4"/>
  <c r="E640" i="4"/>
  <c r="F640" i="4"/>
  <c r="G640" i="4"/>
  <c r="H640" i="4"/>
  <c r="I640" i="4"/>
  <c r="J640" i="4"/>
  <c r="K640" i="4"/>
  <c r="O640" i="4"/>
  <c r="A641" i="4"/>
  <c r="B641" i="4"/>
  <c r="C641" i="4"/>
  <c r="D641" i="4"/>
  <c r="E641" i="4"/>
  <c r="F641" i="4"/>
  <c r="G641" i="4"/>
  <c r="H641" i="4"/>
  <c r="I641" i="4"/>
  <c r="J641" i="4"/>
  <c r="K641" i="4"/>
  <c r="O641" i="4"/>
  <c r="A642" i="4"/>
  <c r="B642" i="4"/>
  <c r="C642" i="4"/>
  <c r="D642" i="4"/>
  <c r="E642" i="4"/>
  <c r="F642" i="4"/>
  <c r="G642" i="4"/>
  <c r="H642" i="4"/>
  <c r="I642" i="4"/>
  <c r="J642" i="4"/>
  <c r="K642" i="4"/>
  <c r="O642" i="4"/>
  <c r="A643" i="4"/>
  <c r="B643" i="4"/>
  <c r="C643" i="4"/>
  <c r="D643" i="4"/>
  <c r="E643" i="4"/>
  <c r="F643" i="4"/>
  <c r="G643" i="4"/>
  <c r="H643" i="4"/>
  <c r="I643" i="4"/>
  <c r="J643" i="4"/>
  <c r="K643" i="4"/>
  <c r="O643" i="4"/>
  <c r="A644" i="4"/>
  <c r="B644" i="4"/>
  <c r="C644" i="4"/>
  <c r="D644" i="4"/>
  <c r="E644" i="4"/>
  <c r="F644" i="4"/>
  <c r="G644" i="4"/>
  <c r="H644" i="4"/>
  <c r="I644" i="4"/>
  <c r="J644" i="4"/>
  <c r="K644" i="4"/>
  <c r="O644" i="4"/>
  <c r="A645" i="4"/>
  <c r="B645" i="4"/>
  <c r="C645" i="4"/>
  <c r="D645" i="4"/>
  <c r="E645" i="4"/>
  <c r="F645" i="4"/>
  <c r="G645" i="4"/>
  <c r="H645" i="4"/>
  <c r="I645" i="4"/>
  <c r="J645" i="4"/>
  <c r="K645" i="4"/>
  <c r="O645" i="4"/>
  <c r="A646" i="4"/>
  <c r="B646" i="4"/>
  <c r="C646" i="4"/>
  <c r="D646" i="4"/>
  <c r="E646" i="4"/>
  <c r="F646" i="4"/>
  <c r="G646" i="4"/>
  <c r="H646" i="4"/>
  <c r="I646" i="4"/>
  <c r="J646" i="4"/>
  <c r="K646" i="4"/>
  <c r="O646" i="4"/>
  <c r="A647" i="4"/>
  <c r="B647" i="4"/>
  <c r="C647" i="4"/>
  <c r="D647" i="4"/>
  <c r="E647" i="4"/>
  <c r="F647" i="4"/>
  <c r="G647" i="4"/>
  <c r="H647" i="4"/>
  <c r="I647" i="4"/>
  <c r="J647" i="4"/>
  <c r="K647" i="4"/>
  <c r="O647" i="4"/>
  <c r="A648" i="4"/>
  <c r="B648" i="4"/>
  <c r="C648" i="4"/>
  <c r="D648" i="4"/>
  <c r="E648" i="4"/>
  <c r="F648" i="4"/>
  <c r="G648" i="4"/>
  <c r="H648" i="4"/>
  <c r="I648" i="4"/>
  <c r="J648" i="4"/>
  <c r="K648" i="4"/>
  <c r="O648" i="4"/>
  <c r="A649" i="4"/>
  <c r="B649" i="4"/>
  <c r="C649" i="4"/>
  <c r="D649" i="4"/>
  <c r="E649" i="4"/>
  <c r="F649" i="4"/>
  <c r="G649" i="4"/>
  <c r="H649" i="4"/>
  <c r="I649" i="4"/>
  <c r="J649" i="4"/>
  <c r="K649" i="4"/>
  <c r="O649" i="4"/>
  <c r="A650" i="4"/>
  <c r="B650" i="4"/>
  <c r="C650" i="4"/>
  <c r="D650" i="4"/>
  <c r="E650" i="4"/>
  <c r="F650" i="4"/>
  <c r="G650" i="4"/>
  <c r="H650" i="4"/>
  <c r="I650" i="4"/>
  <c r="J650" i="4"/>
  <c r="K650" i="4"/>
  <c r="O650" i="4"/>
  <c r="A651" i="4"/>
  <c r="B651" i="4"/>
  <c r="C651" i="4"/>
  <c r="D651" i="4"/>
  <c r="E651" i="4"/>
  <c r="F651" i="4"/>
  <c r="G651" i="4"/>
  <c r="H651" i="4"/>
  <c r="I651" i="4"/>
  <c r="J651" i="4"/>
  <c r="K651" i="4"/>
  <c r="O651" i="4"/>
  <c r="A652" i="4"/>
  <c r="B652" i="4"/>
  <c r="C652" i="4"/>
  <c r="D652" i="4"/>
  <c r="E652" i="4"/>
  <c r="F652" i="4"/>
  <c r="G652" i="4"/>
  <c r="H652" i="4"/>
  <c r="I652" i="4"/>
  <c r="J652" i="4"/>
  <c r="K652" i="4"/>
  <c r="O652" i="4"/>
  <c r="A653" i="4"/>
  <c r="B653" i="4"/>
  <c r="C653" i="4"/>
  <c r="D653" i="4"/>
  <c r="E653" i="4"/>
  <c r="F653" i="4"/>
  <c r="G653" i="4"/>
  <c r="H653" i="4"/>
  <c r="I653" i="4"/>
  <c r="J653" i="4"/>
  <c r="K653" i="4"/>
  <c r="O653" i="4"/>
  <c r="A654" i="4"/>
  <c r="B654" i="4"/>
  <c r="C654" i="4"/>
  <c r="D654" i="4"/>
  <c r="E654" i="4"/>
  <c r="F654" i="4"/>
  <c r="G654" i="4"/>
  <c r="H654" i="4"/>
  <c r="I654" i="4"/>
  <c r="J654" i="4"/>
  <c r="K654" i="4"/>
  <c r="O654" i="4"/>
  <c r="A655" i="4"/>
  <c r="B655" i="4"/>
  <c r="C655" i="4"/>
  <c r="D655" i="4"/>
  <c r="E655" i="4"/>
  <c r="F655" i="4"/>
  <c r="G655" i="4"/>
  <c r="H655" i="4"/>
  <c r="I655" i="4"/>
  <c r="J655" i="4"/>
  <c r="K655" i="4"/>
  <c r="O655" i="4"/>
  <c r="A656" i="4"/>
  <c r="B656" i="4"/>
  <c r="C656" i="4"/>
  <c r="D656" i="4"/>
  <c r="E656" i="4"/>
  <c r="F656" i="4"/>
  <c r="G656" i="4"/>
  <c r="H656" i="4"/>
  <c r="I656" i="4"/>
  <c r="J656" i="4"/>
  <c r="K656" i="4"/>
  <c r="O656" i="4"/>
  <c r="A657" i="4"/>
  <c r="B657" i="4"/>
  <c r="C657" i="4"/>
  <c r="D657" i="4"/>
  <c r="E657" i="4"/>
  <c r="F657" i="4"/>
  <c r="G657" i="4"/>
  <c r="H657" i="4"/>
  <c r="I657" i="4"/>
  <c r="J657" i="4"/>
  <c r="K657" i="4"/>
  <c r="O657" i="4"/>
  <c r="A658" i="4"/>
  <c r="B658" i="4"/>
  <c r="C658" i="4"/>
  <c r="D658" i="4"/>
  <c r="E658" i="4"/>
  <c r="F658" i="4"/>
  <c r="G658" i="4"/>
  <c r="H658" i="4"/>
  <c r="I658" i="4"/>
  <c r="J658" i="4"/>
  <c r="K658" i="4"/>
  <c r="O658" i="4"/>
  <c r="A659" i="4"/>
  <c r="B659" i="4"/>
  <c r="C659" i="4"/>
  <c r="D659" i="4"/>
  <c r="E659" i="4"/>
  <c r="F659" i="4"/>
  <c r="G659" i="4"/>
  <c r="H659" i="4"/>
  <c r="I659" i="4"/>
  <c r="J659" i="4"/>
  <c r="K659" i="4"/>
  <c r="O659" i="4"/>
  <c r="A660" i="4"/>
  <c r="B660" i="4"/>
  <c r="C660" i="4"/>
  <c r="D660" i="4"/>
  <c r="E660" i="4"/>
  <c r="F660" i="4"/>
  <c r="G660" i="4"/>
  <c r="H660" i="4"/>
  <c r="I660" i="4"/>
  <c r="J660" i="4"/>
  <c r="K660" i="4"/>
  <c r="O660" i="4"/>
  <c r="A661" i="4"/>
  <c r="B661" i="4"/>
  <c r="C661" i="4"/>
  <c r="D661" i="4"/>
  <c r="E661" i="4"/>
  <c r="F661" i="4"/>
  <c r="G661" i="4"/>
  <c r="H661" i="4"/>
  <c r="I661" i="4"/>
  <c r="J661" i="4"/>
  <c r="K661" i="4"/>
  <c r="O661" i="4"/>
  <c r="A662" i="4"/>
  <c r="B662" i="4"/>
  <c r="C662" i="4"/>
  <c r="D662" i="4"/>
  <c r="E662" i="4"/>
  <c r="F662" i="4"/>
  <c r="G662" i="4"/>
  <c r="H662" i="4"/>
  <c r="I662" i="4"/>
  <c r="J662" i="4"/>
  <c r="K662" i="4"/>
  <c r="O662" i="4"/>
  <c r="A663" i="4"/>
  <c r="B663" i="4"/>
  <c r="C663" i="4"/>
  <c r="D663" i="4"/>
  <c r="E663" i="4"/>
  <c r="F663" i="4"/>
  <c r="G663" i="4"/>
  <c r="H663" i="4"/>
  <c r="I663" i="4"/>
  <c r="J663" i="4"/>
  <c r="K663" i="4"/>
  <c r="O663" i="4"/>
  <c r="A664" i="4"/>
  <c r="B664" i="4"/>
  <c r="C664" i="4"/>
  <c r="D664" i="4"/>
  <c r="E664" i="4"/>
  <c r="F664" i="4"/>
  <c r="G664" i="4"/>
  <c r="H664" i="4"/>
  <c r="I664" i="4"/>
  <c r="J664" i="4"/>
  <c r="K664" i="4"/>
  <c r="O664" i="4"/>
  <c r="A665" i="4"/>
  <c r="B665" i="4"/>
  <c r="C665" i="4"/>
  <c r="D665" i="4"/>
  <c r="E665" i="4"/>
  <c r="F665" i="4"/>
  <c r="G665" i="4"/>
  <c r="H665" i="4"/>
  <c r="I665" i="4"/>
  <c r="J665" i="4"/>
  <c r="K665" i="4"/>
  <c r="O665" i="4"/>
  <c r="A666" i="4"/>
  <c r="B666" i="4"/>
  <c r="C666" i="4"/>
  <c r="D666" i="4"/>
  <c r="E666" i="4"/>
  <c r="F666" i="4"/>
  <c r="G666" i="4"/>
  <c r="H666" i="4"/>
  <c r="I666" i="4"/>
  <c r="J666" i="4"/>
  <c r="K666" i="4"/>
  <c r="O666" i="4"/>
  <c r="A667" i="4"/>
  <c r="B667" i="4"/>
  <c r="C667" i="4"/>
  <c r="D667" i="4"/>
  <c r="E667" i="4"/>
  <c r="F667" i="4"/>
  <c r="G667" i="4"/>
  <c r="H667" i="4"/>
  <c r="I667" i="4"/>
  <c r="J667" i="4"/>
  <c r="K667" i="4"/>
  <c r="O667" i="4"/>
  <c r="A668" i="4"/>
  <c r="B668" i="4"/>
  <c r="C668" i="4"/>
  <c r="D668" i="4"/>
  <c r="E668" i="4"/>
  <c r="F668" i="4"/>
  <c r="G668" i="4"/>
  <c r="H668" i="4"/>
  <c r="I668" i="4"/>
  <c r="J668" i="4"/>
  <c r="K668" i="4"/>
  <c r="O668" i="4"/>
  <c r="A669" i="4"/>
  <c r="B669" i="4"/>
  <c r="C669" i="4"/>
  <c r="D669" i="4"/>
  <c r="E669" i="4"/>
  <c r="F669" i="4"/>
  <c r="G669" i="4"/>
  <c r="H669" i="4"/>
  <c r="I669" i="4"/>
  <c r="J669" i="4"/>
  <c r="K669" i="4"/>
  <c r="O669" i="4"/>
  <c r="A670" i="4"/>
  <c r="B670" i="4"/>
  <c r="C670" i="4"/>
  <c r="D670" i="4"/>
  <c r="E670" i="4"/>
  <c r="F670" i="4"/>
  <c r="G670" i="4"/>
  <c r="H670" i="4"/>
  <c r="I670" i="4"/>
  <c r="J670" i="4"/>
  <c r="K670" i="4"/>
  <c r="O670" i="4"/>
  <c r="A671" i="4"/>
  <c r="B671" i="4"/>
  <c r="C671" i="4"/>
  <c r="D671" i="4"/>
  <c r="E671" i="4"/>
  <c r="F671" i="4"/>
  <c r="G671" i="4"/>
  <c r="H671" i="4"/>
  <c r="I671" i="4"/>
  <c r="J671" i="4"/>
  <c r="K671" i="4"/>
  <c r="O671" i="4"/>
  <c r="A672" i="4"/>
  <c r="B672" i="4"/>
  <c r="C672" i="4"/>
  <c r="D672" i="4"/>
  <c r="E672" i="4"/>
  <c r="F672" i="4"/>
  <c r="G672" i="4"/>
  <c r="H672" i="4"/>
  <c r="I672" i="4"/>
  <c r="J672" i="4"/>
  <c r="K672" i="4"/>
  <c r="O672" i="4"/>
  <c r="A673" i="4"/>
  <c r="B673" i="4"/>
  <c r="C673" i="4"/>
  <c r="D673" i="4"/>
  <c r="E673" i="4"/>
  <c r="F673" i="4"/>
  <c r="G673" i="4"/>
  <c r="H673" i="4"/>
  <c r="I673" i="4"/>
  <c r="J673" i="4"/>
  <c r="K673" i="4"/>
  <c r="O673" i="4"/>
  <c r="A674" i="4"/>
  <c r="B674" i="4"/>
  <c r="C674" i="4"/>
  <c r="D674" i="4"/>
  <c r="E674" i="4"/>
  <c r="F674" i="4"/>
  <c r="G674" i="4"/>
  <c r="H674" i="4"/>
  <c r="I674" i="4"/>
  <c r="J674" i="4"/>
  <c r="K674" i="4"/>
  <c r="O674" i="4"/>
  <c r="A675" i="4"/>
  <c r="B675" i="4"/>
  <c r="C675" i="4"/>
  <c r="D675" i="4"/>
  <c r="E675" i="4"/>
  <c r="F675" i="4"/>
  <c r="G675" i="4"/>
  <c r="H675" i="4"/>
  <c r="I675" i="4"/>
  <c r="J675" i="4"/>
  <c r="K675" i="4"/>
  <c r="O675" i="4"/>
  <c r="A676" i="4"/>
  <c r="B676" i="4"/>
  <c r="C676" i="4"/>
  <c r="D676" i="4"/>
  <c r="E676" i="4"/>
  <c r="F676" i="4"/>
  <c r="G676" i="4"/>
  <c r="H676" i="4"/>
  <c r="I676" i="4"/>
  <c r="J676" i="4"/>
  <c r="K676" i="4"/>
  <c r="O676" i="4"/>
  <c r="A677" i="4"/>
  <c r="B677" i="4"/>
  <c r="C677" i="4"/>
  <c r="D677" i="4"/>
  <c r="E677" i="4"/>
  <c r="F677" i="4"/>
  <c r="G677" i="4"/>
  <c r="H677" i="4"/>
  <c r="I677" i="4"/>
  <c r="J677" i="4"/>
  <c r="K677" i="4"/>
  <c r="O677" i="4"/>
  <c r="A678" i="4"/>
  <c r="B678" i="4"/>
  <c r="C678" i="4"/>
  <c r="D678" i="4"/>
  <c r="E678" i="4"/>
  <c r="F678" i="4"/>
  <c r="G678" i="4"/>
  <c r="H678" i="4"/>
  <c r="I678" i="4"/>
  <c r="J678" i="4"/>
  <c r="K678" i="4"/>
  <c r="O678" i="4"/>
  <c r="A679" i="4"/>
  <c r="B679" i="4"/>
  <c r="C679" i="4"/>
  <c r="D679" i="4"/>
  <c r="E679" i="4"/>
  <c r="F679" i="4"/>
  <c r="G679" i="4"/>
  <c r="H679" i="4"/>
  <c r="I679" i="4"/>
  <c r="J679" i="4"/>
  <c r="K679" i="4"/>
  <c r="O679" i="4"/>
  <c r="A680" i="4"/>
  <c r="B680" i="4"/>
  <c r="C680" i="4"/>
  <c r="D680" i="4"/>
  <c r="E680" i="4"/>
  <c r="F680" i="4"/>
  <c r="G680" i="4"/>
  <c r="H680" i="4"/>
  <c r="I680" i="4"/>
  <c r="J680" i="4"/>
  <c r="K680" i="4"/>
  <c r="O680" i="4"/>
  <c r="A681" i="4"/>
  <c r="B681" i="4"/>
  <c r="C681" i="4"/>
  <c r="D681" i="4"/>
  <c r="E681" i="4"/>
  <c r="F681" i="4"/>
  <c r="G681" i="4"/>
  <c r="H681" i="4"/>
  <c r="I681" i="4"/>
  <c r="J681" i="4"/>
  <c r="K681" i="4"/>
  <c r="O681" i="4"/>
  <c r="A682" i="4"/>
  <c r="B682" i="4"/>
  <c r="C682" i="4"/>
  <c r="D682" i="4"/>
  <c r="E682" i="4"/>
  <c r="F682" i="4"/>
  <c r="G682" i="4"/>
  <c r="H682" i="4"/>
  <c r="I682" i="4"/>
  <c r="J682" i="4"/>
  <c r="K682" i="4"/>
  <c r="O682" i="4"/>
  <c r="A683" i="4"/>
  <c r="B683" i="4"/>
  <c r="C683" i="4"/>
  <c r="D683" i="4"/>
  <c r="E683" i="4"/>
  <c r="F683" i="4"/>
  <c r="G683" i="4"/>
  <c r="H683" i="4"/>
  <c r="I683" i="4"/>
  <c r="J683" i="4"/>
  <c r="K683" i="4"/>
  <c r="O683" i="4"/>
  <c r="A684" i="4"/>
  <c r="B684" i="4"/>
  <c r="C684" i="4"/>
  <c r="D684" i="4"/>
  <c r="E684" i="4"/>
  <c r="F684" i="4"/>
  <c r="G684" i="4"/>
  <c r="H684" i="4"/>
  <c r="I684" i="4"/>
  <c r="J684" i="4"/>
  <c r="K684" i="4"/>
  <c r="O684" i="4"/>
  <c r="A685" i="4"/>
  <c r="B685" i="4"/>
  <c r="C685" i="4"/>
  <c r="D685" i="4"/>
  <c r="E685" i="4"/>
  <c r="F685" i="4"/>
  <c r="G685" i="4"/>
  <c r="H685" i="4"/>
  <c r="I685" i="4"/>
  <c r="J685" i="4"/>
  <c r="K685" i="4"/>
  <c r="O685" i="4"/>
  <c r="A686" i="4"/>
  <c r="B686" i="4"/>
  <c r="C686" i="4"/>
  <c r="D686" i="4"/>
  <c r="E686" i="4"/>
  <c r="F686" i="4"/>
  <c r="G686" i="4"/>
  <c r="H686" i="4"/>
  <c r="I686" i="4"/>
  <c r="J686" i="4"/>
  <c r="K686" i="4"/>
  <c r="O686" i="4"/>
  <c r="A687" i="4"/>
  <c r="B687" i="4"/>
  <c r="C687" i="4"/>
  <c r="D687" i="4"/>
  <c r="E687" i="4"/>
  <c r="F687" i="4"/>
  <c r="G687" i="4"/>
  <c r="H687" i="4"/>
  <c r="I687" i="4"/>
  <c r="J687" i="4"/>
  <c r="K687" i="4"/>
  <c r="O687" i="4"/>
  <c r="A688" i="4"/>
  <c r="B688" i="4"/>
  <c r="C688" i="4"/>
  <c r="D688" i="4"/>
  <c r="E688" i="4"/>
  <c r="F688" i="4"/>
  <c r="G688" i="4"/>
  <c r="H688" i="4"/>
  <c r="I688" i="4"/>
  <c r="J688" i="4"/>
  <c r="K688" i="4"/>
  <c r="O688" i="4"/>
  <c r="A689" i="4"/>
  <c r="B689" i="4"/>
  <c r="C689" i="4"/>
  <c r="D689" i="4"/>
  <c r="E689" i="4"/>
  <c r="F689" i="4"/>
  <c r="G689" i="4"/>
  <c r="H689" i="4"/>
  <c r="I689" i="4"/>
  <c r="J689" i="4"/>
  <c r="K689" i="4"/>
  <c r="O689" i="4"/>
  <c r="A690" i="4"/>
  <c r="B690" i="4"/>
  <c r="C690" i="4"/>
  <c r="D690" i="4"/>
  <c r="E690" i="4"/>
  <c r="F690" i="4"/>
  <c r="G690" i="4"/>
  <c r="H690" i="4"/>
  <c r="I690" i="4"/>
  <c r="J690" i="4"/>
  <c r="K690" i="4"/>
  <c r="O690" i="4"/>
  <c r="A691" i="4"/>
  <c r="B691" i="4"/>
  <c r="C691" i="4"/>
  <c r="D691" i="4"/>
  <c r="E691" i="4"/>
  <c r="F691" i="4"/>
  <c r="G691" i="4"/>
  <c r="H691" i="4"/>
  <c r="I691" i="4"/>
  <c r="J691" i="4"/>
  <c r="K691" i="4"/>
  <c r="O691" i="4"/>
  <c r="A692" i="4"/>
  <c r="B692" i="4"/>
  <c r="C692" i="4"/>
  <c r="D692" i="4"/>
  <c r="E692" i="4"/>
  <c r="F692" i="4"/>
  <c r="G692" i="4"/>
  <c r="H692" i="4"/>
  <c r="I692" i="4"/>
  <c r="J692" i="4"/>
  <c r="K692" i="4"/>
  <c r="O692" i="4"/>
  <c r="A693" i="4"/>
  <c r="B693" i="4"/>
  <c r="C693" i="4"/>
  <c r="D693" i="4"/>
  <c r="E693" i="4"/>
  <c r="F693" i="4"/>
  <c r="G693" i="4"/>
  <c r="H693" i="4"/>
  <c r="I693" i="4"/>
  <c r="J693" i="4"/>
  <c r="K693" i="4"/>
  <c r="O693" i="4"/>
  <c r="A694" i="4"/>
  <c r="B694" i="4"/>
  <c r="C694" i="4"/>
  <c r="D694" i="4"/>
  <c r="E694" i="4"/>
  <c r="F694" i="4"/>
  <c r="G694" i="4"/>
  <c r="H694" i="4"/>
  <c r="I694" i="4"/>
  <c r="J694" i="4"/>
  <c r="K694" i="4"/>
  <c r="O694" i="4"/>
  <c r="A695" i="4"/>
  <c r="B695" i="4"/>
  <c r="C695" i="4"/>
  <c r="D695" i="4"/>
  <c r="E695" i="4"/>
  <c r="F695" i="4"/>
  <c r="G695" i="4"/>
  <c r="H695" i="4"/>
  <c r="I695" i="4"/>
  <c r="J695" i="4"/>
  <c r="K695" i="4"/>
  <c r="O695" i="4"/>
  <c r="A696" i="4"/>
  <c r="B696" i="4"/>
  <c r="C696" i="4"/>
  <c r="D696" i="4"/>
  <c r="E696" i="4"/>
  <c r="F696" i="4"/>
  <c r="G696" i="4"/>
  <c r="H696" i="4"/>
  <c r="I696" i="4"/>
  <c r="J696" i="4"/>
  <c r="K696" i="4"/>
  <c r="O696" i="4"/>
  <c r="A697" i="4"/>
  <c r="B697" i="4"/>
  <c r="C697" i="4"/>
  <c r="D697" i="4"/>
  <c r="E697" i="4"/>
  <c r="F697" i="4"/>
  <c r="G697" i="4"/>
  <c r="H697" i="4"/>
  <c r="I697" i="4"/>
  <c r="J697" i="4"/>
  <c r="K697" i="4"/>
  <c r="O697" i="4"/>
  <c r="A698" i="4"/>
  <c r="B698" i="4"/>
  <c r="C698" i="4"/>
  <c r="D698" i="4"/>
  <c r="E698" i="4"/>
  <c r="F698" i="4"/>
  <c r="G698" i="4"/>
  <c r="H698" i="4"/>
  <c r="I698" i="4"/>
  <c r="J698" i="4"/>
  <c r="K698" i="4"/>
  <c r="O698" i="4"/>
  <c r="A699" i="4"/>
  <c r="B699" i="4"/>
  <c r="C699" i="4"/>
  <c r="D699" i="4"/>
  <c r="E699" i="4"/>
  <c r="F699" i="4"/>
  <c r="G699" i="4"/>
  <c r="H699" i="4"/>
  <c r="I699" i="4"/>
  <c r="J699" i="4"/>
  <c r="K699" i="4"/>
  <c r="O699" i="4"/>
  <c r="A700" i="4"/>
  <c r="B700" i="4"/>
  <c r="C700" i="4"/>
  <c r="D700" i="4"/>
  <c r="E700" i="4"/>
  <c r="F700" i="4"/>
  <c r="G700" i="4"/>
  <c r="H700" i="4"/>
  <c r="I700" i="4"/>
  <c r="J700" i="4"/>
  <c r="K700" i="4"/>
  <c r="O700" i="4"/>
  <c r="A701" i="4"/>
  <c r="B701" i="4"/>
  <c r="C701" i="4"/>
  <c r="D701" i="4"/>
  <c r="E701" i="4"/>
  <c r="F701" i="4"/>
  <c r="G701" i="4"/>
  <c r="H701" i="4"/>
  <c r="I701" i="4"/>
  <c r="J701" i="4"/>
  <c r="K701" i="4"/>
  <c r="O701" i="4"/>
  <c r="A702" i="4"/>
  <c r="B702" i="4"/>
  <c r="C702" i="4"/>
  <c r="D702" i="4"/>
  <c r="E702" i="4"/>
  <c r="F702" i="4"/>
  <c r="G702" i="4"/>
  <c r="H702" i="4"/>
  <c r="I702" i="4"/>
  <c r="J702" i="4"/>
  <c r="K702" i="4"/>
  <c r="O702" i="4"/>
  <c r="A703" i="4"/>
  <c r="B703" i="4"/>
  <c r="C703" i="4"/>
  <c r="D703" i="4"/>
  <c r="E703" i="4"/>
  <c r="F703" i="4"/>
  <c r="G703" i="4"/>
  <c r="H703" i="4"/>
  <c r="I703" i="4"/>
  <c r="J703" i="4"/>
  <c r="K703" i="4"/>
  <c r="O703" i="4"/>
  <c r="A704" i="4"/>
  <c r="B704" i="4"/>
  <c r="C704" i="4"/>
  <c r="D704" i="4"/>
  <c r="E704" i="4"/>
  <c r="F704" i="4"/>
  <c r="G704" i="4"/>
  <c r="H704" i="4"/>
  <c r="I704" i="4"/>
  <c r="J704" i="4"/>
  <c r="K704" i="4"/>
  <c r="O704" i="4"/>
  <c r="A705" i="4"/>
  <c r="B705" i="4"/>
  <c r="C705" i="4"/>
  <c r="D705" i="4"/>
  <c r="E705" i="4"/>
  <c r="F705" i="4"/>
  <c r="G705" i="4"/>
  <c r="H705" i="4"/>
  <c r="I705" i="4"/>
  <c r="J705" i="4"/>
  <c r="K705" i="4"/>
  <c r="O705" i="4"/>
  <c r="A706" i="4"/>
  <c r="B706" i="4"/>
  <c r="C706" i="4"/>
  <c r="D706" i="4"/>
  <c r="E706" i="4"/>
  <c r="F706" i="4"/>
  <c r="G706" i="4"/>
  <c r="H706" i="4"/>
  <c r="I706" i="4"/>
  <c r="J706" i="4"/>
  <c r="K706" i="4"/>
  <c r="O706" i="4"/>
  <c r="A707" i="4"/>
  <c r="B707" i="4"/>
  <c r="C707" i="4"/>
  <c r="D707" i="4"/>
  <c r="E707" i="4"/>
  <c r="F707" i="4"/>
  <c r="G707" i="4"/>
  <c r="H707" i="4"/>
  <c r="I707" i="4"/>
  <c r="J707" i="4"/>
  <c r="K707" i="4"/>
  <c r="O707" i="4"/>
  <c r="A708" i="4"/>
  <c r="B708" i="4"/>
  <c r="C708" i="4"/>
  <c r="D708" i="4"/>
  <c r="E708" i="4"/>
  <c r="F708" i="4"/>
  <c r="G708" i="4"/>
  <c r="H708" i="4"/>
  <c r="I708" i="4"/>
  <c r="J708" i="4"/>
  <c r="K708" i="4"/>
  <c r="O708" i="4"/>
  <c r="A709" i="4"/>
  <c r="B709" i="4"/>
  <c r="C709" i="4"/>
  <c r="D709" i="4"/>
  <c r="E709" i="4"/>
  <c r="F709" i="4"/>
  <c r="G709" i="4"/>
  <c r="H709" i="4"/>
  <c r="I709" i="4"/>
  <c r="J709" i="4"/>
  <c r="K709" i="4"/>
  <c r="O709" i="4"/>
  <c r="A710" i="4"/>
  <c r="B710" i="4"/>
  <c r="C710" i="4"/>
  <c r="D710" i="4"/>
  <c r="E710" i="4"/>
  <c r="F710" i="4"/>
  <c r="G710" i="4"/>
  <c r="H710" i="4"/>
  <c r="I710" i="4"/>
  <c r="J710" i="4"/>
  <c r="K710" i="4"/>
  <c r="O710" i="4"/>
  <c r="A711" i="4"/>
  <c r="B711" i="4"/>
  <c r="C711" i="4"/>
  <c r="D711" i="4"/>
  <c r="E711" i="4"/>
  <c r="F711" i="4"/>
  <c r="G711" i="4"/>
  <c r="H711" i="4"/>
  <c r="I711" i="4"/>
  <c r="J711" i="4"/>
  <c r="K711" i="4"/>
  <c r="O711" i="4"/>
  <c r="A712" i="4"/>
  <c r="B712" i="4"/>
  <c r="C712" i="4"/>
  <c r="D712" i="4"/>
  <c r="E712" i="4"/>
  <c r="F712" i="4"/>
  <c r="G712" i="4"/>
  <c r="H712" i="4"/>
  <c r="I712" i="4"/>
  <c r="J712" i="4"/>
  <c r="K712" i="4"/>
  <c r="O712" i="4"/>
  <c r="A713" i="4"/>
  <c r="B713" i="4"/>
  <c r="C713" i="4"/>
  <c r="D713" i="4"/>
  <c r="E713" i="4"/>
  <c r="F713" i="4"/>
  <c r="G713" i="4"/>
  <c r="H713" i="4"/>
  <c r="I713" i="4"/>
  <c r="J713" i="4"/>
  <c r="K713" i="4"/>
  <c r="O713" i="4"/>
  <c r="A714" i="4"/>
  <c r="B714" i="4"/>
  <c r="C714" i="4"/>
  <c r="D714" i="4"/>
  <c r="E714" i="4"/>
  <c r="F714" i="4"/>
  <c r="G714" i="4"/>
  <c r="H714" i="4"/>
  <c r="I714" i="4"/>
  <c r="J714" i="4"/>
  <c r="K714" i="4"/>
  <c r="O714" i="4"/>
  <c r="A715" i="4"/>
  <c r="B715" i="4"/>
  <c r="C715" i="4"/>
  <c r="D715" i="4"/>
  <c r="E715" i="4"/>
  <c r="F715" i="4"/>
  <c r="G715" i="4"/>
  <c r="H715" i="4"/>
  <c r="I715" i="4"/>
  <c r="J715" i="4"/>
  <c r="K715" i="4"/>
  <c r="O715" i="4"/>
  <c r="A716" i="4"/>
  <c r="B716" i="4"/>
  <c r="C716" i="4"/>
  <c r="D716" i="4"/>
  <c r="E716" i="4"/>
  <c r="F716" i="4"/>
  <c r="G716" i="4"/>
  <c r="H716" i="4"/>
  <c r="I716" i="4"/>
  <c r="J716" i="4"/>
  <c r="K716" i="4"/>
  <c r="O716" i="4"/>
  <c r="A717" i="4"/>
  <c r="B717" i="4"/>
  <c r="C717" i="4"/>
  <c r="D717" i="4"/>
  <c r="E717" i="4"/>
  <c r="F717" i="4"/>
  <c r="G717" i="4"/>
  <c r="H717" i="4"/>
  <c r="I717" i="4"/>
  <c r="J717" i="4"/>
  <c r="K717" i="4"/>
  <c r="O717" i="4"/>
  <c r="A718" i="4"/>
  <c r="B718" i="4"/>
  <c r="C718" i="4"/>
  <c r="D718" i="4"/>
  <c r="E718" i="4"/>
  <c r="F718" i="4"/>
  <c r="G718" i="4"/>
  <c r="H718" i="4"/>
  <c r="I718" i="4"/>
  <c r="J718" i="4"/>
  <c r="K718" i="4"/>
  <c r="O718" i="4"/>
  <c r="A719" i="4"/>
  <c r="B719" i="4"/>
  <c r="C719" i="4"/>
  <c r="D719" i="4"/>
  <c r="E719" i="4"/>
  <c r="F719" i="4"/>
  <c r="G719" i="4"/>
  <c r="H719" i="4"/>
  <c r="I719" i="4"/>
  <c r="J719" i="4"/>
  <c r="K719" i="4"/>
  <c r="O719" i="4"/>
  <c r="A720" i="4"/>
  <c r="B720" i="4"/>
  <c r="C720" i="4"/>
  <c r="D720" i="4"/>
  <c r="E720" i="4"/>
  <c r="F720" i="4"/>
  <c r="G720" i="4"/>
  <c r="H720" i="4"/>
  <c r="I720" i="4"/>
  <c r="J720" i="4"/>
  <c r="K720" i="4"/>
  <c r="O720" i="4"/>
  <c r="A721" i="4"/>
  <c r="B721" i="4"/>
  <c r="C721" i="4"/>
  <c r="D721" i="4"/>
  <c r="E721" i="4"/>
  <c r="F721" i="4"/>
  <c r="G721" i="4"/>
  <c r="H721" i="4"/>
  <c r="I721" i="4"/>
  <c r="J721" i="4"/>
  <c r="K721" i="4"/>
  <c r="O721" i="4"/>
  <c r="A722" i="4"/>
  <c r="B722" i="4"/>
  <c r="C722" i="4"/>
  <c r="D722" i="4"/>
  <c r="E722" i="4"/>
  <c r="F722" i="4"/>
  <c r="G722" i="4"/>
  <c r="H722" i="4"/>
  <c r="I722" i="4"/>
  <c r="J722" i="4"/>
  <c r="K722" i="4"/>
  <c r="O722" i="4"/>
  <c r="A723" i="4"/>
  <c r="B723" i="4"/>
  <c r="C723" i="4"/>
  <c r="D723" i="4"/>
  <c r="E723" i="4"/>
  <c r="F723" i="4"/>
  <c r="G723" i="4"/>
  <c r="H723" i="4"/>
  <c r="I723" i="4"/>
  <c r="J723" i="4"/>
  <c r="K723" i="4"/>
  <c r="O723" i="4"/>
  <c r="A724" i="4"/>
  <c r="B724" i="4"/>
  <c r="C724" i="4"/>
  <c r="D724" i="4"/>
  <c r="E724" i="4"/>
  <c r="F724" i="4"/>
  <c r="G724" i="4"/>
  <c r="H724" i="4"/>
  <c r="I724" i="4"/>
  <c r="J724" i="4"/>
  <c r="K724" i="4"/>
  <c r="O724" i="4"/>
  <c r="A725" i="4"/>
  <c r="B725" i="4"/>
  <c r="C725" i="4"/>
  <c r="D725" i="4"/>
  <c r="E725" i="4"/>
  <c r="F725" i="4"/>
  <c r="G725" i="4"/>
  <c r="H725" i="4"/>
  <c r="I725" i="4"/>
  <c r="J725" i="4"/>
  <c r="K725" i="4"/>
  <c r="O725" i="4"/>
  <c r="A726" i="4"/>
  <c r="B726" i="4"/>
  <c r="C726" i="4"/>
  <c r="D726" i="4"/>
  <c r="E726" i="4"/>
  <c r="F726" i="4"/>
  <c r="G726" i="4"/>
  <c r="H726" i="4"/>
  <c r="I726" i="4"/>
  <c r="J726" i="4"/>
  <c r="K726" i="4"/>
  <c r="O726" i="4"/>
  <c r="A727" i="4"/>
  <c r="B727" i="4"/>
  <c r="C727" i="4"/>
  <c r="D727" i="4"/>
  <c r="E727" i="4"/>
  <c r="F727" i="4"/>
  <c r="G727" i="4"/>
  <c r="H727" i="4"/>
  <c r="I727" i="4"/>
  <c r="J727" i="4"/>
  <c r="K727" i="4"/>
  <c r="O727" i="4"/>
  <c r="A728" i="4"/>
  <c r="B728" i="4"/>
  <c r="C728" i="4"/>
  <c r="D728" i="4"/>
  <c r="E728" i="4"/>
  <c r="F728" i="4"/>
  <c r="G728" i="4"/>
  <c r="H728" i="4"/>
  <c r="I728" i="4"/>
  <c r="J728" i="4"/>
  <c r="K728" i="4"/>
  <c r="O728" i="4"/>
  <c r="A729" i="4"/>
  <c r="B729" i="4"/>
  <c r="C729" i="4"/>
  <c r="D729" i="4"/>
  <c r="E729" i="4"/>
  <c r="F729" i="4"/>
  <c r="G729" i="4"/>
  <c r="H729" i="4"/>
  <c r="I729" i="4"/>
  <c r="J729" i="4"/>
  <c r="K729" i="4"/>
  <c r="O729" i="4"/>
  <c r="A730" i="4"/>
  <c r="B730" i="4"/>
  <c r="C730" i="4"/>
  <c r="D730" i="4"/>
  <c r="E730" i="4"/>
  <c r="F730" i="4"/>
  <c r="G730" i="4"/>
  <c r="H730" i="4"/>
  <c r="I730" i="4"/>
  <c r="J730" i="4"/>
  <c r="K730" i="4"/>
  <c r="O730" i="4"/>
  <c r="A731" i="4"/>
  <c r="B731" i="4"/>
  <c r="C731" i="4"/>
  <c r="D731" i="4"/>
  <c r="E731" i="4"/>
  <c r="F731" i="4"/>
  <c r="G731" i="4"/>
  <c r="H731" i="4"/>
  <c r="I731" i="4"/>
  <c r="J731" i="4"/>
  <c r="K731" i="4"/>
  <c r="O731" i="4"/>
  <c r="A732" i="4"/>
  <c r="B732" i="4"/>
  <c r="C732" i="4"/>
  <c r="D732" i="4"/>
  <c r="E732" i="4"/>
  <c r="F732" i="4"/>
  <c r="G732" i="4"/>
  <c r="H732" i="4"/>
  <c r="I732" i="4"/>
  <c r="J732" i="4"/>
  <c r="K732" i="4"/>
  <c r="O732" i="4"/>
  <c r="A733" i="4"/>
  <c r="B733" i="4"/>
  <c r="C733" i="4"/>
  <c r="D733" i="4"/>
  <c r="E733" i="4"/>
  <c r="F733" i="4"/>
  <c r="G733" i="4"/>
  <c r="H733" i="4"/>
  <c r="I733" i="4"/>
  <c r="J733" i="4"/>
  <c r="K733" i="4"/>
  <c r="O733" i="4"/>
  <c r="A734" i="4"/>
  <c r="B734" i="4"/>
  <c r="C734" i="4"/>
  <c r="D734" i="4"/>
  <c r="E734" i="4"/>
  <c r="F734" i="4"/>
  <c r="G734" i="4"/>
  <c r="H734" i="4"/>
  <c r="I734" i="4"/>
  <c r="J734" i="4"/>
  <c r="K734" i="4"/>
  <c r="O734" i="4"/>
  <c r="A735" i="4"/>
  <c r="B735" i="4"/>
  <c r="C735" i="4"/>
  <c r="D735" i="4"/>
  <c r="E735" i="4"/>
  <c r="F735" i="4"/>
  <c r="G735" i="4"/>
  <c r="H735" i="4"/>
  <c r="I735" i="4"/>
  <c r="J735" i="4"/>
  <c r="K735" i="4"/>
  <c r="O735" i="4"/>
  <c r="A736" i="4"/>
  <c r="B736" i="4"/>
  <c r="C736" i="4"/>
  <c r="D736" i="4"/>
  <c r="E736" i="4"/>
  <c r="F736" i="4"/>
  <c r="G736" i="4"/>
  <c r="H736" i="4"/>
  <c r="I736" i="4"/>
  <c r="J736" i="4"/>
  <c r="K736" i="4"/>
  <c r="O736" i="4"/>
  <c r="A737" i="4"/>
  <c r="B737" i="4"/>
  <c r="C737" i="4"/>
  <c r="D737" i="4"/>
  <c r="E737" i="4"/>
  <c r="F737" i="4"/>
  <c r="G737" i="4"/>
  <c r="H737" i="4"/>
  <c r="I737" i="4"/>
  <c r="J737" i="4"/>
  <c r="K737" i="4"/>
  <c r="O737" i="4"/>
  <c r="A738" i="4"/>
  <c r="B738" i="4"/>
  <c r="C738" i="4"/>
  <c r="D738" i="4"/>
  <c r="E738" i="4"/>
  <c r="F738" i="4"/>
  <c r="G738" i="4"/>
  <c r="H738" i="4"/>
  <c r="I738" i="4"/>
  <c r="J738" i="4"/>
  <c r="K738" i="4"/>
  <c r="O738" i="4"/>
  <c r="A739" i="4"/>
  <c r="B739" i="4"/>
  <c r="C739" i="4"/>
  <c r="D739" i="4"/>
  <c r="E739" i="4"/>
  <c r="F739" i="4"/>
  <c r="G739" i="4"/>
  <c r="H739" i="4"/>
  <c r="I739" i="4"/>
  <c r="J739" i="4"/>
  <c r="K739" i="4"/>
  <c r="O739" i="4"/>
  <c r="A740" i="4"/>
  <c r="B740" i="4"/>
  <c r="C740" i="4"/>
  <c r="D740" i="4"/>
  <c r="E740" i="4"/>
  <c r="F740" i="4"/>
  <c r="G740" i="4"/>
  <c r="H740" i="4"/>
  <c r="I740" i="4"/>
  <c r="J740" i="4"/>
  <c r="K740" i="4"/>
  <c r="O740" i="4"/>
  <c r="A741" i="4"/>
  <c r="B741" i="4"/>
  <c r="C741" i="4"/>
  <c r="D741" i="4"/>
  <c r="E741" i="4"/>
  <c r="F741" i="4"/>
  <c r="G741" i="4"/>
  <c r="H741" i="4"/>
  <c r="I741" i="4"/>
  <c r="J741" i="4"/>
  <c r="K741" i="4"/>
  <c r="O741" i="4"/>
  <c r="A742" i="4"/>
  <c r="B742" i="4"/>
  <c r="C742" i="4"/>
  <c r="D742" i="4"/>
  <c r="E742" i="4"/>
  <c r="F742" i="4"/>
  <c r="G742" i="4"/>
  <c r="H742" i="4"/>
  <c r="I742" i="4"/>
  <c r="J742" i="4"/>
  <c r="K742" i="4"/>
  <c r="O742" i="4"/>
  <c r="A743" i="4"/>
  <c r="B743" i="4"/>
  <c r="C743" i="4"/>
  <c r="D743" i="4"/>
  <c r="E743" i="4"/>
  <c r="F743" i="4"/>
  <c r="G743" i="4"/>
  <c r="H743" i="4"/>
  <c r="I743" i="4"/>
  <c r="J743" i="4"/>
  <c r="K743" i="4"/>
  <c r="O743" i="4"/>
  <c r="A744" i="4"/>
  <c r="B744" i="4"/>
  <c r="C744" i="4"/>
  <c r="D744" i="4"/>
  <c r="E744" i="4"/>
  <c r="F744" i="4"/>
  <c r="G744" i="4"/>
  <c r="H744" i="4"/>
  <c r="I744" i="4"/>
  <c r="J744" i="4"/>
  <c r="K744" i="4"/>
  <c r="O744" i="4"/>
  <c r="A745" i="4"/>
  <c r="B745" i="4"/>
  <c r="C745" i="4"/>
  <c r="D745" i="4"/>
  <c r="E745" i="4"/>
  <c r="F745" i="4"/>
  <c r="G745" i="4"/>
  <c r="H745" i="4"/>
  <c r="I745" i="4"/>
  <c r="J745" i="4"/>
  <c r="K745" i="4"/>
  <c r="O745" i="4"/>
  <c r="A746" i="4"/>
  <c r="B746" i="4"/>
  <c r="C746" i="4"/>
  <c r="D746" i="4"/>
  <c r="E746" i="4"/>
  <c r="F746" i="4"/>
  <c r="G746" i="4"/>
  <c r="H746" i="4"/>
  <c r="I746" i="4"/>
  <c r="J746" i="4"/>
  <c r="K746" i="4"/>
  <c r="O746" i="4"/>
  <c r="A747" i="4"/>
  <c r="B747" i="4"/>
  <c r="C747" i="4"/>
  <c r="D747" i="4"/>
  <c r="E747" i="4"/>
  <c r="F747" i="4"/>
  <c r="G747" i="4"/>
  <c r="H747" i="4"/>
  <c r="I747" i="4"/>
  <c r="J747" i="4"/>
  <c r="K747" i="4"/>
  <c r="O747" i="4"/>
  <c r="A748" i="4"/>
  <c r="B748" i="4"/>
  <c r="C748" i="4"/>
  <c r="D748" i="4"/>
  <c r="E748" i="4"/>
  <c r="F748" i="4"/>
  <c r="G748" i="4"/>
  <c r="H748" i="4"/>
  <c r="I748" i="4"/>
  <c r="J748" i="4"/>
  <c r="K748" i="4"/>
  <c r="O748" i="4"/>
  <c r="A749" i="4"/>
  <c r="B749" i="4"/>
  <c r="C749" i="4"/>
  <c r="D749" i="4"/>
  <c r="E749" i="4"/>
  <c r="F749" i="4"/>
  <c r="G749" i="4"/>
  <c r="H749" i="4"/>
  <c r="I749" i="4"/>
  <c r="J749" i="4"/>
  <c r="K749" i="4"/>
  <c r="O749" i="4"/>
  <c r="A750" i="4"/>
  <c r="B750" i="4"/>
  <c r="C750" i="4"/>
  <c r="D750" i="4"/>
  <c r="E750" i="4"/>
  <c r="F750" i="4"/>
  <c r="G750" i="4"/>
  <c r="H750" i="4"/>
  <c r="I750" i="4"/>
  <c r="J750" i="4"/>
  <c r="K750" i="4"/>
  <c r="O750" i="4"/>
  <c r="B2" i="5"/>
  <c r="G2" i="5"/>
  <c r="B3" i="5"/>
  <c r="G3" i="5"/>
  <c r="B4" i="5"/>
  <c r="G4" i="5"/>
  <c r="B5" i="5"/>
  <c r="G5" i="5"/>
  <c r="B6" i="5"/>
  <c r="G6" i="5"/>
  <c r="B7" i="5"/>
  <c r="G7" i="5"/>
  <c r="B8" i="5"/>
  <c r="G8" i="5"/>
  <c r="B9" i="5"/>
  <c r="G9" i="5"/>
  <c r="B10" i="5"/>
  <c r="G10" i="5"/>
  <c r="B11" i="5"/>
  <c r="G11" i="5"/>
  <c r="B12" i="5"/>
  <c r="G12" i="5"/>
  <c r="B13" i="5"/>
  <c r="G13" i="5"/>
  <c r="B14" i="5"/>
  <c r="G14" i="5"/>
  <c r="B15" i="5"/>
  <c r="G15" i="5"/>
  <c r="B16" i="5"/>
  <c r="G16" i="5"/>
  <c r="B17" i="5"/>
  <c r="G17" i="5"/>
  <c r="B18" i="5"/>
  <c r="G18" i="5"/>
  <c r="B19" i="5"/>
  <c r="G19" i="5"/>
  <c r="B20" i="5"/>
  <c r="G20" i="5"/>
  <c r="B21" i="5"/>
  <c r="G21" i="5"/>
  <c r="B22" i="5"/>
  <c r="G22" i="5"/>
  <c r="B23" i="5"/>
  <c r="G23" i="5"/>
  <c r="B24" i="5"/>
  <c r="G24" i="5"/>
  <c r="B25" i="5"/>
  <c r="G25" i="5"/>
  <c r="B26" i="5"/>
  <c r="G26" i="5"/>
  <c r="B27" i="5"/>
  <c r="G27" i="5"/>
  <c r="B28" i="5"/>
  <c r="G28" i="5"/>
  <c r="B29" i="5"/>
  <c r="G29" i="5"/>
  <c r="B30" i="5"/>
  <c r="G30" i="5"/>
  <c r="B31" i="5"/>
  <c r="G31" i="5"/>
  <c r="B32" i="5"/>
  <c r="G32" i="5"/>
  <c r="B33" i="5"/>
  <c r="G33" i="5"/>
  <c r="B34" i="5"/>
  <c r="G34" i="5"/>
  <c r="B35" i="5"/>
  <c r="G35" i="5"/>
  <c r="B36" i="5"/>
  <c r="G36" i="5"/>
  <c r="B37" i="5"/>
  <c r="G37" i="5"/>
  <c r="B38" i="5"/>
  <c r="G38" i="5"/>
  <c r="B39" i="5"/>
  <c r="G39" i="5"/>
  <c r="B40" i="5"/>
  <c r="G40" i="5"/>
  <c r="B41" i="5"/>
  <c r="G41" i="5"/>
  <c r="B42" i="5"/>
  <c r="G42" i="5"/>
  <c r="B43" i="5"/>
  <c r="G43" i="5"/>
  <c r="B44" i="5"/>
  <c r="G44" i="5"/>
  <c r="B45" i="5"/>
  <c r="G45" i="5"/>
  <c r="B46" i="5"/>
  <c r="G46" i="5"/>
  <c r="B47" i="5"/>
  <c r="G47" i="5"/>
  <c r="B48" i="5"/>
  <c r="G48" i="5"/>
  <c r="B49" i="5"/>
  <c r="G49" i="5"/>
  <c r="B50" i="5"/>
  <c r="G50" i="5"/>
  <c r="B51" i="5"/>
  <c r="G51" i="5"/>
  <c r="B52" i="5"/>
  <c r="G52" i="5"/>
  <c r="B53" i="5"/>
  <c r="G53" i="5"/>
  <c r="B54" i="5"/>
  <c r="G54" i="5"/>
  <c r="B55" i="5"/>
  <c r="G55" i="5"/>
  <c r="B56" i="5"/>
  <c r="G56" i="5"/>
  <c r="B57" i="5"/>
  <c r="G57"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90" i="5"/>
  <c r="G91" i="5"/>
  <c r="G92" i="5"/>
  <c r="G93" i="5"/>
  <c r="G94" i="5"/>
  <c r="G95" i="5"/>
  <c r="G96" i="5"/>
  <c r="G97" i="5"/>
  <c r="G89" i="5"/>
  <c r="N3" i="5"/>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2" i="5"/>
  <c r="D2" i="5"/>
  <c r="D3" i="5"/>
  <c r="D4" i="5"/>
  <c r="D5" i="5"/>
  <c r="D6" i="5"/>
  <c r="D7" i="5"/>
  <c r="D8" i="5"/>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59" i="5"/>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A4" i="4"/>
  <c r="B4" i="4"/>
  <c r="C4" i="4"/>
  <c r="D4" i="4"/>
  <c r="E4" i="4"/>
  <c r="F4" i="4"/>
  <c r="G4" i="4"/>
  <c r="H4" i="4"/>
  <c r="I4" i="4"/>
  <c r="J4" i="4"/>
  <c r="K4" i="4"/>
  <c r="O4" i="4"/>
  <c r="A5" i="4"/>
  <c r="B5" i="4"/>
  <c r="C5" i="4"/>
  <c r="D5" i="4"/>
  <c r="E5" i="4"/>
  <c r="F5" i="4"/>
  <c r="G5" i="4"/>
  <c r="H5" i="4"/>
  <c r="I5" i="4"/>
  <c r="J5" i="4"/>
  <c r="K5" i="4"/>
  <c r="O5" i="4"/>
  <c r="A6" i="4"/>
  <c r="B6" i="4"/>
  <c r="C6" i="4"/>
  <c r="D6" i="4"/>
  <c r="E6" i="4"/>
  <c r="F6" i="4"/>
  <c r="G6" i="4"/>
  <c r="H6" i="4"/>
  <c r="I6" i="4"/>
  <c r="J6" i="4"/>
  <c r="K6" i="4"/>
  <c r="O6" i="4"/>
  <c r="A7" i="4"/>
  <c r="B7" i="4"/>
  <c r="C7" i="4"/>
  <c r="D7" i="4"/>
  <c r="E7" i="4"/>
  <c r="F7" i="4"/>
  <c r="G7" i="4"/>
  <c r="H7" i="4"/>
  <c r="I7" i="4"/>
  <c r="J7" i="4"/>
  <c r="K7" i="4"/>
  <c r="O7" i="4"/>
  <c r="A8" i="4"/>
  <c r="B8" i="4"/>
  <c r="C8" i="4"/>
  <c r="D8" i="4"/>
  <c r="E8" i="4"/>
  <c r="F8" i="4"/>
  <c r="G8" i="4"/>
  <c r="H8" i="4"/>
  <c r="I8" i="4"/>
  <c r="J8" i="4"/>
  <c r="K8" i="4"/>
  <c r="O8" i="4"/>
  <c r="A9" i="4"/>
  <c r="B9" i="4"/>
  <c r="C9" i="4"/>
  <c r="D9" i="4"/>
  <c r="E9" i="4"/>
  <c r="F9" i="4"/>
  <c r="G9" i="4"/>
  <c r="H9" i="4"/>
  <c r="I9" i="4"/>
  <c r="J9" i="4"/>
  <c r="K9" i="4"/>
  <c r="O9" i="4"/>
  <c r="A10" i="4"/>
  <c r="B10" i="4"/>
  <c r="C10" i="4"/>
  <c r="D10" i="4"/>
  <c r="E10" i="4"/>
  <c r="F10" i="4"/>
  <c r="G10" i="4"/>
  <c r="H10" i="4"/>
  <c r="I10" i="4"/>
  <c r="J10" i="4"/>
  <c r="K10" i="4"/>
  <c r="O10" i="4"/>
  <c r="A11" i="4"/>
  <c r="B11" i="4"/>
  <c r="C11" i="4"/>
  <c r="D11" i="4"/>
  <c r="E11" i="4"/>
  <c r="F11" i="4"/>
  <c r="G11" i="4"/>
  <c r="H11" i="4"/>
  <c r="I11" i="4"/>
  <c r="J11" i="4"/>
  <c r="K11" i="4"/>
  <c r="O11" i="4"/>
  <c r="A12" i="4"/>
  <c r="B12" i="4"/>
  <c r="C12" i="4"/>
  <c r="D12" i="4"/>
  <c r="E12" i="4"/>
  <c r="F12" i="4"/>
  <c r="G12" i="4"/>
  <c r="H12" i="4"/>
  <c r="I12" i="4"/>
  <c r="J12" i="4"/>
  <c r="K12" i="4"/>
  <c r="O12" i="4"/>
  <c r="A13" i="4"/>
  <c r="B13" i="4"/>
  <c r="C13" i="4"/>
  <c r="D13" i="4"/>
  <c r="E13" i="4"/>
  <c r="F13" i="4"/>
  <c r="G13" i="4"/>
  <c r="H13" i="4"/>
  <c r="I13" i="4"/>
  <c r="J13" i="4"/>
  <c r="K13" i="4"/>
  <c r="O13" i="4"/>
  <c r="A14" i="4"/>
  <c r="B14" i="4"/>
  <c r="C14" i="4"/>
  <c r="D14" i="4"/>
  <c r="E14" i="4"/>
  <c r="F14" i="4"/>
  <c r="G14" i="4"/>
  <c r="H14" i="4"/>
  <c r="I14" i="4"/>
  <c r="J14" i="4"/>
  <c r="K14" i="4"/>
  <c r="O14" i="4"/>
  <c r="A15" i="4"/>
  <c r="B15" i="4"/>
  <c r="C15" i="4"/>
  <c r="D15" i="4"/>
  <c r="E15" i="4"/>
  <c r="F15" i="4"/>
  <c r="G15" i="4"/>
  <c r="H15" i="4"/>
  <c r="I15" i="4"/>
  <c r="J15" i="4"/>
  <c r="K15" i="4"/>
  <c r="O15" i="4"/>
  <c r="A16" i="4"/>
  <c r="B16" i="4"/>
  <c r="C16" i="4"/>
  <c r="D16" i="4"/>
  <c r="E16" i="4"/>
  <c r="F16" i="4"/>
  <c r="G16" i="4"/>
  <c r="H16" i="4"/>
  <c r="I16" i="4"/>
  <c r="J16" i="4"/>
  <c r="K16" i="4"/>
  <c r="O16" i="4"/>
  <c r="A17" i="4"/>
  <c r="B17" i="4"/>
  <c r="C17" i="4"/>
  <c r="D17" i="4"/>
  <c r="E17" i="4"/>
  <c r="F17" i="4"/>
  <c r="G17" i="4"/>
  <c r="H17" i="4"/>
  <c r="I17" i="4"/>
  <c r="J17" i="4"/>
  <c r="K17" i="4"/>
  <c r="O17" i="4"/>
  <c r="A18" i="4"/>
  <c r="B18" i="4"/>
  <c r="C18" i="4"/>
  <c r="D18" i="4"/>
  <c r="E18" i="4"/>
  <c r="F18" i="4"/>
  <c r="G18" i="4"/>
  <c r="H18" i="4"/>
  <c r="I18" i="4"/>
  <c r="J18" i="4"/>
  <c r="K18" i="4"/>
  <c r="O18" i="4"/>
  <c r="A19" i="4"/>
  <c r="B19" i="4"/>
  <c r="C19" i="4"/>
  <c r="D19" i="4"/>
  <c r="E19" i="4"/>
  <c r="F19" i="4"/>
  <c r="G19" i="4"/>
  <c r="H19" i="4"/>
  <c r="I19" i="4"/>
  <c r="J19" i="4"/>
  <c r="K19" i="4"/>
  <c r="O19" i="4"/>
  <c r="A20" i="4"/>
  <c r="B20" i="4"/>
  <c r="C20" i="4"/>
  <c r="D20" i="4"/>
  <c r="E20" i="4"/>
  <c r="F20" i="4"/>
  <c r="G20" i="4"/>
  <c r="H20" i="4"/>
  <c r="I20" i="4"/>
  <c r="J20" i="4"/>
  <c r="K20" i="4"/>
  <c r="O20" i="4"/>
  <c r="A21" i="4"/>
  <c r="B21" i="4"/>
  <c r="C21" i="4"/>
  <c r="D21" i="4"/>
  <c r="E21" i="4"/>
  <c r="F21" i="4"/>
  <c r="G21" i="4"/>
  <c r="H21" i="4"/>
  <c r="I21" i="4"/>
  <c r="J21" i="4"/>
  <c r="K21" i="4"/>
  <c r="O21" i="4"/>
  <c r="A22" i="4"/>
  <c r="B22" i="4"/>
  <c r="C22" i="4"/>
  <c r="D22" i="4"/>
  <c r="E22" i="4"/>
  <c r="F22" i="4"/>
  <c r="G22" i="4"/>
  <c r="H22" i="4"/>
  <c r="I22" i="4"/>
  <c r="J22" i="4"/>
  <c r="K22" i="4"/>
  <c r="O22" i="4"/>
  <c r="A23" i="4"/>
  <c r="B23" i="4"/>
  <c r="C23" i="4"/>
  <c r="D23" i="4"/>
  <c r="E23" i="4"/>
  <c r="F23" i="4"/>
  <c r="G23" i="4"/>
  <c r="H23" i="4"/>
  <c r="I23" i="4"/>
  <c r="J23" i="4"/>
  <c r="K23" i="4"/>
  <c r="O23" i="4"/>
  <c r="A24" i="4"/>
  <c r="B24" i="4"/>
  <c r="C24" i="4"/>
  <c r="D24" i="4"/>
  <c r="E24" i="4"/>
  <c r="F24" i="4"/>
  <c r="G24" i="4"/>
  <c r="H24" i="4"/>
  <c r="I24" i="4"/>
  <c r="J24" i="4"/>
  <c r="K24" i="4"/>
  <c r="O24" i="4"/>
  <c r="A25" i="4"/>
  <c r="B25" i="4"/>
  <c r="C25" i="4"/>
  <c r="D25" i="4"/>
  <c r="E25" i="4"/>
  <c r="F25" i="4"/>
  <c r="G25" i="4"/>
  <c r="H25" i="4"/>
  <c r="I25" i="4"/>
  <c r="J25" i="4"/>
  <c r="K25" i="4"/>
  <c r="O25" i="4"/>
  <c r="A26" i="4"/>
  <c r="B26" i="4"/>
  <c r="C26" i="4"/>
  <c r="D26" i="4"/>
  <c r="E26" i="4"/>
  <c r="F26" i="4"/>
  <c r="G26" i="4"/>
  <c r="H26" i="4"/>
  <c r="I26" i="4"/>
  <c r="J26" i="4"/>
  <c r="K26" i="4"/>
  <c r="O26" i="4"/>
  <c r="A27" i="4"/>
  <c r="B27" i="4"/>
  <c r="C27" i="4"/>
  <c r="D27" i="4"/>
  <c r="E27" i="4"/>
  <c r="F27" i="4"/>
  <c r="G27" i="4"/>
  <c r="H27" i="4"/>
  <c r="I27" i="4"/>
  <c r="J27" i="4"/>
  <c r="K27" i="4"/>
  <c r="O27" i="4"/>
  <c r="A28" i="4"/>
  <c r="B28" i="4"/>
  <c r="C28" i="4"/>
  <c r="D28" i="4"/>
  <c r="E28" i="4"/>
  <c r="F28" i="4"/>
  <c r="G28" i="4"/>
  <c r="H28" i="4"/>
  <c r="I28" i="4"/>
  <c r="J28" i="4"/>
  <c r="K28" i="4"/>
  <c r="O28" i="4"/>
  <c r="A29" i="4"/>
  <c r="B29" i="4"/>
  <c r="C29" i="4"/>
  <c r="D29" i="4"/>
  <c r="E29" i="4"/>
  <c r="F29" i="4"/>
  <c r="G29" i="4"/>
  <c r="H29" i="4"/>
  <c r="I29" i="4"/>
  <c r="J29" i="4"/>
  <c r="K29" i="4"/>
  <c r="O29" i="4"/>
  <c r="A30" i="4"/>
  <c r="B30" i="4"/>
  <c r="C30" i="4"/>
  <c r="D30" i="4"/>
  <c r="E30" i="4"/>
  <c r="F30" i="4"/>
  <c r="G30" i="4"/>
  <c r="H30" i="4"/>
  <c r="I30" i="4"/>
  <c r="J30" i="4"/>
  <c r="K30" i="4"/>
  <c r="O30" i="4"/>
  <c r="A31" i="4"/>
  <c r="B31" i="4"/>
  <c r="C31" i="4"/>
  <c r="D31" i="4"/>
  <c r="E31" i="4"/>
  <c r="F31" i="4"/>
  <c r="G31" i="4"/>
  <c r="H31" i="4"/>
  <c r="I31" i="4"/>
  <c r="J31" i="4"/>
  <c r="K31" i="4"/>
  <c r="O31" i="4"/>
  <c r="A32" i="4"/>
  <c r="B32" i="4"/>
  <c r="C32" i="4"/>
  <c r="D32" i="4"/>
  <c r="E32" i="4"/>
  <c r="F32" i="4"/>
  <c r="G32" i="4"/>
  <c r="H32" i="4"/>
  <c r="I32" i="4"/>
  <c r="J32" i="4"/>
  <c r="K32" i="4"/>
  <c r="O32" i="4"/>
  <c r="A33" i="4"/>
  <c r="B33" i="4"/>
  <c r="C33" i="4"/>
  <c r="D33" i="4"/>
  <c r="E33" i="4"/>
  <c r="F33" i="4"/>
  <c r="G33" i="4"/>
  <c r="H33" i="4"/>
  <c r="I33" i="4"/>
  <c r="J33" i="4"/>
  <c r="K33" i="4"/>
  <c r="O33" i="4"/>
  <c r="A34" i="4"/>
  <c r="B34" i="4"/>
  <c r="C34" i="4"/>
  <c r="D34" i="4"/>
  <c r="E34" i="4"/>
  <c r="F34" i="4"/>
  <c r="G34" i="4"/>
  <c r="H34" i="4"/>
  <c r="I34" i="4"/>
  <c r="J34" i="4"/>
  <c r="K34" i="4"/>
  <c r="O34" i="4"/>
  <c r="A35" i="4"/>
  <c r="B35" i="4"/>
  <c r="C35" i="4"/>
  <c r="D35" i="4"/>
  <c r="E35" i="4"/>
  <c r="F35" i="4"/>
  <c r="G35" i="4"/>
  <c r="H35" i="4"/>
  <c r="I35" i="4"/>
  <c r="J35" i="4"/>
  <c r="K35" i="4"/>
  <c r="O35" i="4"/>
  <c r="A36" i="4"/>
  <c r="B36" i="4"/>
  <c r="C36" i="4"/>
  <c r="D36" i="4"/>
  <c r="E36" i="4"/>
  <c r="F36" i="4"/>
  <c r="G36" i="4"/>
  <c r="H36" i="4"/>
  <c r="I36" i="4"/>
  <c r="J36" i="4"/>
  <c r="K36" i="4"/>
  <c r="O36" i="4"/>
  <c r="A37" i="4"/>
  <c r="B37" i="4"/>
  <c r="C37" i="4"/>
  <c r="D37" i="4"/>
  <c r="E37" i="4"/>
  <c r="F37" i="4"/>
  <c r="G37" i="4"/>
  <c r="H37" i="4"/>
  <c r="I37" i="4"/>
  <c r="J37" i="4"/>
  <c r="K37" i="4"/>
  <c r="O37" i="4"/>
  <c r="A38" i="4"/>
  <c r="B38" i="4"/>
  <c r="C38" i="4"/>
  <c r="D38" i="4"/>
  <c r="E38" i="4"/>
  <c r="F38" i="4"/>
  <c r="G38" i="4"/>
  <c r="H38" i="4"/>
  <c r="I38" i="4"/>
  <c r="J38" i="4"/>
  <c r="K38" i="4"/>
  <c r="O38" i="4"/>
  <c r="A39" i="4"/>
  <c r="B39" i="4"/>
  <c r="C39" i="4"/>
  <c r="D39" i="4"/>
  <c r="E39" i="4"/>
  <c r="F39" i="4"/>
  <c r="G39" i="4"/>
  <c r="H39" i="4"/>
  <c r="I39" i="4"/>
  <c r="J39" i="4"/>
  <c r="K39" i="4"/>
  <c r="O39" i="4"/>
  <c r="A40" i="4"/>
  <c r="B40" i="4"/>
  <c r="C40" i="4"/>
  <c r="D40" i="4"/>
  <c r="E40" i="4"/>
  <c r="F40" i="4"/>
  <c r="G40" i="4"/>
  <c r="H40" i="4"/>
  <c r="I40" i="4"/>
  <c r="J40" i="4"/>
  <c r="K40" i="4"/>
  <c r="O40" i="4"/>
  <c r="A41" i="4"/>
  <c r="B41" i="4"/>
  <c r="C41" i="4"/>
  <c r="D41" i="4"/>
  <c r="E41" i="4"/>
  <c r="F41" i="4"/>
  <c r="G41" i="4"/>
  <c r="H41" i="4"/>
  <c r="I41" i="4"/>
  <c r="J41" i="4"/>
  <c r="K41" i="4"/>
  <c r="O41" i="4"/>
  <c r="A42" i="4"/>
  <c r="B42" i="4"/>
  <c r="C42" i="4"/>
  <c r="D42" i="4"/>
  <c r="E42" i="4"/>
  <c r="F42" i="4"/>
  <c r="G42" i="4"/>
  <c r="H42" i="4"/>
  <c r="I42" i="4"/>
  <c r="J42" i="4"/>
  <c r="K42" i="4"/>
  <c r="O42" i="4"/>
  <c r="A43" i="4"/>
  <c r="B43" i="4"/>
  <c r="C43" i="4"/>
  <c r="D43" i="4"/>
  <c r="E43" i="4"/>
  <c r="F43" i="4"/>
  <c r="G43" i="4"/>
  <c r="H43" i="4"/>
  <c r="I43" i="4"/>
  <c r="J43" i="4"/>
  <c r="K43" i="4"/>
  <c r="O43" i="4"/>
  <c r="A44" i="4"/>
  <c r="B44" i="4"/>
  <c r="C44" i="4"/>
  <c r="D44" i="4"/>
  <c r="E44" i="4"/>
  <c r="F44" i="4"/>
  <c r="G44" i="4"/>
  <c r="H44" i="4"/>
  <c r="I44" i="4"/>
  <c r="J44" i="4"/>
  <c r="K44" i="4"/>
  <c r="O44" i="4"/>
  <c r="A45" i="4"/>
  <c r="B45" i="4"/>
  <c r="C45" i="4"/>
  <c r="D45" i="4"/>
  <c r="E45" i="4"/>
  <c r="F45" i="4"/>
  <c r="G45" i="4"/>
  <c r="H45" i="4"/>
  <c r="I45" i="4"/>
  <c r="J45" i="4"/>
  <c r="K45" i="4"/>
  <c r="O45" i="4"/>
  <c r="A46" i="4"/>
  <c r="B46" i="4"/>
  <c r="C46" i="4"/>
  <c r="D46" i="4"/>
  <c r="E46" i="4"/>
  <c r="F46" i="4"/>
  <c r="G46" i="4"/>
  <c r="H46" i="4"/>
  <c r="I46" i="4"/>
  <c r="J46" i="4"/>
  <c r="K46" i="4"/>
  <c r="O46" i="4"/>
  <c r="A47" i="4"/>
  <c r="B47" i="4"/>
  <c r="C47" i="4"/>
  <c r="D47" i="4"/>
  <c r="E47" i="4"/>
  <c r="F47" i="4"/>
  <c r="G47" i="4"/>
  <c r="H47" i="4"/>
  <c r="I47" i="4"/>
  <c r="J47" i="4"/>
  <c r="K47" i="4"/>
  <c r="O47" i="4"/>
  <c r="A48" i="4"/>
  <c r="B48" i="4"/>
  <c r="C48" i="4"/>
  <c r="D48" i="4"/>
  <c r="E48" i="4"/>
  <c r="F48" i="4"/>
  <c r="G48" i="4"/>
  <c r="H48" i="4"/>
  <c r="I48" i="4"/>
  <c r="J48" i="4"/>
  <c r="K48" i="4"/>
  <c r="O48" i="4"/>
  <c r="A49" i="4"/>
  <c r="B49" i="4"/>
  <c r="C49" i="4"/>
  <c r="D49" i="4"/>
  <c r="E49" i="4"/>
  <c r="F49" i="4"/>
  <c r="G49" i="4"/>
  <c r="H49" i="4"/>
  <c r="I49" i="4"/>
  <c r="J49" i="4"/>
  <c r="K49" i="4"/>
  <c r="O49" i="4"/>
  <c r="A50" i="4"/>
  <c r="B50" i="4"/>
  <c r="C50" i="4"/>
  <c r="D50" i="4"/>
  <c r="E50" i="4"/>
  <c r="F50" i="4"/>
  <c r="G50" i="4"/>
  <c r="H50" i="4"/>
  <c r="I50" i="4"/>
  <c r="J50" i="4"/>
  <c r="K50" i="4"/>
  <c r="O50" i="4"/>
  <c r="A51" i="4"/>
  <c r="B51" i="4"/>
  <c r="C51" i="4"/>
  <c r="D51" i="4"/>
  <c r="E51" i="4"/>
  <c r="F51" i="4"/>
  <c r="G51" i="4"/>
  <c r="H51" i="4"/>
  <c r="I51" i="4"/>
  <c r="J51" i="4"/>
  <c r="K51" i="4"/>
  <c r="O51" i="4"/>
  <c r="A52" i="4"/>
  <c r="B52" i="4"/>
  <c r="C52" i="4"/>
  <c r="D52" i="4"/>
  <c r="E52" i="4"/>
  <c r="F52" i="4"/>
  <c r="G52" i="4"/>
  <c r="H52" i="4"/>
  <c r="I52" i="4"/>
  <c r="J52" i="4"/>
  <c r="K52" i="4"/>
  <c r="O52" i="4"/>
  <c r="A53" i="4"/>
  <c r="B53" i="4"/>
  <c r="C53" i="4"/>
  <c r="D53" i="4"/>
  <c r="E53" i="4"/>
  <c r="F53" i="4"/>
  <c r="G53" i="4"/>
  <c r="H53" i="4"/>
  <c r="I53" i="4"/>
  <c r="J53" i="4"/>
  <c r="K53" i="4"/>
  <c r="O53" i="4"/>
  <c r="A54" i="4"/>
  <c r="B54" i="4"/>
  <c r="C54" i="4"/>
  <c r="D54" i="4"/>
  <c r="E54" i="4"/>
  <c r="F54" i="4"/>
  <c r="G54" i="4"/>
  <c r="H54" i="4"/>
  <c r="I54" i="4"/>
  <c r="J54" i="4"/>
  <c r="K54" i="4"/>
  <c r="O54" i="4"/>
  <c r="A55" i="4"/>
  <c r="B55" i="4"/>
  <c r="C55" i="4"/>
  <c r="D55" i="4"/>
  <c r="E55" i="4"/>
  <c r="F55" i="4"/>
  <c r="G55" i="4"/>
  <c r="H55" i="4"/>
  <c r="I55" i="4"/>
  <c r="J55" i="4"/>
  <c r="K55" i="4"/>
  <c r="O55" i="4"/>
  <c r="A56" i="4"/>
  <c r="B56" i="4"/>
  <c r="C56" i="4"/>
  <c r="D56" i="4"/>
  <c r="E56" i="4"/>
  <c r="F56" i="4"/>
  <c r="G56" i="4"/>
  <c r="H56" i="4"/>
  <c r="I56" i="4"/>
  <c r="J56" i="4"/>
  <c r="K56" i="4"/>
  <c r="O56" i="4"/>
  <c r="A57" i="4"/>
  <c r="B57" i="4"/>
  <c r="C57" i="4"/>
  <c r="D57" i="4"/>
  <c r="E57" i="4"/>
  <c r="F57" i="4"/>
  <c r="G57" i="4"/>
  <c r="H57" i="4"/>
  <c r="I57" i="4"/>
  <c r="J57" i="4"/>
  <c r="K57" i="4"/>
  <c r="O57" i="4"/>
  <c r="A58" i="4"/>
  <c r="B58" i="4"/>
  <c r="C58" i="4"/>
  <c r="D58" i="4"/>
  <c r="E58" i="4"/>
  <c r="F58" i="4"/>
  <c r="G58" i="4"/>
  <c r="H58" i="4"/>
  <c r="I58" i="4"/>
  <c r="J58" i="4"/>
  <c r="K58" i="4"/>
  <c r="O58" i="4"/>
  <c r="A59" i="4"/>
  <c r="B59" i="4"/>
  <c r="C59" i="4"/>
  <c r="D59" i="4"/>
  <c r="E59" i="4"/>
  <c r="F59" i="4"/>
  <c r="G59" i="4"/>
  <c r="H59" i="4"/>
  <c r="I59" i="4"/>
  <c r="J59" i="4"/>
  <c r="K59" i="4"/>
  <c r="O59" i="4"/>
  <c r="A60" i="4"/>
  <c r="B60" i="4"/>
  <c r="C60" i="4"/>
  <c r="D60" i="4"/>
  <c r="E60" i="4"/>
  <c r="F60" i="4"/>
  <c r="G60" i="4"/>
  <c r="H60" i="4"/>
  <c r="I60" i="4"/>
  <c r="J60" i="4"/>
  <c r="K60" i="4"/>
  <c r="O60" i="4"/>
  <c r="A61" i="4"/>
  <c r="B61" i="4"/>
  <c r="C61" i="4"/>
  <c r="D61" i="4"/>
  <c r="E61" i="4"/>
  <c r="F61" i="4"/>
  <c r="G61" i="4"/>
  <c r="H61" i="4"/>
  <c r="I61" i="4"/>
  <c r="J61" i="4"/>
  <c r="K61" i="4"/>
  <c r="O61" i="4"/>
  <c r="A62" i="4"/>
  <c r="B62" i="4"/>
  <c r="C62" i="4"/>
  <c r="D62" i="4"/>
  <c r="E62" i="4"/>
  <c r="F62" i="4"/>
  <c r="G62" i="4"/>
  <c r="H62" i="4"/>
  <c r="I62" i="4"/>
  <c r="J62" i="4"/>
  <c r="K62" i="4"/>
  <c r="O62" i="4"/>
  <c r="A63" i="4"/>
  <c r="B63" i="4"/>
  <c r="C63" i="4"/>
  <c r="D63" i="4"/>
  <c r="E63" i="4"/>
  <c r="F63" i="4"/>
  <c r="G63" i="4"/>
  <c r="H63" i="4"/>
  <c r="I63" i="4"/>
  <c r="J63" i="4"/>
  <c r="K63" i="4"/>
  <c r="O63" i="4"/>
  <c r="A64" i="4"/>
  <c r="B64" i="4"/>
  <c r="C64" i="4"/>
  <c r="D64" i="4"/>
  <c r="E64" i="4"/>
  <c r="F64" i="4"/>
  <c r="G64" i="4"/>
  <c r="H64" i="4"/>
  <c r="I64" i="4"/>
  <c r="J64" i="4"/>
  <c r="K64" i="4"/>
  <c r="O64" i="4"/>
  <c r="A65" i="4"/>
  <c r="B65" i="4"/>
  <c r="C65" i="4"/>
  <c r="D65" i="4"/>
  <c r="E65" i="4"/>
  <c r="F65" i="4"/>
  <c r="G65" i="4"/>
  <c r="H65" i="4"/>
  <c r="I65" i="4"/>
  <c r="J65" i="4"/>
  <c r="K65" i="4"/>
  <c r="O65" i="4"/>
  <c r="A66" i="4"/>
  <c r="B66" i="4"/>
  <c r="C66" i="4"/>
  <c r="D66" i="4"/>
  <c r="E66" i="4"/>
  <c r="F66" i="4"/>
  <c r="G66" i="4"/>
  <c r="H66" i="4"/>
  <c r="I66" i="4"/>
  <c r="J66" i="4"/>
  <c r="K66" i="4"/>
  <c r="O66" i="4"/>
  <c r="A67" i="4"/>
  <c r="B67" i="4"/>
  <c r="C67" i="4"/>
  <c r="D67" i="4"/>
  <c r="E67" i="4"/>
  <c r="F67" i="4"/>
  <c r="G67" i="4"/>
  <c r="H67" i="4"/>
  <c r="I67" i="4"/>
  <c r="J67" i="4"/>
  <c r="K67" i="4"/>
  <c r="O67" i="4"/>
  <c r="A68" i="4"/>
  <c r="B68" i="4"/>
  <c r="C68" i="4"/>
  <c r="D68" i="4"/>
  <c r="E68" i="4"/>
  <c r="F68" i="4"/>
  <c r="G68" i="4"/>
  <c r="H68" i="4"/>
  <c r="I68" i="4"/>
  <c r="J68" i="4"/>
  <c r="K68" i="4"/>
  <c r="O68" i="4"/>
  <c r="A69" i="4"/>
  <c r="B69" i="4"/>
  <c r="C69" i="4"/>
  <c r="D69" i="4"/>
  <c r="E69" i="4"/>
  <c r="F69" i="4"/>
  <c r="G69" i="4"/>
  <c r="H69" i="4"/>
  <c r="I69" i="4"/>
  <c r="J69" i="4"/>
  <c r="K69" i="4"/>
  <c r="O69" i="4"/>
  <c r="A70" i="4"/>
  <c r="B70" i="4"/>
  <c r="C70" i="4"/>
  <c r="D70" i="4"/>
  <c r="E70" i="4"/>
  <c r="F70" i="4"/>
  <c r="G70" i="4"/>
  <c r="H70" i="4"/>
  <c r="I70" i="4"/>
  <c r="J70" i="4"/>
  <c r="K70" i="4"/>
  <c r="O70" i="4"/>
  <c r="A71" i="4"/>
  <c r="B71" i="4"/>
  <c r="C71" i="4"/>
  <c r="D71" i="4"/>
  <c r="E71" i="4"/>
  <c r="F71" i="4"/>
  <c r="G71" i="4"/>
  <c r="H71" i="4"/>
  <c r="I71" i="4"/>
  <c r="J71" i="4"/>
  <c r="K71" i="4"/>
  <c r="O71" i="4"/>
  <c r="A72" i="4"/>
  <c r="B72" i="4"/>
  <c r="C72" i="4"/>
  <c r="D72" i="4"/>
  <c r="E72" i="4"/>
  <c r="F72" i="4"/>
  <c r="G72" i="4"/>
  <c r="H72" i="4"/>
  <c r="I72" i="4"/>
  <c r="J72" i="4"/>
  <c r="K72" i="4"/>
  <c r="O72" i="4"/>
  <c r="A73" i="4"/>
  <c r="B73" i="4"/>
  <c r="C73" i="4"/>
  <c r="D73" i="4"/>
  <c r="E73" i="4"/>
  <c r="F73" i="4"/>
  <c r="G73" i="4"/>
  <c r="H73" i="4"/>
  <c r="I73" i="4"/>
  <c r="J73" i="4"/>
  <c r="K73" i="4"/>
  <c r="O73" i="4"/>
  <c r="A74" i="4"/>
  <c r="B74" i="4"/>
  <c r="C74" i="4"/>
  <c r="D74" i="4"/>
  <c r="E74" i="4"/>
  <c r="F74" i="4"/>
  <c r="G74" i="4"/>
  <c r="H74" i="4"/>
  <c r="I74" i="4"/>
  <c r="J74" i="4"/>
  <c r="K74" i="4"/>
  <c r="O74" i="4"/>
  <c r="A75" i="4"/>
  <c r="B75" i="4"/>
  <c r="C75" i="4"/>
  <c r="D75" i="4"/>
  <c r="E75" i="4"/>
  <c r="F75" i="4"/>
  <c r="G75" i="4"/>
  <c r="H75" i="4"/>
  <c r="I75" i="4"/>
  <c r="J75" i="4"/>
  <c r="K75" i="4"/>
  <c r="O75" i="4"/>
  <c r="A76" i="4"/>
  <c r="B76" i="4"/>
  <c r="C76" i="4"/>
  <c r="D76" i="4"/>
  <c r="E76" i="4"/>
  <c r="F76" i="4"/>
  <c r="G76" i="4"/>
  <c r="H76" i="4"/>
  <c r="I76" i="4"/>
  <c r="J76" i="4"/>
  <c r="K76" i="4"/>
  <c r="O76" i="4"/>
  <c r="A77" i="4"/>
  <c r="B77" i="4"/>
  <c r="C77" i="4"/>
  <c r="D77" i="4"/>
  <c r="E77" i="4"/>
  <c r="F77" i="4"/>
  <c r="G77" i="4"/>
  <c r="H77" i="4"/>
  <c r="I77" i="4"/>
  <c r="J77" i="4"/>
  <c r="K77" i="4"/>
  <c r="O77" i="4"/>
  <c r="A78" i="4"/>
  <c r="B78" i="4"/>
  <c r="C78" i="4"/>
  <c r="D78" i="4"/>
  <c r="E78" i="4"/>
  <c r="F78" i="4"/>
  <c r="G78" i="4"/>
  <c r="H78" i="4"/>
  <c r="I78" i="4"/>
  <c r="J78" i="4"/>
  <c r="K78" i="4"/>
  <c r="O78" i="4"/>
  <c r="A79" i="4"/>
  <c r="B79" i="4"/>
  <c r="C79" i="4"/>
  <c r="D79" i="4"/>
  <c r="E79" i="4"/>
  <c r="F79" i="4"/>
  <c r="G79" i="4"/>
  <c r="H79" i="4"/>
  <c r="I79" i="4"/>
  <c r="J79" i="4"/>
  <c r="K79" i="4"/>
  <c r="O79" i="4"/>
  <c r="A80" i="4"/>
  <c r="B80" i="4"/>
  <c r="C80" i="4"/>
  <c r="D80" i="4"/>
  <c r="E80" i="4"/>
  <c r="F80" i="4"/>
  <c r="G80" i="4"/>
  <c r="H80" i="4"/>
  <c r="I80" i="4"/>
  <c r="J80" i="4"/>
  <c r="K80" i="4"/>
  <c r="O80" i="4"/>
  <c r="A81" i="4"/>
  <c r="B81" i="4"/>
  <c r="C81" i="4"/>
  <c r="D81" i="4"/>
  <c r="E81" i="4"/>
  <c r="F81" i="4"/>
  <c r="G81" i="4"/>
  <c r="H81" i="4"/>
  <c r="I81" i="4"/>
  <c r="J81" i="4"/>
  <c r="K81" i="4"/>
  <c r="O81" i="4"/>
  <c r="A82" i="4"/>
  <c r="B82" i="4"/>
  <c r="C82" i="4"/>
  <c r="D82" i="4"/>
  <c r="E82" i="4"/>
  <c r="F82" i="4"/>
  <c r="G82" i="4"/>
  <c r="H82" i="4"/>
  <c r="I82" i="4"/>
  <c r="J82" i="4"/>
  <c r="K82" i="4"/>
  <c r="O82" i="4"/>
  <c r="A83" i="4"/>
  <c r="B83" i="4"/>
  <c r="C83" i="4"/>
  <c r="D83" i="4"/>
  <c r="E83" i="4"/>
  <c r="F83" i="4"/>
  <c r="G83" i="4"/>
  <c r="H83" i="4"/>
  <c r="I83" i="4"/>
  <c r="J83" i="4"/>
  <c r="K83" i="4"/>
  <c r="O83" i="4"/>
  <c r="A84" i="4"/>
  <c r="B84" i="4"/>
  <c r="C84" i="4"/>
  <c r="D84" i="4"/>
  <c r="E84" i="4"/>
  <c r="F84" i="4"/>
  <c r="G84" i="4"/>
  <c r="H84" i="4"/>
  <c r="I84" i="4"/>
  <c r="J84" i="4"/>
  <c r="K84" i="4"/>
  <c r="O84" i="4"/>
  <c r="A85" i="4"/>
  <c r="B85" i="4"/>
  <c r="C85" i="4"/>
  <c r="D85" i="4"/>
  <c r="E85" i="4"/>
  <c r="F85" i="4"/>
  <c r="G85" i="4"/>
  <c r="H85" i="4"/>
  <c r="I85" i="4"/>
  <c r="J85" i="4"/>
  <c r="K85" i="4"/>
  <c r="O85" i="4"/>
  <c r="A86" i="4"/>
  <c r="B86" i="4"/>
  <c r="C86" i="4"/>
  <c r="D86" i="4"/>
  <c r="E86" i="4"/>
  <c r="F86" i="4"/>
  <c r="G86" i="4"/>
  <c r="H86" i="4"/>
  <c r="I86" i="4"/>
  <c r="J86" i="4"/>
  <c r="K86" i="4"/>
  <c r="O86" i="4"/>
  <c r="A87" i="4"/>
  <c r="B87" i="4"/>
  <c r="C87" i="4"/>
  <c r="D87" i="4"/>
  <c r="E87" i="4"/>
  <c r="F87" i="4"/>
  <c r="G87" i="4"/>
  <c r="H87" i="4"/>
  <c r="I87" i="4"/>
  <c r="J87" i="4"/>
  <c r="K87" i="4"/>
  <c r="O87" i="4"/>
  <c r="A88" i="4"/>
  <c r="B88" i="4"/>
  <c r="C88" i="4"/>
  <c r="D88" i="4"/>
  <c r="E88" i="4"/>
  <c r="F88" i="4"/>
  <c r="G88" i="4"/>
  <c r="H88" i="4"/>
  <c r="I88" i="4"/>
  <c r="J88" i="4"/>
  <c r="K88" i="4"/>
  <c r="O88" i="4"/>
  <c r="A89" i="4"/>
  <c r="B89" i="4"/>
  <c r="C89" i="4"/>
  <c r="D89" i="4"/>
  <c r="E89" i="4"/>
  <c r="F89" i="4"/>
  <c r="G89" i="4"/>
  <c r="H89" i="4"/>
  <c r="I89" i="4"/>
  <c r="J89" i="4"/>
  <c r="K89" i="4"/>
  <c r="O89" i="4"/>
  <c r="A90" i="4"/>
  <c r="B90" i="4"/>
  <c r="C90" i="4"/>
  <c r="D90" i="4"/>
  <c r="E90" i="4"/>
  <c r="F90" i="4"/>
  <c r="G90" i="4"/>
  <c r="H90" i="4"/>
  <c r="I90" i="4"/>
  <c r="J90" i="4"/>
  <c r="K90" i="4"/>
  <c r="O90" i="4"/>
  <c r="A91" i="4"/>
  <c r="B91" i="4"/>
  <c r="C91" i="4"/>
  <c r="D91" i="4"/>
  <c r="E91" i="4"/>
  <c r="F91" i="4"/>
  <c r="G91" i="4"/>
  <c r="H91" i="4"/>
  <c r="I91" i="4"/>
  <c r="J91" i="4"/>
  <c r="K91" i="4"/>
  <c r="O91" i="4"/>
  <c r="A92" i="4"/>
  <c r="B92" i="4"/>
  <c r="C92" i="4"/>
  <c r="D92" i="4"/>
  <c r="E92" i="4"/>
  <c r="F92" i="4"/>
  <c r="G92" i="4"/>
  <c r="H92" i="4"/>
  <c r="I92" i="4"/>
  <c r="J92" i="4"/>
  <c r="K92" i="4"/>
  <c r="O92" i="4"/>
  <c r="A93" i="4"/>
  <c r="B93" i="4"/>
  <c r="C93" i="4"/>
  <c r="D93" i="4"/>
  <c r="E93" i="4"/>
  <c r="F93" i="4"/>
  <c r="G93" i="4"/>
  <c r="H93" i="4"/>
  <c r="I93" i="4"/>
  <c r="J93" i="4"/>
  <c r="K93" i="4"/>
  <c r="O93" i="4"/>
  <c r="A94" i="4"/>
  <c r="B94" i="4"/>
  <c r="C94" i="4"/>
  <c r="D94" i="4"/>
  <c r="E94" i="4"/>
  <c r="F94" i="4"/>
  <c r="G94" i="4"/>
  <c r="H94" i="4"/>
  <c r="I94" i="4"/>
  <c r="J94" i="4"/>
  <c r="K94" i="4"/>
  <c r="O94" i="4"/>
  <c r="A95" i="4"/>
  <c r="B95" i="4"/>
  <c r="C95" i="4"/>
  <c r="D95" i="4"/>
  <c r="E95" i="4"/>
  <c r="F95" i="4"/>
  <c r="G95" i="4"/>
  <c r="H95" i="4"/>
  <c r="I95" i="4"/>
  <c r="J95" i="4"/>
  <c r="K95" i="4"/>
  <c r="O95" i="4"/>
  <c r="A96" i="4"/>
  <c r="B96" i="4"/>
  <c r="C96" i="4"/>
  <c r="D96" i="4"/>
  <c r="E96" i="4"/>
  <c r="F96" i="4"/>
  <c r="G96" i="4"/>
  <c r="H96" i="4"/>
  <c r="I96" i="4"/>
  <c r="J96" i="4"/>
  <c r="K96" i="4"/>
  <c r="O96" i="4"/>
  <c r="A97" i="4"/>
  <c r="B97" i="4"/>
  <c r="C97" i="4"/>
  <c r="D97" i="4"/>
  <c r="E97" i="4"/>
  <c r="F97" i="4"/>
  <c r="G97" i="4"/>
  <c r="H97" i="4"/>
  <c r="I97" i="4"/>
  <c r="J97" i="4"/>
  <c r="K97" i="4"/>
  <c r="O97" i="4"/>
  <c r="A98" i="4"/>
  <c r="B98" i="4"/>
  <c r="C98" i="4"/>
  <c r="D98" i="4"/>
  <c r="E98" i="4"/>
  <c r="F98" i="4"/>
  <c r="G98" i="4"/>
  <c r="H98" i="4"/>
  <c r="I98" i="4"/>
  <c r="J98" i="4"/>
  <c r="K98" i="4"/>
  <c r="O98" i="4"/>
  <c r="A99" i="4"/>
  <c r="B99" i="4"/>
  <c r="C99" i="4"/>
  <c r="D99" i="4"/>
  <c r="E99" i="4"/>
  <c r="F99" i="4"/>
  <c r="G99" i="4"/>
  <c r="H99" i="4"/>
  <c r="I99" i="4"/>
  <c r="J99" i="4"/>
  <c r="K99" i="4"/>
  <c r="O99" i="4"/>
  <c r="A100" i="4"/>
  <c r="B100" i="4"/>
  <c r="C100" i="4"/>
  <c r="D100" i="4"/>
  <c r="E100" i="4"/>
  <c r="F100" i="4"/>
  <c r="G100" i="4"/>
  <c r="H100" i="4"/>
  <c r="I100" i="4"/>
  <c r="J100" i="4"/>
  <c r="K100" i="4"/>
  <c r="O100" i="4"/>
  <c r="A101" i="4"/>
  <c r="B101" i="4"/>
  <c r="C101" i="4"/>
  <c r="D101" i="4"/>
  <c r="E101" i="4"/>
  <c r="F101" i="4"/>
  <c r="G101" i="4"/>
  <c r="H101" i="4"/>
  <c r="I101" i="4"/>
  <c r="J101" i="4"/>
  <c r="K101" i="4"/>
  <c r="O101" i="4"/>
  <c r="A102" i="4"/>
  <c r="B102" i="4"/>
  <c r="C102" i="4"/>
  <c r="D102" i="4"/>
  <c r="E102" i="4"/>
  <c r="F102" i="4"/>
  <c r="G102" i="4"/>
  <c r="H102" i="4"/>
  <c r="I102" i="4"/>
  <c r="J102" i="4"/>
  <c r="K102" i="4"/>
  <c r="O102" i="4"/>
  <c r="A103" i="4"/>
  <c r="B103" i="4"/>
  <c r="C103" i="4"/>
  <c r="D103" i="4"/>
  <c r="E103" i="4"/>
  <c r="F103" i="4"/>
  <c r="G103" i="4"/>
  <c r="H103" i="4"/>
  <c r="I103" i="4"/>
  <c r="J103" i="4"/>
  <c r="K103" i="4"/>
  <c r="O103" i="4"/>
  <c r="A104" i="4"/>
  <c r="B104" i="4"/>
  <c r="C104" i="4"/>
  <c r="D104" i="4"/>
  <c r="E104" i="4"/>
  <c r="F104" i="4"/>
  <c r="G104" i="4"/>
  <c r="H104" i="4"/>
  <c r="I104" i="4"/>
  <c r="J104" i="4"/>
  <c r="K104" i="4"/>
  <c r="O104" i="4"/>
  <c r="A105" i="4"/>
  <c r="B105" i="4"/>
  <c r="C105" i="4"/>
  <c r="D105" i="4"/>
  <c r="E105" i="4"/>
  <c r="F105" i="4"/>
  <c r="G105" i="4"/>
  <c r="H105" i="4"/>
  <c r="I105" i="4"/>
  <c r="J105" i="4"/>
  <c r="K105" i="4"/>
  <c r="O105" i="4"/>
  <c r="A106" i="4"/>
  <c r="B106" i="4"/>
  <c r="C106" i="4"/>
  <c r="D106" i="4"/>
  <c r="E106" i="4"/>
  <c r="F106" i="4"/>
  <c r="G106" i="4"/>
  <c r="H106" i="4"/>
  <c r="I106" i="4"/>
  <c r="J106" i="4"/>
  <c r="K106" i="4"/>
  <c r="O106" i="4"/>
  <c r="A107" i="4"/>
  <c r="B107" i="4"/>
  <c r="C107" i="4"/>
  <c r="D107" i="4"/>
  <c r="E107" i="4"/>
  <c r="F107" i="4"/>
  <c r="G107" i="4"/>
  <c r="H107" i="4"/>
  <c r="I107" i="4"/>
  <c r="J107" i="4"/>
  <c r="K107" i="4"/>
  <c r="O107" i="4"/>
  <c r="A108" i="4"/>
  <c r="B108" i="4"/>
  <c r="C108" i="4"/>
  <c r="D108" i="4"/>
  <c r="E108" i="4"/>
  <c r="F108" i="4"/>
  <c r="G108" i="4"/>
  <c r="H108" i="4"/>
  <c r="I108" i="4"/>
  <c r="J108" i="4"/>
  <c r="K108" i="4"/>
  <c r="O108" i="4"/>
  <c r="A109" i="4"/>
  <c r="B109" i="4"/>
  <c r="C109" i="4"/>
  <c r="D109" i="4"/>
  <c r="E109" i="4"/>
  <c r="F109" i="4"/>
  <c r="G109" i="4"/>
  <c r="H109" i="4"/>
  <c r="I109" i="4"/>
  <c r="J109" i="4"/>
  <c r="K109" i="4"/>
  <c r="O109" i="4"/>
  <c r="A110" i="4"/>
  <c r="B110" i="4"/>
  <c r="C110" i="4"/>
  <c r="D110" i="4"/>
  <c r="E110" i="4"/>
  <c r="F110" i="4"/>
  <c r="G110" i="4"/>
  <c r="H110" i="4"/>
  <c r="I110" i="4"/>
  <c r="J110" i="4"/>
  <c r="K110" i="4"/>
  <c r="O110" i="4"/>
  <c r="A111" i="4"/>
  <c r="B111" i="4"/>
  <c r="C111" i="4"/>
  <c r="D111" i="4"/>
  <c r="E111" i="4"/>
  <c r="F111" i="4"/>
  <c r="G111" i="4"/>
  <c r="H111" i="4"/>
  <c r="I111" i="4"/>
  <c r="J111" i="4"/>
  <c r="K111" i="4"/>
  <c r="O111" i="4"/>
  <c r="A112" i="4"/>
  <c r="B112" i="4"/>
  <c r="C112" i="4"/>
  <c r="D112" i="4"/>
  <c r="E112" i="4"/>
  <c r="F112" i="4"/>
  <c r="G112" i="4"/>
  <c r="H112" i="4"/>
  <c r="I112" i="4"/>
  <c r="J112" i="4"/>
  <c r="K112" i="4"/>
  <c r="O112" i="4"/>
  <c r="A113" i="4"/>
  <c r="B113" i="4"/>
  <c r="C113" i="4"/>
  <c r="D113" i="4"/>
  <c r="E113" i="4"/>
  <c r="F113" i="4"/>
  <c r="G113" i="4"/>
  <c r="H113" i="4"/>
  <c r="I113" i="4"/>
  <c r="J113" i="4"/>
  <c r="K113" i="4"/>
  <c r="O113" i="4"/>
  <c r="A114" i="4"/>
  <c r="B114" i="4"/>
  <c r="C114" i="4"/>
  <c r="D114" i="4"/>
  <c r="E114" i="4"/>
  <c r="F114" i="4"/>
  <c r="G114" i="4"/>
  <c r="H114" i="4"/>
  <c r="I114" i="4"/>
  <c r="J114" i="4"/>
  <c r="K114" i="4"/>
  <c r="O114" i="4"/>
  <c r="A115" i="4"/>
  <c r="B115" i="4"/>
  <c r="C115" i="4"/>
  <c r="D115" i="4"/>
  <c r="E115" i="4"/>
  <c r="F115" i="4"/>
  <c r="G115" i="4"/>
  <c r="H115" i="4"/>
  <c r="I115" i="4"/>
  <c r="J115" i="4"/>
  <c r="K115" i="4"/>
  <c r="O115" i="4"/>
  <c r="A116" i="4"/>
  <c r="B116" i="4"/>
  <c r="C116" i="4"/>
  <c r="D116" i="4"/>
  <c r="E116" i="4"/>
  <c r="F116" i="4"/>
  <c r="G116" i="4"/>
  <c r="H116" i="4"/>
  <c r="I116" i="4"/>
  <c r="J116" i="4"/>
  <c r="K116" i="4"/>
  <c r="O116" i="4"/>
  <c r="A117" i="4"/>
  <c r="B117" i="4"/>
  <c r="C117" i="4"/>
  <c r="D117" i="4"/>
  <c r="E117" i="4"/>
  <c r="F117" i="4"/>
  <c r="G117" i="4"/>
  <c r="H117" i="4"/>
  <c r="I117" i="4"/>
  <c r="J117" i="4"/>
  <c r="K117" i="4"/>
  <c r="O117" i="4"/>
  <c r="A118" i="4"/>
  <c r="B118" i="4"/>
  <c r="C118" i="4"/>
  <c r="D118" i="4"/>
  <c r="E118" i="4"/>
  <c r="F118" i="4"/>
  <c r="G118" i="4"/>
  <c r="H118" i="4"/>
  <c r="I118" i="4"/>
  <c r="J118" i="4"/>
  <c r="K118" i="4"/>
  <c r="O118" i="4"/>
  <c r="A119" i="4"/>
  <c r="B119" i="4"/>
  <c r="C119" i="4"/>
  <c r="D119" i="4"/>
  <c r="E119" i="4"/>
  <c r="F119" i="4"/>
  <c r="G119" i="4"/>
  <c r="H119" i="4"/>
  <c r="I119" i="4"/>
  <c r="J119" i="4"/>
  <c r="K119" i="4"/>
  <c r="O119" i="4"/>
  <c r="A120" i="4"/>
  <c r="B120" i="4"/>
  <c r="C120" i="4"/>
  <c r="D120" i="4"/>
  <c r="E120" i="4"/>
  <c r="F120" i="4"/>
  <c r="G120" i="4"/>
  <c r="H120" i="4"/>
  <c r="I120" i="4"/>
  <c r="J120" i="4"/>
  <c r="K120" i="4"/>
  <c r="O120" i="4"/>
  <c r="A121" i="4"/>
  <c r="B121" i="4"/>
  <c r="C121" i="4"/>
  <c r="D121" i="4"/>
  <c r="E121" i="4"/>
  <c r="F121" i="4"/>
  <c r="G121" i="4"/>
  <c r="H121" i="4"/>
  <c r="I121" i="4"/>
  <c r="J121" i="4"/>
  <c r="K121" i="4"/>
  <c r="O121" i="4"/>
  <c r="A122" i="4"/>
  <c r="B122" i="4"/>
  <c r="C122" i="4"/>
  <c r="D122" i="4"/>
  <c r="E122" i="4"/>
  <c r="F122" i="4"/>
  <c r="G122" i="4"/>
  <c r="H122" i="4"/>
  <c r="I122" i="4"/>
  <c r="J122" i="4"/>
  <c r="K122" i="4"/>
  <c r="O122" i="4"/>
  <c r="A123" i="4"/>
  <c r="B123" i="4"/>
  <c r="C123" i="4"/>
  <c r="D123" i="4"/>
  <c r="E123" i="4"/>
  <c r="F123" i="4"/>
  <c r="G123" i="4"/>
  <c r="H123" i="4"/>
  <c r="I123" i="4"/>
  <c r="J123" i="4"/>
  <c r="K123" i="4"/>
  <c r="O123" i="4"/>
  <c r="A124" i="4"/>
  <c r="B124" i="4"/>
  <c r="C124" i="4"/>
  <c r="D124" i="4"/>
  <c r="E124" i="4"/>
  <c r="F124" i="4"/>
  <c r="G124" i="4"/>
  <c r="H124" i="4"/>
  <c r="I124" i="4"/>
  <c r="J124" i="4"/>
  <c r="K124" i="4"/>
  <c r="O124" i="4"/>
  <c r="A125" i="4"/>
  <c r="B125" i="4"/>
  <c r="C125" i="4"/>
  <c r="D125" i="4"/>
  <c r="E125" i="4"/>
  <c r="F125" i="4"/>
  <c r="G125" i="4"/>
  <c r="H125" i="4"/>
  <c r="I125" i="4"/>
  <c r="J125" i="4"/>
  <c r="K125" i="4"/>
  <c r="O125" i="4"/>
  <c r="A126" i="4"/>
  <c r="B126" i="4"/>
  <c r="C126" i="4"/>
  <c r="D126" i="4"/>
  <c r="E126" i="4"/>
  <c r="F126" i="4"/>
  <c r="G126" i="4"/>
  <c r="H126" i="4"/>
  <c r="I126" i="4"/>
  <c r="J126" i="4"/>
  <c r="K126" i="4"/>
  <c r="O126" i="4"/>
  <c r="A127" i="4"/>
  <c r="B127" i="4"/>
  <c r="C127" i="4"/>
  <c r="D127" i="4"/>
  <c r="E127" i="4"/>
  <c r="F127" i="4"/>
  <c r="G127" i="4"/>
  <c r="H127" i="4"/>
  <c r="I127" i="4"/>
  <c r="J127" i="4"/>
  <c r="K127" i="4"/>
  <c r="O127" i="4"/>
  <c r="A128" i="4"/>
  <c r="B128" i="4"/>
  <c r="C128" i="4"/>
  <c r="D128" i="4"/>
  <c r="E128" i="4"/>
  <c r="F128" i="4"/>
  <c r="G128" i="4"/>
  <c r="H128" i="4"/>
  <c r="I128" i="4"/>
  <c r="J128" i="4"/>
  <c r="K128" i="4"/>
  <c r="O128" i="4"/>
  <c r="A129" i="4"/>
  <c r="B129" i="4"/>
  <c r="C129" i="4"/>
  <c r="D129" i="4"/>
  <c r="E129" i="4"/>
  <c r="F129" i="4"/>
  <c r="G129" i="4"/>
  <c r="H129" i="4"/>
  <c r="I129" i="4"/>
  <c r="J129" i="4"/>
  <c r="K129" i="4"/>
  <c r="O129" i="4"/>
  <c r="A130" i="4"/>
  <c r="B130" i="4"/>
  <c r="C130" i="4"/>
  <c r="D130" i="4"/>
  <c r="E130" i="4"/>
  <c r="F130" i="4"/>
  <c r="G130" i="4"/>
  <c r="H130" i="4"/>
  <c r="I130" i="4"/>
  <c r="J130" i="4"/>
  <c r="K130" i="4"/>
  <c r="O130" i="4"/>
  <c r="A131" i="4"/>
  <c r="B131" i="4"/>
  <c r="C131" i="4"/>
  <c r="D131" i="4"/>
  <c r="E131" i="4"/>
  <c r="F131" i="4"/>
  <c r="G131" i="4"/>
  <c r="H131" i="4"/>
  <c r="I131" i="4"/>
  <c r="J131" i="4"/>
  <c r="K131" i="4"/>
  <c r="O131" i="4"/>
  <c r="A132" i="4"/>
  <c r="B132" i="4"/>
  <c r="C132" i="4"/>
  <c r="D132" i="4"/>
  <c r="E132" i="4"/>
  <c r="F132" i="4"/>
  <c r="G132" i="4"/>
  <c r="H132" i="4"/>
  <c r="I132" i="4"/>
  <c r="J132" i="4"/>
  <c r="K132" i="4"/>
  <c r="O132" i="4"/>
  <c r="A133" i="4"/>
  <c r="B133" i="4"/>
  <c r="C133" i="4"/>
  <c r="D133" i="4"/>
  <c r="E133" i="4"/>
  <c r="F133" i="4"/>
  <c r="G133" i="4"/>
  <c r="H133" i="4"/>
  <c r="I133" i="4"/>
  <c r="J133" i="4"/>
  <c r="K133" i="4"/>
  <c r="O133" i="4"/>
  <c r="A134" i="4"/>
  <c r="B134" i="4"/>
  <c r="C134" i="4"/>
  <c r="D134" i="4"/>
  <c r="E134" i="4"/>
  <c r="F134" i="4"/>
  <c r="G134" i="4"/>
  <c r="H134" i="4"/>
  <c r="I134" i="4"/>
  <c r="J134" i="4"/>
  <c r="K134" i="4"/>
  <c r="O134" i="4"/>
  <c r="A135" i="4"/>
  <c r="B135" i="4"/>
  <c r="C135" i="4"/>
  <c r="D135" i="4"/>
  <c r="E135" i="4"/>
  <c r="F135" i="4"/>
  <c r="G135" i="4"/>
  <c r="H135" i="4"/>
  <c r="I135" i="4"/>
  <c r="J135" i="4"/>
  <c r="K135" i="4"/>
  <c r="O135" i="4"/>
  <c r="A136" i="4"/>
  <c r="B136" i="4"/>
  <c r="C136" i="4"/>
  <c r="D136" i="4"/>
  <c r="E136" i="4"/>
  <c r="F136" i="4"/>
  <c r="G136" i="4"/>
  <c r="H136" i="4"/>
  <c r="I136" i="4"/>
  <c r="J136" i="4"/>
  <c r="K136" i="4"/>
  <c r="O136" i="4"/>
  <c r="A137" i="4"/>
  <c r="B137" i="4"/>
  <c r="C137" i="4"/>
  <c r="D137" i="4"/>
  <c r="E137" i="4"/>
  <c r="F137" i="4"/>
  <c r="G137" i="4"/>
  <c r="H137" i="4"/>
  <c r="I137" i="4"/>
  <c r="J137" i="4"/>
  <c r="K137" i="4"/>
  <c r="O137" i="4"/>
  <c r="A138" i="4"/>
  <c r="B138" i="4"/>
  <c r="C138" i="4"/>
  <c r="D138" i="4"/>
  <c r="E138" i="4"/>
  <c r="F138" i="4"/>
  <c r="G138" i="4"/>
  <c r="H138" i="4"/>
  <c r="I138" i="4"/>
  <c r="J138" i="4"/>
  <c r="K138" i="4"/>
  <c r="O138" i="4"/>
  <c r="A139" i="4"/>
  <c r="B139" i="4"/>
  <c r="C139" i="4"/>
  <c r="D139" i="4"/>
  <c r="E139" i="4"/>
  <c r="F139" i="4"/>
  <c r="G139" i="4"/>
  <c r="H139" i="4"/>
  <c r="I139" i="4"/>
  <c r="J139" i="4"/>
  <c r="K139" i="4"/>
  <c r="O139" i="4"/>
  <c r="A140" i="4"/>
  <c r="B140" i="4"/>
  <c r="C140" i="4"/>
  <c r="D140" i="4"/>
  <c r="E140" i="4"/>
  <c r="F140" i="4"/>
  <c r="G140" i="4"/>
  <c r="H140" i="4"/>
  <c r="I140" i="4"/>
  <c r="J140" i="4"/>
  <c r="K140" i="4"/>
  <c r="O140" i="4"/>
  <c r="A141" i="4"/>
  <c r="B141" i="4"/>
  <c r="C141" i="4"/>
  <c r="D141" i="4"/>
  <c r="E141" i="4"/>
  <c r="F141" i="4"/>
  <c r="G141" i="4"/>
  <c r="H141" i="4"/>
  <c r="I141" i="4"/>
  <c r="J141" i="4"/>
  <c r="K141" i="4"/>
  <c r="O141" i="4"/>
  <c r="A142" i="4"/>
  <c r="B142" i="4"/>
  <c r="C142" i="4"/>
  <c r="D142" i="4"/>
  <c r="E142" i="4"/>
  <c r="F142" i="4"/>
  <c r="G142" i="4"/>
  <c r="H142" i="4"/>
  <c r="I142" i="4"/>
  <c r="J142" i="4"/>
  <c r="K142" i="4"/>
  <c r="O142" i="4"/>
  <c r="A143" i="4"/>
  <c r="B143" i="4"/>
  <c r="C143" i="4"/>
  <c r="D143" i="4"/>
  <c r="E143" i="4"/>
  <c r="F143" i="4"/>
  <c r="G143" i="4"/>
  <c r="H143" i="4"/>
  <c r="I143" i="4"/>
  <c r="J143" i="4"/>
  <c r="K143" i="4"/>
  <c r="O143" i="4"/>
  <c r="A144" i="4"/>
  <c r="B144" i="4"/>
  <c r="C144" i="4"/>
  <c r="D144" i="4"/>
  <c r="E144" i="4"/>
  <c r="F144" i="4"/>
  <c r="G144" i="4"/>
  <c r="H144" i="4"/>
  <c r="I144" i="4"/>
  <c r="J144" i="4"/>
  <c r="K144" i="4"/>
  <c r="O144" i="4"/>
  <c r="A145" i="4"/>
  <c r="B145" i="4"/>
  <c r="C145" i="4"/>
  <c r="D145" i="4"/>
  <c r="E145" i="4"/>
  <c r="F145" i="4"/>
  <c r="G145" i="4"/>
  <c r="H145" i="4"/>
  <c r="I145" i="4"/>
  <c r="J145" i="4"/>
  <c r="K145" i="4"/>
  <c r="O145" i="4"/>
  <c r="A146" i="4"/>
  <c r="B146" i="4"/>
  <c r="C146" i="4"/>
  <c r="D146" i="4"/>
  <c r="E146" i="4"/>
  <c r="F146" i="4"/>
  <c r="G146" i="4"/>
  <c r="H146" i="4"/>
  <c r="I146" i="4"/>
  <c r="J146" i="4"/>
  <c r="K146" i="4"/>
  <c r="O146" i="4"/>
  <c r="A147" i="4"/>
  <c r="B147" i="4"/>
  <c r="C147" i="4"/>
  <c r="D147" i="4"/>
  <c r="E147" i="4"/>
  <c r="F147" i="4"/>
  <c r="G147" i="4"/>
  <c r="H147" i="4"/>
  <c r="I147" i="4"/>
  <c r="J147" i="4"/>
  <c r="K147" i="4"/>
  <c r="O147" i="4"/>
  <c r="A148" i="4"/>
  <c r="B148" i="4"/>
  <c r="C148" i="4"/>
  <c r="D148" i="4"/>
  <c r="E148" i="4"/>
  <c r="F148" i="4"/>
  <c r="G148" i="4"/>
  <c r="H148" i="4"/>
  <c r="I148" i="4"/>
  <c r="J148" i="4"/>
  <c r="K148" i="4"/>
  <c r="O148" i="4"/>
  <c r="A149" i="4"/>
  <c r="B149" i="4"/>
  <c r="C149" i="4"/>
  <c r="D149" i="4"/>
  <c r="E149" i="4"/>
  <c r="F149" i="4"/>
  <c r="G149" i="4"/>
  <c r="H149" i="4"/>
  <c r="I149" i="4"/>
  <c r="J149" i="4"/>
  <c r="K149" i="4"/>
  <c r="O149" i="4"/>
  <c r="A150" i="4"/>
  <c r="B150" i="4"/>
  <c r="C150" i="4"/>
  <c r="D150" i="4"/>
  <c r="E150" i="4"/>
  <c r="F150" i="4"/>
  <c r="G150" i="4"/>
  <c r="H150" i="4"/>
  <c r="I150" i="4"/>
  <c r="J150" i="4"/>
  <c r="K150" i="4"/>
  <c r="O150" i="4"/>
  <c r="A151" i="4"/>
  <c r="B151" i="4"/>
  <c r="C151" i="4"/>
  <c r="D151" i="4"/>
  <c r="E151" i="4"/>
  <c r="F151" i="4"/>
  <c r="G151" i="4"/>
  <c r="H151" i="4"/>
  <c r="I151" i="4"/>
  <c r="J151" i="4"/>
  <c r="K151" i="4"/>
  <c r="O151" i="4"/>
  <c r="A152" i="4"/>
  <c r="B152" i="4"/>
  <c r="C152" i="4"/>
  <c r="D152" i="4"/>
  <c r="E152" i="4"/>
  <c r="F152" i="4"/>
  <c r="G152" i="4"/>
  <c r="H152" i="4"/>
  <c r="I152" i="4"/>
  <c r="J152" i="4"/>
  <c r="K152" i="4"/>
  <c r="O152" i="4"/>
  <c r="A153" i="4"/>
  <c r="B153" i="4"/>
  <c r="C153" i="4"/>
  <c r="D153" i="4"/>
  <c r="E153" i="4"/>
  <c r="F153" i="4"/>
  <c r="G153" i="4"/>
  <c r="H153" i="4"/>
  <c r="I153" i="4"/>
  <c r="J153" i="4"/>
  <c r="K153" i="4"/>
  <c r="O153" i="4"/>
  <c r="A154" i="4"/>
  <c r="B154" i="4"/>
  <c r="C154" i="4"/>
  <c r="D154" i="4"/>
  <c r="E154" i="4"/>
  <c r="F154" i="4"/>
  <c r="G154" i="4"/>
  <c r="H154" i="4"/>
  <c r="I154" i="4"/>
  <c r="J154" i="4"/>
  <c r="K154" i="4"/>
  <c r="O154" i="4"/>
  <c r="A155" i="4"/>
  <c r="B155" i="4"/>
  <c r="C155" i="4"/>
  <c r="D155" i="4"/>
  <c r="E155" i="4"/>
  <c r="F155" i="4"/>
  <c r="G155" i="4"/>
  <c r="H155" i="4"/>
  <c r="I155" i="4"/>
  <c r="J155" i="4"/>
  <c r="K155" i="4"/>
  <c r="O155" i="4"/>
  <c r="A156" i="4"/>
  <c r="B156" i="4"/>
  <c r="C156" i="4"/>
  <c r="D156" i="4"/>
  <c r="E156" i="4"/>
  <c r="F156" i="4"/>
  <c r="G156" i="4"/>
  <c r="H156" i="4"/>
  <c r="I156" i="4"/>
  <c r="J156" i="4"/>
  <c r="K156" i="4"/>
  <c r="O156" i="4"/>
  <c r="A157" i="4"/>
  <c r="B157" i="4"/>
  <c r="C157" i="4"/>
  <c r="D157" i="4"/>
  <c r="E157" i="4"/>
  <c r="F157" i="4"/>
  <c r="G157" i="4"/>
  <c r="H157" i="4"/>
  <c r="I157" i="4"/>
  <c r="J157" i="4"/>
  <c r="K157" i="4"/>
  <c r="O157" i="4"/>
  <c r="A158" i="4"/>
  <c r="B158" i="4"/>
  <c r="C158" i="4"/>
  <c r="D158" i="4"/>
  <c r="E158" i="4"/>
  <c r="F158" i="4"/>
  <c r="G158" i="4"/>
  <c r="H158" i="4"/>
  <c r="I158" i="4"/>
  <c r="J158" i="4"/>
  <c r="K158" i="4"/>
  <c r="O158" i="4"/>
  <c r="A159" i="4"/>
  <c r="B159" i="4"/>
  <c r="C159" i="4"/>
  <c r="D159" i="4"/>
  <c r="E159" i="4"/>
  <c r="F159" i="4"/>
  <c r="G159" i="4"/>
  <c r="H159" i="4"/>
  <c r="I159" i="4"/>
  <c r="J159" i="4"/>
  <c r="K159" i="4"/>
  <c r="O159" i="4"/>
  <c r="A160" i="4"/>
  <c r="B160" i="4"/>
  <c r="C160" i="4"/>
  <c r="D160" i="4"/>
  <c r="E160" i="4"/>
  <c r="F160" i="4"/>
  <c r="G160" i="4"/>
  <c r="H160" i="4"/>
  <c r="I160" i="4"/>
  <c r="J160" i="4"/>
  <c r="K160" i="4"/>
  <c r="O160" i="4"/>
  <c r="A161" i="4"/>
  <c r="B161" i="4"/>
  <c r="C161" i="4"/>
  <c r="D161" i="4"/>
  <c r="E161" i="4"/>
  <c r="F161" i="4"/>
  <c r="G161" i="4"/>
  <c r="H161" i="4"/>
  <c r="I161" i="4"/>
  <c r="J161" i="4"/>
  <c r="K161" i="4"/>
  <c r="O161" i="4"/>
  <c r="A162" i="4"/>
  <c r="B162" i="4"/>
  <c r="C162" i="4"/>
  <c r="D162" i="4"/>
  <c r="E162" i="4"/>
  <c r="F162" i="4"/>
  <c r="G162" i="4"/>
  <c r="H162" i="4"/>
  <c r="I162" i="4"/>
  <c r="J162" i="4"/>
  <c r="K162" i="4"/>
  <c r="O162" i="4"/>
  <c r="A163" i="4"/>
  <c r="B163" i="4"/>
  <c r="C163" i="4"/>
  <c r="D163" i="4"/>
  <c r="E163" i="4"/>
  <c r="F163" i="4"/>
  <c r="G163" i="4"/>
  <c r="H163" i="4"/>
  <c r="I163" i="4"/>
  <c r="J163" i="4"/>
  <c r="K163" i="4"/>
  <c r="O163" i="4"/>
  <c r="A164" i="4"/>
  <c r="B164" i="4"/>
  <c r="C164" i="4"/>
  <c r="D164" i="4"/>
  <c r="E164" i="4"/>
  <c r="F164" i="4"/>
  <c r="G164" i="4"/>
  <c r="H164" i="4"/>
  <c r="I164" i="4"/>
  <c r="J164" i="4"/>
  <c r="K164" i="4"/>
  <c r="O164" i="4"/>
  <c r="A165" i="4"/>
  <c r="B165" i="4"/>
  <c r="C165" i="4"/>
  <c r="D165" i="4"/>
  <c r="E165" i="4"/>
  <c r="F165" i="4"/>
  <c r="G165" i="4"/>
  <c r="H165" i="4"/>
  <c r="I165" i="4"/>
  <c r="J165" i="4"/>
  <c r="K165" i="4"/>
  <c r="O165" i="4"/>
  <c r="A166" i="4"/>
  <c r="B166" i="4"/>
  <c r="C166" i="4"/>
  <c r="D166" i="4"/>
  <c r="E166" i="4"/>
  <c r="F166" i="4"/>
  <c r="G166" i="4"/>
  <c r="H166" i="4"/>
  <c r="I166" i="4"/>
  <c r="J166" i="4"/>
  <c r="K166" i="4"/>
  <c r="O166" i="4"/>
  <c r="A167" i="4"/>
  <c r="B167" i="4"/>
  <c r="C167" i="4"/>
  <c r="D167" i="4"/>
  <c r="E167" i="4"/>
  <c r="F167" i="4"/>
  <c r="G167" i="4"/>
  <c r="H167" i="4"/>
  <c r="I167" i="4"/>
  <c r="J167" i="4"/>
  <c r="K167" i="4"/>
  <c r="O167" i="4"/>
  <c r="A168" i="4"/>
  <c r="B168" i="4"/>
  <c r="C168" i="4"/>
  <c r="D168" i="4"/>
  <c r="E168" i="4"/>
  <c r="F168" i="4"/>
  <c r="G168" i="4"/>
  <c r="H168" i="4"/>
  <c r="I168" i="4"/>
  <c r="J168" i="4"/>
  <c r="K168" i="4"/>
  <c r="O168" i="4"/>
  <c r="A169" i="4"/>
  <c r="B169" i="4"/>
  <c r="C169" i="4"/>
  <c r="D169" i="4"/>
  <c r="E169" i="4"/>
  <c r="F169" i="4"/>
  <c r="G169" i="4"/>
  <c r="H169" i="4"/>
  <c r="I169" i="4"/>
  <c r="J169" i="4"/>
  <c r="K169" i="4"/>
  <c r="O169" i="4"/>
  <c r="A170" i="4"/>
  <c r="B170" i="4"/>
  <c r="C170" i="4"/>
  <c r="D170" i="4"/>
  <c r="E170" i="4"/>
  <c r="F170" i="4"/>
  <c r="G170" i="4"/>
  <c r="H170" i="4"/>
  <c r="I170" i="4"/>
  <c r="J170" i="4"/>
  <c r="K170" i="4"/>
  <c r="O170" i="4"/>
  <c r="A171" i="4"/>
  <c r="B171" i="4"/>
  <c r="C171" i="4"/>
  <c r="D171" i="4"/>
  <c r="E171" i="4"/>
  <c r="F171" i="4"/>
  <c r="G171" i="4"/>
  <c r="H171" i="4"/>
  <c r="I171" i="4"/>
  <c r="J171" i="4"/>
  <c r="K171" i="4"/>
  <c r="O171" i="4"/>
  <c r="A172" i="4"/>
  <c r="B172" i="4"/>
  <c r="C172" i="4"/>
  <c r="D172" i="4"/>
  <c r="E172" i="4"/>
  <c r="F172" i="4"/>
  <c r="G172" i="4"/>
  <c r="H172" i="4"/>
  <c r="I172" i="4"/>
  <c r="J172" i="4"/>
  <c r="K172" i="4"/>
  <c r="O172" i="4"/>
  <c r="A173" i="4"/>
  <c r="B173" i="4"/>
  <c r="C173" i="4"/>
  <c r="D173" i="4"/>
  <c r="E173" i="4"/>
  <c r="F173" i="4"/>
  <c r="G173" i="4"/>
  <c r="H173" i="4"/>
  <c r="I173" i="4"/>
  <c r="J173" i="4"/>
  <c r="K173" i="4"/>
  <c r="O173" i="4"/>
  <c r="A174" i="4"/>
  <c r="B174" i="4"/>
  <c r="C174" i="4"/>
  <c r="D174" i="4"/>
  <c r="E174" i="4"/>
  <c r="F174" i="4"/>
  <c r="G174" i="4"/>
  <c r="H174" i="4"/>
  <c r="I174" i="4"/>
  <c r="J174" i="4"/>
  <c r="K174" i="4"/>
  <c r="O174" i="4"/>
  <c r="A175" i="4"/>
  <c r="B175" i="4"/>
  <c r="C175" i="4"/>
  <c r="D175" i="4"/>
  <c r="E175" i="4"/>
  <c r="F175" i="4"/>
  <c r="G175" i="4"/>
  <c r="H175" i="4"/>
  <c r="I175" i="4"/>
  <c r="J175" i="4"/>
  <c r="K175" i="4"/>
  <c r="O175" i="4"/>
  <c r="A176" i="4"/>
  <c r="B176" i="4"/>
  <c r="C176" i="4"/>
  <c r="D176" i="4"/>
  <c r="E176" i="4"/>
  <c r="F176" i="4"/>
  <c r="G176" i="4"/>
  <c r="H176" i="4"/>
  <c r="I176" i="4"/>
  <c r="J176" i="4"/>
  <c r="K176" i="4"/>
  <c r="O176" i="4"/>
  <c r="A177" i="4"/>
  <c r="B177" i="4"/>
  <c r="C177" i="4"/>
  <c r="D177" i="4"/>
  <c r="E177" i="4"/>
  <c r="F177" i="4"/>
  <c r="G177" i="4"/>
  <c r="H177" i="4"/>
  <c r="I177" i="4"/>
  <c r="J177" i="4"/>
  <c r="K177" i="4"/>
  <c r="O177" i="4"/>
  <c r="A178" i="4"/>
  <c r="B178" i="4"/>
  <c r="C178" i="4"/>
  <c r="D178" i="4"/>
  <c r="E178" i="4"/>
  <c r="F178" i="4"/>
  <c r="G178" i="4"/>
  <c r="H178" i="4"/>
  <c r="I178" i="4"/>
  <c r="J178" i="4"/>
  <c r="K178" i="4"/>
  <c r="O178" i="4"/>
  <c r="A179" i="4"/>
  <c r="B179" i="4"/>
  <c r="C179" i="4"/>
  <c r="D179" i="4"/>
  <c r="E179" i="4"/>
  <c r="F179" i="4"/>
  <c r="G179" i="4"/>
  <c r="H179" i="4"/>
  <c r="I179" i="4"/>
  <c r="J179" i="4"/>
  <c r="K179" i="4"/>
  <c r="O179" i="4"/>
  <c r="A180" i="4"/>
  <c r="B180" i="4"/>
  <c r="C180" i="4"/>
  <c r="D180" i="4"/>
  <c r="E180" i="4"/>
  <c r="F180" i="4"/>
  <c r="G180" i="4"/>
  <c r="H180" i="4"/>
  <c r="I180" i="4"/>
  <c r="J180" i="4"/>
  <c r="K180" i="4"/>
  <c r="O180" i="4"/>
  <c r="A181" i="4"/>
  <c r="B181" i="4"/>
  <c r="C181" i="4"/>
  <c r="D181" i="4"/>
  <c r="E181" i="4"/>
  <c r="F181" i="4"/>
  <c r="G181" i="4"/>
  <c r="H181" i="4"/>
  <c r="I181" i="4"/>
  <c r="J181" i="4"/>
  <c r="K181" i="4"/>
  <c r="O181" i="4"/>
  <c r="A182" i="4"/>
  <c r="B182" i="4"/>
  <c r="C182" i="4"/>
  <c r="D182" i="4"/>
  <c r="E182" i="4"/>
  <c r="F182" i="4"/>
  <c r="G182" i="4"/>
  <c r="H182" i="4"/>
  <c r="I182" i="4"/>
  <c r="J182" i="4"/>
  <c r="K182" i="4"/>
  <c r="O182" i="4"/>
  <c r="A183" i="4"/>
  <c r="B183" i="4"/>
  <c r="C183" i="4"/>
  <c r="D183" i="4"/>
  <c r="E183" i="4"/>
  <c r="F183" i="4"/>
  <c r="G183" i="4"/>
  <c r="H183" i="4"/>
  <c r="I183" i="4"/>
  <c r="J183" i="4"/>
  <c r="K183" i="4"/>
  <c r="O183" i="4"/>
  <c r="A184" i="4"/>
  <c r="B184" i="4"/>
  <c r="C184" i="4"/>
  <c r="D184" i="4"/>
  <c r="E184" i="4"/>
  <c r="F184" i="4"/>
  <c r="G184" i="4"/>
  <c r="H184" i="4"/>
  <c r="I184" i="4"/>
  <c r="J184" i="4"/>
  <c r="K184" i="4"/>
  <c r="O184" i="4"/>
  <c r="A185" i="4"/>
  <c r="B185" i="4"/>
  <c r="C185" i="4"/>
  <c r="D185" i="4"/>
  <c r="E185" i="4"/>
  <c r="F185" i="4"/>
  <c r="G185" i="4"/>
  <c r="H185" i="4"/>
  <c r="I185" i="4"/>
  <c r="J185" i="4"/>
  <c r="K185" i="4"/>
  <c r="O185" i="4"/>
  <c r="A186" i="4"/>
  <c r="B186" i="4"/>
  <c r="C186" i="4"/>
  <c r="D186" i="4"/>
  <c r="E186" i="4"/>
  <c r="F186" i="4"/>
  <c r="G186" i="4"/>
  <c r="H186" i="4"/>
  <c r="I186" i="4"/>
  <c r="J186" i="4"/>
  <c r="K186" i="4"/>
  <c r="O186" i="4"/>
  <c r="A187" i="4"/>
  <c r="B187" i="4"/>
  <c r="C187" i="4"/>
  <c r="D187" i="4"/>
  <c r="E187" i="4"/>
  <c r="F187" i="4"/>
  <c r="G187" i="4"/>
  <c r="H187" i="4"/>
  <c r="I187" i="4"/>
  <c r="J187" i="4"/>
  <c r="K187" i="4"/>
  <c r="O187" i="4"/>
  <c r="A188" i="4"/>
  <c r="B188" i="4"/>
  <c r="C188" i="4"/>
  <c r="D188" i="4"/>
  <c r="E188" i="4"/>
  <c r="F188" i="4"/>
  <c r="G188" i="4"/>
  <c r="H188" i="4"/>
  <c r="I188" i="4"/>
  <c r="J188" i="4"/>
  <c r="K188" i="4"/>
  <c r="O188" i="4"/>
  <c r="A189" i="4"/>
  <c r="B189" i="4"/>
  <c r="C189" i="4"/>
  <c r="D189" i="4"/>
  <c r="E189" i="4"/>
  <c r="F189" i="4"/>
  <c r="G189" i="4"/>
  <c r="H189" i="4"/>
  <c r="I189" i="4"/>
  <c r="J189" i="4"/>
  <c r="K189" i="4"/>
  <c r="O189" i="4"/>
  <c r="A190" i="4"/>
  <c r="B190" i="4"/>
  <c r="C190" i="4"/>
  <c r="D190" i="4"/>
  <c r="E190" i="4"/>
  <c r="F190" i="4"/>
  <c r="G190" i="4"/>
  <c r="H190" i="4"/>
  <c r="I190" i="4"/>
  <c r="J190" i="4"/>
  <c r="K190" i="4"/>
  <c r="O190" i="4"/>
  <c r="A191" i="4"/>
  <c r="B191" i="4"/>
  <c r="C191" i="4"/>
  <c r="D191" i="4"/>
  <c r="E191" i="4"/>
  <c r="F191" i="4"/>
  <c r="G191" i="4"/>
  <c r="H191" i="4"/>
  <c r="I191" i="4"/>
  <c r="J191" i="4"/>
  <c r="K191" i="4"/>
  <c r="O191" i="4"/>
  <c r="A192" i="4"/>
  <c r="B192" i="4"/>
  <c r="C192" i="4"/>
  <c r="D192" i="4"/>
  <c r="E192" i="4"/>
  <c r="F192" i="4"/>
  <c r="G192" i="4"/>
  <c r="H192" i="4"/>
  <c r="I192" i="4"/>
  <c r="J192" i="4"/>
  <c r="K192" i="4"/>
  <c r="O192" i="4"/>
  <c r="A193" i="4"/>
  <c r="B193" i="4"/>
  <c r="C193" i="4"/>
  <c r="D193" i="4"/>
  <c r="E193" i="4"/>
  <c r="F193" i="4"/>
  <c r="G193" i="4"/>
  <c r="H193" i="4"/>
  <c r="I193" i="4"/>
  <c r="J193" i="4"/>
  <c r="K193" i="4"/>
  <c r="O193" i="4"/>
  <c r="A194" i="4"/>
  <c r="B194" i="4"/>
  <c r="C194" i="4"/>
  <c r="D194" i="4"/>
  <c r="E194" i="4"/>
  <c r="F194" i="4"/>
  <c r="G194" i="4"/>
  <c r="H194" i="4"/>
  <c r="I194" i="4"/>
  <c r="J194" i="4"/>
  <c r="K194" i="4"/>
  <c r="O194" i="4"/>
  <c r="A195" i="4"/>
  <c r="B195" i="4"/>
  <c r="C195" i="4"/>
  <c r="D195" i="4"/>
  <c r="E195" i="4"/>
  <c r="F195" i="4"/>
  <c r="G195" i="4"/>
  <c r="H195" i="4"/>
  <c r="I195" i="4"/>
  <c r="J195" i="4"/>
  <c r="K195" i="4"/>
  <c r="O195" i="4"/>
  <c r="A196" i="4"/>
  <c r="B196" i="4"/>
  <c r="C196" i="4"/>
  <c r="D196" i="4"/>
  <c r="E196" i="4"/>
  <c r="F196" i="4"/>
  <c r="G196" i="4"/>
  <c r="H196" i="4"/>
  <c r="I196" i="4"/>
  <c r="J196" i="4"/>
  <c r="K196" i="4"/>
  <c r="O196" i="4"/>
  <c r="A197" i="4"/>
  <c r="B197" i="4"/>
  <c r="C197" i="4"/>
  <c r="D197" i="4"/>
  <c r="E197" i="4"/>
  <c r="F197" i="4"/>
  <c r="G197" i="4"/>
  <c r="H197" i="4"/>
  <c r="I197" i="4"/>
  <c r="J197" i="4"/>
  <c r="K197" i="4"/>
  <c r="O197" i="4"/>
  <c r="A198" i="4"/>
  <c r="B198" i="4"/>
  <c r="C198" i="4"/>
  <c r="D198" i="4"/>
  <c r="E198" i="4"/>
  <c r="F198" i="4"/>
  <c r="G198" i="4"/>
  <c r="H198" i="4"/>
  <c r="I198" i="4"/>
  <c r="J198" i="4"/>
  <c r="K198" i="4"/>
  <c r="O198" i="4"/>
  <c r="A199" i="4"/>
  <c r="B199" i="4"/>
  <c r="C199" i="4"/>
  <c r="D199" i="4"/>
  <c r="E199" i="4"/>
  <c r="F199" i="4"/>
  <c r="G199" i="4"/>
  <c r="H199" i="4"/>
  <c r="I199" i="4"/>
  <c r="J199" i="4"/>
  <c r="K199" i="4"/>
  <c r="O199" i="4"/>
  <c r="A200" i="4"/>
  <c r="B200" i="4"/>
  <c r="C200" i="4"/>
  <c r="D200" i="4"/>
  <c r="E200" i="4"/>
  <c r="F200" i="4"/>
  <c r="G200" i="4"/>
  <c r="H200" i="4"/>
  <c r="I200" i="4"/>
  <c r="J200" i="4"/>
  <c r="K200" i="4"/>
  <c r="O200" i="4"/>
  <c r="A201" i="4"/>
  <c r="B201" i="4"/>
  <c r="C201" i="4"/>
  <c r="D201" i="4"/>
  <c r="E201" i="4"/>
  <c r="F201" i="4"/>
  <c r="G201" i="4"/>
  <c r="H201" i="4"/>
  <c r="I201" i="4"/>
  <c r="J201" i="4"/>
  <c r="K201" i="4"/>
  <c r="O201" i="4"/>
  <c r="A202" i="4"/>
  <c r="B202" i="4"/>
  <c r="C202" i="4"/>
  <c r="D202" i="4"/>
  <c r="E202" i="4"/>
  <c r="F202" i="4"/>
  <c r="G202" i="4"/>
  <c r="H202" i="4"/>
  <c r="I202" i="4"/>
  <c r="J202" i="4"/>
  <c r="K202" i="4"/>
  <c r="O202" i="4"/>
  <c r="A203" i="4"/>
  <c r="B203" i="4"/>
  <c r="C203" i="4"/>
  <c r="D203" i="4"/>
  <c r="E203" i="4"/>
  <c r="F203" i="4"/>
  <c r="G203" i="4"/>
  <c r="H203" i="4"/>
  <c r="I203" i="4"/>
  <c r="J203" i="4"/>
  <c r="K203" i="4"/>
  <c r="O203" i="4"/>
  <c r="A204" i="4"/>
  <c r="B204" i="4"/>
  <c r="C204" i="4"/>
  <c r="D204" i="4"/>
  <c r="E204" i="4"/>
  <c r="F204" i="4"/>
  <c r="G204" i="4"/>
  <c r="H204" i="4"/>
  <c r="I204" i="4"/>
  <c r="J204" i="4"/>
  <c r="K204" i="4"/>
  <c r="O204" i="4"/>
  <c r="A205" i="4"/>
  <c r="B205" i="4"/>
  <c r="C205" i="4"/>
  <c r="D205" i="4"/>
  <c r="E205" i="4"/>
  <c r="F205" i="4"/>
  <c r="G205" i="4"/>
  <c r="H205" i="4"/>
  <c r="I205" i="4"/>
  <c r="J205" i="4"/>
  <c r="K205" i="4"/>
  <c r="O205" i="4"/>
  <c r="A206" i="4"/>
  <c r="B206" i="4"/>
  <c r="C206" i="4"/>
  <c r="D206" i="4"/>
  <c r="E206" i="4"/>
  <c r="F206" i="4"/>
  <c r="G206" i="4"/>
  <c r="H206" i="4"/>
  <c r="I206" i="4"/>
  <c r="J206" i="4"/>
  <c r="K206" i="4"/>
  <c r="O206" i="4"/>
  <c r="A207" i="4"/>
  <c r="B207" i="4"/>
  <c r="C207" i="4"/>
  <c r="D207" i="4"/>
  <c r="E207" i="4"/>
  <c r="F207" i="4"/>
  <c r="G207" i="4"/>
  <c r="H207" i="4"/>
  <c r="I207" i="4"/>
  <c r="J207" i="4"/>
  <c r="K207" i="4"/>
  <c r="O207" i="4"/>
  <c r="A208" i="4"/>
  <c r="B208" i="4"/>
  <c r="C208" i="4"/>
  <c r="D208" i="4"/>
  <c r="E208" i="4"/>
  <c r="F208" i="4"/>
  <c r="G208" i="4"/>
  <c r="H208" i="4"/>
  <c r="I208" i="4"/>
  <c r="J208" i="4"/>
  <c r="K208" i="4"/>
  <c r="O208" i="4"/>
  <c r="A209" i="4"/>
  <c r="B209" i="4"/>
  <c r="C209" i="4"/>
  <c r="D209" i="4"/>
  <c r="E209" i="4"/>
  <c r="F209" i="4"/>
  <c r="G209" i="4"/>
  <c r="H209" i="4"/>
  <c r="I209" i="4"/>
  <c r="J209" i="4"/>
  <c r="K209" i="4"/>
  <c r="O209" i="4"/>
  <c r="A210" i="4"/>
  <c r="B210" i="4"/>
  <c r="C210" i="4"/>
  <c r="D210" i="4"/>
  <c r="E210" i="4"/>
  <c r="F210" i="4"/>
  <c r="G210" i="4"/>
  <c r="H210" i="4"/>
  <c r="I210" i="4"/>
  <c r="J210" i="4"/>
  <c r="K210" i="4"/>
  <c r="O210" i="4"/>
  <c r="A211" i="4"/>
  <c r="B211" i="4"/>
  <c r="C211" i="4"/>
  <c r="D211" i="4"/>
  <c r="E211" i="4"/>
  <c r="F211" i="4"/>
  <c r="G211" i="4"/>
  <c r="H211" i="4"/>
  <c r="I211" i="4"/>
  <c r="J211" i="4"/>
  <c r="K211" i="4"/>
  <c r="O211" i="4"/>
  <c r="A212" i="4"/>
  <c r="B212" i="4"/>
  <c r="C212" i="4"/>
  <c r="D212" i="4"/>
  <c r="E212" i="4"/>
  <c r="F212" i="4"/>
  <c r="G212" i="4"/>
  <c r="H212" i="4"/>
  <c r="I212" i="4"/>
  <c r="J212" i="4"/>
  <c r="K212" i="4"/>
  <c r="O212" i="4"/>
  <c r="A213" i="4"/>
  <c r="B213" i="4"/>
  <c r="C213" i="4"/>
  <c r="D213" i="4"/>
  <c r="E213" i="4"/>
  <c r="F213" i="4"/>
  <c r="G213" i="4"/>
  <c r="H213" i="4"/>
  <c r="I213" i="4"/>
  <c r="J213" i="4"/>
  <c r="K213" i="4"/>
  <c r="O213" i="4"/>
  <c r="A214" i="4"/>
  <c r="B214" i="4"/>
  <c r="C214" i="4"/>
  <c r="D214" i="4"/>
  <c r="E214" i="4"/>
  <c r="F214" i="4"/>
  <c r="G214" i="4"/>
  <c r="H214" i="4"/>
  <c r="I214" i="4"/>
  <c r="J214" i="4"/>
  <c r="K214" i="4"/>
  <c r="O214" i="4"/>
  <c r="A215" i="4"/>
  <c r="B215" i="4"/>
  <c r="C215" i="4"/>
  <c r="D215" i="4"/>
  <c r="E215" i="4"/>
  <c r="F215" i="4"/>
  <c r="G215" i="4"/>
  <c r="H215" i="4"/>
  <c r="I215" i="4"/>
  <c r="J215" i="4"/>
  <c r="K215" i="4"/>
  <c r="O215" i="4"/>
  <c r="A216" i="4"/>
  <c r="B216" i="4"/>
  <c r="C216" i="4"/>
  <c r="D216" i="4"/>
  <c r="E216" i="4"/>
  <c r="F216" i="4"/>
  <c r="G216" i="4"/>
  <c r="H216" i="4"/>
  <c r="I216" i="4"/>
  <c r="J216" i="4"/>
  <c r="K216" i="4"/>
  <c r="O216" i="4"/>
  <c r="A217" i="4"/>
  <c r="B217" i="4"/>
  <c r="C217" i="4"/>
  <c r="D217" i="4"/>
  <c r="E217" i="4"/>
  <c r="F217" i="4"/>
  <c r="G217" i="4"/>
  <c r="H217" i="4"/>
  <c r="I217" i="4"/>
  <c r="J217" i="4"/>
  <c r="K217" i="4"/>
  <c r="O217" i="4"/>
  <c r="A218" i="4"/>
  <c r="B218" i="4"/>
  <c r="C218" i="4"/>
  <c r="D218" i="4"/>
  <c r="E218" i="4"/>
  <c r="F218" i="4"/>
  <c r="G218" i="4"/>
  <c r="H218" i="4"/>
  <c r="I218" i="4"/>
  <c r="J218" i="4"/>
  <c r="K218" i="4"/>
  <c r="O218" i="4"/>
  <c r="A219" i="4"/>
  <c r="B219" i="4"/>
  <c r="C219" i="4"/>
  <c r="D219" i="4"/>
  <c r="E219" i="4"/>
  <c r="F219" i="4"/>
  <c r="G219" i="4"/>
  <c r="H219" i="4"/>
  <c r="I219" i="4"/>
  <c r="J219" i="4"/>
  <c r="K219" i="4"/>
  <c r="O219" i="4"/>
  <c r="A220" i="4"/>
  <c r="B220" i="4"/>
  <c r="C220" i="4"/>
  <c r="D220" i="4"/>
  <c r="E220" i="4"/>
  <c r="F220" i="4"/>
  <c r="G220" i="4"/>
  <c r="H220" i="4"/>
  <c r="I220" i="4"/>
  <c r="J220" i="4"/>
  <c r="K220" i="4"/>
  <c r="O220" i="4"/>
  <c r="A221" i="4"/>
  <c r="B221" i="4"/>
  <c r="C221" i="4"/>
  <c r="D221" i="4"/>
  <c r="E221" i="4"/>
  <c r="F221" i="4"/>
  <c r="G221" i="4"/>
  <c r="H221" i="4"/>
  <c r="I221" i="4"/>
  <c r="J221" i="4"/>
  <c r="K221" i="4"/>
  <c r="O221" i="4"/>
  <c r="A222" i="4"/>
  <c r="B222" i="4"/>
  <c r="C222" i="4"/>
  <c r="D222" i="4"/>
  <c r="E222" i="4"/>
  <c r="F222" i="4"/>
  <c r="G222" i="4"/>
  <c r="H222" i="4"/>
  <c r="I222" i="4"/>
  <c r="J222" i="4"/>
  <c r="K222" i="4"/>
  <c r="O222" i="4"/>
  <c r="A223" i="4"/>
  <c r="B223" i="4"/>
  <c r="C223" i="4"/>
  <c r="D223" i="4"/>
  <c r="E223" i="4"/>
  <c r="F223" i="4"/>
  <c r="G223" i="4"/>
  <c r="H223" i="4"/>
  <c r="I223" i="4"/>
  <c r="J223" i="4"/>
  <c r="K223" i="4"/>
  <c r="O223" i="4"/>
  <c r="A224" i="4"/>
  <c r="B224" i="4"/>
  <c r="C224" i="4"/>
  <c r="D224" i="4"/>
  <c r="E224" i="4"/>
  <c r="F224" i="4"/>
  <c r="G224" i="4"/>
  <c r="H224" i="4"/>
  <c r="I224" i="4"/>
  <c r="J224" i="4"/>
  <c r="K224" i="4"/>
  <c r="O224" i="4"/>
  <c r="A225" i="4"/>
  <c r="B225" i="4"/>
  <c r="C225" i="4"/>
  <c r="D225" i="4"/>
  <c r="E225" i="4"/>
  <c r="F225" i="4"/>
  <c r="G225" i="4"/>
  <c r="H225" i="4"/>
  <c r="I225" i="4"/>
  <c r="J225" i="4"/>
  <c r="K225" i="4"/>
  <c r="O225" i="4"/>
  <c r="A226" i="4"/>
  <c r="B226" i="4"/>
  <c r="C226" i="4"/>
  <c r="D226" i="4"/>
  <c r="E226" i="4"/>
  <c r="F226" i="4"/>
  <c r="G226" i="4"/>
  <c r="H226" i="4"/>
  <c r="I226" i="4"/>
  <c r="J226" i="4"/>
  <c r="K226" i="4"/>
  <c r="O226" i="4"/>
  <c r="A227" i="4"/>
  <c r="B227" i="4"/>
  <c r="C227" i="4"/>
  <c r="D227" i="4"/>
  <c r="E227" i="4"/>
  <c r="F227" i="4"/>
  <c r="G227" i="4"/>
  <c r="H227" i="4"/>
  <c r="I227" i="4"/>
  <c r="J227" i="4"/>
  <c r="K227" i="4"/>
  <c r="O227" i="4"/>
  <c r="A228" i="4"/>
  <c r="B228" i="4"/>
  <c r="C228" i="4"/>
  <c r="D228" i="4"/>
  <c r="E228" i="4"/>
  <c r="F228" i="4"/>
  <c r="G228" i="4"/>
  <c r="H228" i="4"/>
  <c r="I228" i="4"/>
  <c r="J228" i="4"/>
  <c r="K228" i="4"/>
  <c r="O228" i="4"/>
  <c r="A229" i="4"/>
  <c r="B229" i="4"/>
  <c r="C229" i="4"/>
  <c r="D229" i="4"/>
  <c r="E229" i="4"/>
  <c r="F229" i="4"/>
  <c r="G229" i="4"/>
  <c r="H229" i="4"/>
  <c r="I229" i="4"/>
  <c r="J229" i="4"/>
  <c r="K229" i="4"/>
  <c r="O229" i="4"/>
  <c r="A230" i="4"/>
  <c r="B230" i="4"/>
  <c r="C230" i="4"/>
  <c r="D230" i="4"/>
  <c r="E230" i="4"/>
  <c r="F230" i="4"/>
  <c r="G230" i="4"/>
  <c r="H230" i="4"/>
  <c r="I230" i="4"/>
  <c r="J230" i="4"/>
  <c r="K230" i="4"/>
  <c r="O230" i="4"/>
  <c r="A231" i="4"/>
  <c r="B231" i="4"/>
  <c r="C231" i="4"/>
  <c r="D231" i="4"/>
  <c r="E231" i="4"/>
  <c r="F231" i="4"/>
  <c r="G231" i="4"/>
  <c r="H231" i="4"/>
  <c r="I231" i="4"/>
  <c r="J231" i="4"/>
  <c r="K231" i="4"/>
  <c r="O231" i="4"/>
  <c r="A232" i="4"/>
  <c r="B232" i="4"/>
  <c r="C232" i="4"/>
  <c r="D232" i="4"/>
  <c r="E232" i="4"/>
  <c r="F232" i="4"/>
  <c r="G232" i="4"/>
  <c r="H232" i="4"/>
  <c r="I232" i="4"/>
  <c r="J232" i="4"/>
  <c r="K232" i="4"/>
  <c r="O232" i="4"/>
  <c r="A233" i="4"/>
  <c r="B233" i="4"/>
  <c r="C233" i="4"/>
  <c r="D233" i="4"/>
  <c r="E233" i="4"/>
  <c r="F233" i="4"/>
  <c r="G233" i="4"/>
  <c r="H233" i="4"/>
  <c r="I233" i="4"/>
  <c r="J233" i="4"/>
  <c r="K233" i="4"/>
  <c r="O233" i="4"/>
  <c r="A234" i="4"/>
  <c r="B234" i="4"/>
  <c r="C234" i="4"/>
  <c r="D234" i="4"/>
  <c r="E234" i="4"/>
  <c r="F234" i="4"/>
  <c r="G234" i="4"/>
  <c r="H234" i="4"/>
  <c r="I234" i="4"/>
  <c r="J234" i="4"/>
  <c r="K234" i="4"/>
  <c r="O234" i="4"/>
  <c r="A235" i="4"/>
  <c r="B235" i="4"/>
  <c r="C235" i="4"/>
  <c r="D235" i="4"/>
  <c r="E235" i="4"/>
  <c r="F235" i="4"/>
  <c r="G235" i="4"/>
  <c r="H235" i="4"/>
  <c r="I235" i="4"/>
  <c r="J235" i="4"/>
  <c r="K235" i="4"/>
  <c r="O235" i="4"/>
  <c r="A236" i="4"/>
  <c r="B236" i="4"/>
  <c r="C236" i="4"/>
  <c r="D236" i="4"/>
  <c r="E236" i="4"/>
  <c r="F236" i="4"/>
  <c r="G236" i="4"/>
  <c r="H236" i="4"/>
  <c r="I236" i="4"/>
  <c r="J236" i="4"/>
  <c r="K236" i="4"/>
  <c r="O236" i="4"/>
  <c r="A237" i="4"/>
  <c r="B237" i="4"/>
  <c r="C237" i="4"/>
  <c r="D237" i="4"/>
  <c r="E237" i="4"/>
  <c r="F237" i="4"/>
  <c r="G237" i="4"/>
  <c r="H237" i="4"/>
  <c r="I237" i="4"/>
  <c r="J237" i="4"/>
  <c r="K237" i="4"/>
  <c r="O237" i="4"/>
  <c r="A238" i="4"/>
  <c r="B238" i="4"/>
  <c r="C238" i="4"/>
  <c r="D238" i="4"/>
  <c r="E238" i="4"/>
  <c r="F238" i="4"/>
  <c r="G238" i="4"/>
  <c r="H238" i="4"/>
  <c r="I238" i="4"/>
  <c r="J238" i="4"/>
  <c r="K238" i="4"/>
  <c r="O238" i="4"/>
  <c r="A239" i="4"/>
  <c r="B239" i="4"/>
  <c r="C239" i="4"/>
  <c r="D239" i="4"/>
  <c r="E239" i="4"/>
  <c r="F239" i="4"/>
  <c r="G239" i="4"/>
  <c r="H239" i="4"/>
  <c r="I239" i="4"/>
  <c r="J239" i="4"/>
  <c r="K239" i="4"/>
  <c r="O239" i="4"/>
  <c r="A240" i="4"/>
  <c r="B240" i="4"/>
  <c r="C240" i="4"/>
  <c r="D240" i="4"/>
  <c r="E240" i="4"/>
  <c r="F240" i="4"/>
  <c r="G240" i="4"/>
  <c r="H240" i="4"/>
  <c r="I240" i="4"/>
  <c r="J240" i="4"/>
  <c r="K240" i="4"/>
  <c r="O240" i="4"/>
  <c r="A241" i="4"/>
  <c r="B241" i="4"/>
  <c r="C241" i="4"/>
  <c r="D241" i="4"/>
  <c r="E241" i="4"/>
  <c r="F241" i="4"/>
  <c r="G241" i="4"/>
  <c r="H241" i="4"/>
  <c r="I241" i="4"/>
  <c r="J241" i="4"/>
  <c r="K241" i="4"/>
  <c r="O241" i="4"/>
  <c r="A242" i="4"/>
  <c r="B242" i="4"/>
  <c r="C242" i="4"/>
  <c r="D242" i="4"/>
  <c r="E242" i="4"/>
  <c r="F242" i="4"/>
  <c r="G242" i="4"/>
  <c r="H242" i="4"/>
  <c r="I242" i="4"/>
  <c r="J242" i="4"/>
  <c r="K242" i="4"/>
  <c r="O242" i="4"/>
  <c r="A243" i="4"/>
  <c r="B243" i="4"/>
  <c r="C243" i="4"/>
  <c r="D243" i="4"/>
  <c r="E243" i="4"/>
  <c r="F243" i="4"/>
  <c r="G243" i="4"/>
  <c r="H243" i="4"/>
  <c r="I243" i="4"/>
  <c r="J243" i="4"/>
  <c r="K243" i="4"/>
  <c r="O243" i="4"/>
  <c r="A244" i="4"/>
  <c r="B244" i="4"/>
  <c r="C244" i="4"/>
  <c r="D244" i="4"/>
  <c r="E244" i="4"/>
  <c r="F244" i="4"/>
  <c r="G244" i="4"/>
  <c r="H244" i="4"/>
  <c r="I244" i="4"/>
  <c r="J244" i="4"/>
  <c r="K244" i="4"/>
  <c r="O244" i="4"/>
  <c r="A245" i="4"/>
  <c r="B245" i="4"/>
  <c r="C245" i="4"/>
  <c r="D245" i="4"/>
  <c r="E245" i="4"/>
  <c r="F245" i="4"/>
  <c r="G245" i="4"/>
  <c r="H245" i="4"/>
  <c r="I245" i="4"/>
  <c r="J245" i="4"/>
  <c r="K245" i="4"/>
  <c r="O245" i="4"/>
  <c r="A246" i="4"/>
  <c r="B246" i="4"/>
  <c r="C246" i="4"/>
  <c r="D246" i="4"/>
  <c r="E246" i="4"/>
  <c r="F246" i="4"/>
  <c r="G246" i="4"/>
  <c r="H246" i="4"/>
  <c r="I246" i="4"/>
  <c r="J246" i="4"/>
  <c r="K246" i="4"/>
  <c r="O246" i="4"/>
  <c r="A247" i="4"/>
  <c r="B247" i="4"/>
  <c r="C247" i="4"/>
  <c r="D247" i="4"/>
  <c r="E247" i="4"/>
  <c r="F247" i="4"/>
  <c r="G247" i="4"/>
  <c r="H247" i="4"/>
  <c r="I247" i="4"/>
  <c r="J247" i="4"/>
  <c r="K247" i="4"/>
  <c r="O247" i="4"/>
  <c r="A248" i="4"/>
  <c r="B248" i="4"/>
  <c r="C248" i="4"/>
  <c r="D248" i="4"/>
  <c r="E248" i="4"/>
  <c r="F248" i="4"/>
  <c r="G248" i="4"/>
  <c r="H248" i="4"/>
  <c r="I248" i="4"/>
  <c r="J248" i="4"/>
  <c r="K248" i="4"/>
  <c r="O248" i="4"/>
  <c r="A249" i="4"/>
  <c r="B249" i="4"/>
  <c r="C249" i="4"/>
  <c r="D249" i="4"/>
  <c r="E249" i="4"/>
  <c r="F249" i="4"/>
  <c r="G249" i="4"/>
  <c r="H249" i="4"/>
  <c r="I249" i="4"/>
  <c r="J249" i="4"/>
  <c r="K249" i="4"/>
  <c r="O249" i="4"/>
  <c r="A250" i="4"/>
  <c r="B250" i="4"/>
  <c r="C250" i="4"/>
  <c r="D250" i="4"/>
  <c r="E250" i="4"/>
  <c r="F250" i="4"/>
  <c r="G250" i="4"/>
  <c r="H250" i="4"/>
  <c r="I250" i="4"/>
  <c r="J250" i="4"/>
  <c r="K250" i="4"/>
  <c r="O250" i="4"/>
  <c r="A251" i="4"/>
  <c r="B251" i="4"/>
  <c r="C251" i="4"/>
  <c r="D251" i="4"/>
  <c r="E251" i="4"/>
  <c r="F251" i="4"/>
  <c r="G251" i="4"/>
  <c r="H251" i="4"/>
  <c r="I251" i="4"/>
  <c r="J251" i="4"/>
  <c r="K251" i="4"/>
  <c r="O251" i="4"/>
  <c r="A252" i="4"/>
  <c r="B252" i="4"/>
  <c r="C252" i="4"/>
  <c r="D252" i="4"/>
  <c r="E252" i="4"/>
  <c r="F252" i="4"/>
  <c r="G252" i="4"/>
  <c r="H252" i="4"/>
  <c r="I252" i="4"/>
  <c r="J252" i="4"/>
  <c r="K252" i="4"/>
  <c r="O252" i="4"/>
  <c r="A253" i="4"/>
  <c r="B253" i="4"/>
  <c r="C253" i="4"/>
  <c r="D253" i="4"/>
  <c r="E253" i="4"/>
  <c r="F253" i="4"/>
  <c r="G253" i="4"/>
  <c r="H253" i="4"/>
  <c r="I253" i="4"/>
  <c r="J253" i="4"/>
  <c r="K253" i="4"/>
  <c r="O253" i="4"/>
  <c r="A254" i="4"/>
  <c r="B254" i="4"/>
  <c r="C254" i="4"/>
  <c r="D254" i="4"/>
  <c r="E254" i="4"/>
  <c r="F254" i="4"/>
  <c r="G254" i="4"/>
  <c r="H254" i="4"/>
  <c r="I254" i="4"/>
  <c r="J254" i="4"/>
  <c r="K254" i="4"/>
  <c r="O254" i="4"/>
  <c r="A255" i="4"/>
  <c r="B255" i="4"/>
  <c r="C255" i="4"/>
  <c r="D255" i="4"/>
  <c r="E255" i="4"/>
  <c r="F255" i="4"/>
  <c r="G255" i="4"/>
  <c r="H255" i="4"/>
  <c r="I255" i="4"/>
  <c r="J255" i="4"/>
  <c r="K255" i="4"/>
  <c r="O255" i="4"/>
  <c r="A256" i="4"/>
  <c r="B256" i="4"/>
  <c r="C256" i="4"/>
  <c r="D256" i="4"/>
  <c r="E256" i="4"/>
  <c r="F256" i="4"/>
  <c r="G256" i="4"/>
  <c r="H256" i="4"/>
  <c r="I256" i="4"/>
  <c r="J256" i="4"/>
  <c r="K256" i="4"/>
  <c r="O256" i="4"/>
  <c r="A257" i="4"/>
  <c r="B257" i="4"/>
  <c r="C257" i="4"/>
  <c r="D257" i="4"/>
  <c r="E257" i="4"/>
  <c r="F257" i="4"/>
  <c r="G257" i="4"/>
  <c r="H257" i="4"/>
  <c r="I257" i="4"/>
  <c r="J257" i="4"/>
  <c r="K257" i="4"/>
  <c r="O257" i="4"/>
  <c r="A258" i="4"/>
  <c r="B258" i="4"/>
  <c r="C258" i="4"/>
  <c r="D258" i="4"/>
  <c r="E258" i="4"/>
  <c r="F258" i="4"/>
  <c r="G258" i="4"/>
  <c r="H258" i="4"/>
  <c r="I258" i="4"/>
  <c r="J258" i="4"/>
  <c r="K258" i="4"/>
  <c r="O258" i="4"/>
  <c r="A259" i="4"/>
  <c r="B259" i="4"/>
  <c r="C259" i="4"/>
  <c r="D259" i="4"/>
  <c r="E259" i="4"/>
  <c r="F259" i="4"/>
  <c r="G259" i="4"/>
  <c r="H259" i="4"/>
  <c r="I259" i="4"/>
  <c r="J259" i="4"/>
  <c r="K259" i="4"/>
  <c r="O259" i="4"/>
  <c r="A260" i="4"/>
  <c r="B260" i="4"/>
  <c r="C260" i="4"/>
  <c r="D260" i="4"/>
  <c r="E260" i="4"/>
  <c r="F260" i="4"/>
  <c r="G260" i="4"/>
  <c r="H260" i="4"/>
  <c r="I260" i="4"/>
  <c r="J260" i="4"/>
  <c r="K260" i="4"/>
  <c r="O260" i="4"/>
  <c r="A261" i="4"/>
  <c r="B261" i="4"/>
  <c r="C261" i="4"/>
  <c r="D261" i="4"/>
  <c r="E261" i="4"/>
  <c r="F261" i="4"/>
  <c r="G261" i="4"/>
  <c r="H261" i="4"/>
  <c r="I261" i="4"/>
  <c r="J261" i="4"/>
  <c r="K261" i="4"/>
  <c r="O261" i="4"/>
  <c r="A262" i="4"/>
  <c r="B262" i="4"/>
  <c r="C262" i="4"/>
  <c r="D262" i="4"/>
  <c r="E262" i="4"/>
  <c r="F262" i="4"/>
  <c r="G262" i="4"/>
  <c r="H262" i="4"/>
  <c r="I262" i="4"/>
  <c r="J262" i="4"/>
  <c r="K262" i="4"/>
  <c r="O262" i="4"/>
  <c r="A263" i="4"/>
  <c r="B263" i="4"/>
  <c r="C263" i="4"/>
  <c r="D263" i="4"/>
  <c r="E263" i="4"/>
  <c r="F263" i="4"/>
  <c r="G263" i="4"/>
  <c r="H263" i="4"/>
  <c r="I263" i="4"/>
  <c r="J263" i="4"/>
  <c r="K263" i="4"/>
  <c r="O263" i="4"/>
  <c r="A264" i="4"/>
  <c r="B264" i="4"/>
  <c r="C264" i="4"/>
  <c r="D264" i="4"/>
  <c r="E264" i="4"/>
  <c r="F264" i="4"/>
  <c r="G264" i="4"/>
  <c r="H264" i="4"/>
  <c r="I264" i="4"/>
  <c r="J264" i="4"/>
  <c r="K264" i="4"/>
  <c r="O264" i="4"/>
  <c r="A265" i="4"/>
  <c r="B265" i="4"/>
  <c r="C265" i="4"/>
  <c r="D265" i="4"/>
  <c r="E265" i="4"/>
  <c r="F265" i="4"/>
  <c r="G265" i="4"/>
  <c r="H265" i="4"/>
  <c r="I265" i="4"/>
  <c r="J265" i="4"/>
  <c r="K265" i="4"/>
  <c r="O265" i="4"/>
  <c r="A266" i="4"/>
  <c r="B266" i="4"/>
  <c r="C266" i="4"/>
  <c r="D266" i="4"/>
  <c r="E266" i="4"/>
  <c r="F266" i="4"/>
  <c r="G266" i="4"/>
  <c r="H266" i="4"/>
  <c r="I266" i="4"/>
  <c r="J266" i="4"/>
  <c r="K266" i="4"/>
  <c r="O266" i="4"/>
  <c r="A267" i="4"/>
  <c r="B267" i="4"/>
  <c r="C267" i="4"/>
  <c r="D267" i="4"/>
  <c r="E267" i="4"/>
  <c r="F267" i="4"/>
  <c r="G267" i="4"/>
  <c r="H267" i="4"/>
  <c r="I267" i="4"/>
  <c r="J267" i="4"/>
  <c r="K267" i="4"/>
  <c r="O267" i="4"/>
  <c r="A268" i="4"/>
  <c r="B268" i="4"/>
  <c r="C268" i="4"/>
  <c r="D268" i="4"/>
  <c r="E268" i="4"/>
  <c r="F268" i="4"/>
  <c r="G268" i="4"/>
  <c r="H268" i="4"/>
  <c r="I268" i="4"/>
  <c r="J268" i="4"/>
  <c r="K268" i="4"/>
  <c r="O268" i="4"/>
  <c r="A269" i="4"/>
  <c r="B269" i="4"/>
  <c r="C269" i="4"/>
  <c r="D269" i="4"/>
  <c r="E269" i="4"/>
  <c r="F269" i="4"/>
  <c r="G269" i="4"/>
  <c r="H269" i="4"/>
  <c r="I269" i="4"/>
  <c r="J269" i="4"/>
  <c r="K269" i="4"/>
  <c r="O269" i="4"/>
  <c r="A270" i="4"/>
  <c r="B270" i="4"/>
  <c r="C270" i="4"/>
  <c r="D270" i="4"/>
  <c r="E270" i="4"/>
  <c r="F270" i="4"/>
  <c r="G270" i="4"/>
  <c r="H270" i="4"/>
  <c r="I270" i="4"/>
  <c r="J270" i="4"/>
  <c r="K270" i="4"/>
  <c r="O270" i="4"/>
  <c r="A271" i="4"/>
  <c r="B271" i="4"/>
  <c r="C271" i="4"/>
  <c r="D271" i="4"/>
  <c r="E271" i="4"/>
  <c r="F271" i="4"/>
  <c r="G271" i="4"/>
  <c r="H271" i="4"/>
  <c r="I271" i="4"/>
  <c r="J271" i="4"/>
  <c r="K271" i="4"/>
  <c r="O271" i="4"/>
  <c r="A272" i="4"/>
  <c r="B272" i="4"/>
  <c r="C272" i="4"/>
  <c r="D272" i="4"/>
  <c r="E272" i="4"/>
  <c r="F272" i="4"/>
  <c r="G272" i="4"/>
  <c r="H272" i="4"/>
  <c r="I272" i="4"/>
  <c r="J272" i="4"/>
  <c r="K272" i="4"/>
  <c r="O272" i="4"/>
  <c r="A273" i="4"/>
  <c r="B273" i="4"/>
  <c r="C273" i="4"/>
  <c r="D273" i="4"/>
  <c r="E273" i="4"/>
  <c r="F273" i="4"/>
  <c r="G273" i="4"/>
  <c r="H273" i="4"/>
  <c r="I273" i="4"/>
  <c r="J273" i="4"/>
  <c r="K273" i="4"/>
  <c r="O273" i="4"/>
  <c r="A274" i="4"/>
  <c r="B274" i="4"/>
  <c r="C274" i="4"/>
  <c r="D274" i="4"/>
  <c r="E274" i="4"/>
  <c r="F274" i="4"/>
  <c r="G274" i="4"/>
  <c r="H274" i="4"/>
  <c r="I274" i="4"/>
  <c r="J274" i="4"/>
  <c r="K274" i="4"/>
  <c r="O274" i="4"/>
  <c r="A275" i="4"/>
  <c r="B275" i="4"/>
  <c r="C275" i="4"/>
  <c r="D275" i="4"/>
  <c r="E275" i="4"/>
  <c r="F275" i="4"/>
  <c r="G275" i="4"/>
  <c r="H275" i="4"/>
  <c r="I275" i="4"/>
  <c r="J275" i="4"/>
  <c r="K275" i="4"/>
  <c r="O275" i="4"/>
  <c r="A276" i="4"/>
  <c r="B276" i="4"/>
  <c r="C276" i="4"/>
  <c r="D276" i="4"/>
  <c r="E276" i="4"/>
  <c r="F276" i="4"/>
  <c r="G276" i="4"/>
  <c r="H276" i="4"/>
  <c r="I276" i="4"/>
  <c r="J276" i="4"/>
  <c r="K276" i="4"/>
  <c r="O276" i="4"/>
  <c r="A277" i="4"/>
  <c r="B277" i="4"/>
  <c r="C277" i="4"/>
  <c r="D277" i="4"/>
  <c r="E277" i="4"/>
  <c r="F277" i="4"/>
  <c r="G277" i="4"/>
  <c r="H277" i="4"/>
  <c r="I277" i="4"/>
  <c r="J277" i="4"/>
  <c r="K277" i="4"/>
  <c r="O277" i="4"/>
  <c r="A278" i="4"/>
  <c r="B278" i="4"/>
  <c r="C278" i="4"/>
  <c r="D278" i="4"/>
  <c r="E278" i="4"/>
  <c r="F278" i="4"/>
  <c r="G278" i="4"/>
  <c r="H278" i="4"/>
  <c r="I278" i="4"/>
  <c r="J278" i="4"/>
  <c r="K278" i="4"/>
  <c r="O278" i="4"/>
  <c r="A279" i="4"/>
  <c r="B279" i="4"/>
  <c r="C279" i="4"/>
  <c r="D279" i="4"/>
  <c r="E279" i="4"/>
  <c r="F279" i="4"/>
  <c r="G279" i="4"/>
  <c r="H279" i="4"/>
  <c r="I279" i="4"/>
  <c r="J279" i="4"/>
  <c r="K279" i="4"/>
  <c r="O279" i="4"/>
  <c r="A280" i="4"/>
  <c r="B280" i="4"/>
  <c r="C280" i="4"/>
  <c r="D280" i="4"/>
  <c r="E280" i="4"/>
  <c r="F280" i="4"/>
  <c r="G280" i="4"/>
  <c r="H280" i="4"/>
  <c r="I280" i="4"/>
  <c r="J280" i="4"/>
  <c r="K280" i="4"/>
  <c r="O280" i="4"/>
  <c r="A281" i="4"/>
  <c r="B281" i="4"/>
  <c r="C281" i="4"/>
  <c r="D281" i="4"/>
  <c r="E281" i="4"/>
  <c r="F281" i="4"/>
  <c r="G281" i="4"/>
  <c r="H281" i="4"/>
  <c r="I281" i="4"/>
  <c r="J281" i="4"/>
  <c r="K281" i="4"/>
  <c r="O281" i="4"/>
  <c r="A282" i="4"/>
  <c r="B282" i="4"/>
  <c r="C282" i="4"/>
  <c r="D282" i="4"/>
  <c r="E282" i="4"/>
  <c r="F282" i="4"/>
  <c r="G282" i="4"/>
  <c r="H282" i="4"/>
  <c r="I282" i="4"/>
  <c r="J282" i="4"/>
  <c r="K282" i="4"/>
  <c r="O282" i="4"/>
  <c r="A283" i="4"/>
  <c r="B283" i="4"/>
  <c r="C283" i="4"/>
  <c r="D283" i="4"/>
  <c r="E283" i="4"/>
  <c r="F283" i="4"/>
  <c r="G283" i="4"/>
  <c r="H283" i="4"/>
  <c r="I283" i="4"/>
  <c r="J283" i="4"/>
  <c r="K283" i="4"/>
  <c r="O283" i="4"/>
  <c r="A284" i="4"/>
  <c r="B284" i="4"/>
  <c r="C284" i="4"/>
  <c r="D284" i="4"/>
  <c r="E284" i="4"/>
  <c r="F284" i="4"/>
  <c r="G284" i="4"/>
  <c r="H284" i="4"/>
  <c r="I284" i="4"/>
  <c r="J284" i="4"/>
  <c r="K284" i="4"/>
  <c r="O284" i="4"/>
  <c r="A285" i="4"/>
  <c r="B285" i="4"/>
  <c r="C285" i="4"/>
  <c r="D285" i="4"/>
  <c r="E285" i="4"/>
  <c r="F285" i="4"/>
  <c r="G285" i="4"/>
  <c r="H285" i="4"/>
  <c r="I285" i="4"/>
  <c r="J285" i="4"/>
  <c r="K285" i="4"/>
  <c r="O285" i="4"/>
  <c r="A286" i="4"/>
  <c r="B286" i="4"/>
  <c r="C286" i="4"/>
  <c r="D286" i="4"/>
  <c r="E286" i="4"/>
  <c r="F286" i="4"/>
  <c r="G286" i="4"/>
  <c r="H286" i="4"/>
  <c r="I286" i="4"/>
  <c r="J286" i="4"/>
  <c r="K286" i="4"/>
  <c r="O286" i="4"/>
  <c r="A287" i="4"/>
  <c r="B287" i="4"/>
  <c r="C287" i="4"/>
  <c r="D287" i="4"/>
  <c r="E287" i="4"/>
  <c r="F287" i="4"/>
  <c r="G287" i="4"/>
  <c r="H287" i="4"/>
  <c r="I287" i="4"/>
  <c r="J287" i="4"/>
  <c r="K287" i="4"/>
  <c r="O287" i="4"/>
  <c r="A288" i="4"/>
  <c r="B288" i="4"/>
  <c r="C288" i="4"/>
  <c r="D288" i="4"/>
  <c r="E288" i="4"/>
  <c r="F288" i="4"/>
  <c r="G288" i="4"/>
  <c r="H288" i="4"/>
  <c r="I288" i="4"/>
  <c r="J288" i="4"/>
  <c r="K288" i="4"/>
  <c r="O288" i="4"/>
  <c r="A289" i="4"/>
  <c r="B289" i="4"/>
  <c r="C289" i="4"/>
  <c r="D289" i="4"/>
  <c r="E289" i="4"/>
  <c r="F289" i="4"/>
  <c r="G289" i="4"/>
  <c r="H289" i="4"/>
  <c r="I289" i="4"/>
  <c r="J289" i="4"/>
  <c r="K289" i="4"/>
  <c r="O289" i="4"/>
  <c r="A290" i="4"/>
  <c r="B290" i="4"/>
  <c r="C290" i="4"/>
  <c r="D290" i="4"/>
  <c r="E290" i="4"/>
  <c r="F290" i="4"/>
  <c r="G290" i="4"/>
  <c r="H290" i="4"/>
  <c r="I290" i="4"/>
  <c r="J290" i="4"/>
  <c r="K290" i="4"/>
  <c r="O290" i="4"/>
  <c r="A291" i="4"/>
  <c r="B291" i="4"/>
  <c r="C291" i="4"/>
  <c r="D291" i="4"/>
  <c r="E291" i="4"/>
  <c r="F291" i="4"/>
  <c r="G291" i="4"/>
  <c r="H291" i="4"/>
  <c r="I291" i="4"/>
  <c r="J291" i="4"/>
  <c r="K291" i="4"/>
  <c r="O291" i="4"/>
  <c r="A292" i="4"/>
  <c r="B292" i="4"/>
  <c r="C292" i="4"/>
  <c r="D292" i="4"/>
  <c r="E292" i="4"/>
  <c r="F292" i="4"/>
  <c r="G292" i="4"/>
  <c r="H292" i="4"/>
  <c r="I292" i="4"/>
  <c r="J292" i="4"/>
  <c r="K292" i="4"/>
  <c r="O292" i="4"/>
  <c r="A293" i="4"/>
  <c r="B293" i="4"/>
  <c r="C293" i="4"/>
  <c r="D293" i="4"/>
  <c r="E293" i="4"/>
  <c r="F293" i="4"/>
  <c r="G293" i="4"/>
  <c r="H293" i="4"/>
  <c r="I293" i="4"/>
  <c r="J293" i="4"/>
  <c r="K293" i="4"/>
  <c r="O293" i="4"/>
  <c r="A294" i="4"/>
  <c r="B294" i="4"/>
  <c r="C294" i="4"/>
  <c r="D294" i="4"/>
  <c r="E294" i="4"/>
  <c r="F294" i="4"/>
  <c r="G294" i="4"/>
  <c r="H294" i="4"/>
  <c r="I294" i="4"/>
  <c r="J294" i="4"/>
  <c r="K294" i="4"/>
  <c r="O294" i="4"/>
  <c r="A295" i="4"/>
  <c r="B295" i="4"/>
  <c r="C295" i="4"/>
  <c r="D295" i="4"/>
  <c r="E295" i="4"/>
  <c r="F295" i="4"/>
  <c r="G295" i="4"/>
  <c r="H295" i="4"/>
  <c r="I295" i="4"/>
  <c r="J295" i="4"/>
  <c r="K295" i="4"/>
  <c r="O295" i="4"/>
  <c r="A296" i="4"/>
  <c r="B296" i="4"/>
  <c r="C296" i="4"/>
  <c r="D296" i="4"/>
  <c r="E296" i="4"/>
  <c r="F296" i="4"/>
  <c r="G296" i="4"/>
  <c r="H296" i="4"/>
  <c r="I296" i="4"/>
  <c r="J296" i="4"/>
  <c r="K296" i="4"/>
  <c r="O296" i="4"/>
  <c r="A297" i="4"/>
  <c r="B297" i="4"/>
  <c r="C297" i="4"/>
  <c r="D297" i="4"/>
  <c r="E297" i="4"/>
  <c r="F297" i="4"/>
  <c r="G297" i="4"/>
  <c r="H297" i="4"/>
  <c r="I297" i="4"/>
  <c r="J297" i="4"/>
  <c r="K297" i="4"/>
  <c r="O297" i="4"/>
  <c r="A298" i="4"/>
  <c r="B298" i="4"/>
  <c r="C298" i="4"/>
  <c r="D298" i="4"/>
  <c r="E298" i="4"/>
  <c r="F298" i="4"/>
  <c r="G298" i="4"/>
  <c r="H298" i="4"/>
  <c r="I298" i="4"/>
  <c r="J298" i="4"/>
  <c r="K298" i="4"/>
  <c r="O298" i="4"/>
  <c r="A299" i="4"/>
  <c r="B299" i="4"/>
  <c r="C299" i="4"/>
  <c r="D299" i="4"/>
  <c r="E299" i="4"/>
  <c r="F299" i="4"/>
  <c r="G299" i="4"/>
  <c r="H299" i="4"/>
  <c r="I299" i="4"/>
  <c r="J299" i="4"/>
  <c r="K299" i="4"/>
  <c r="O299" i="4"/>
  <c r="A300" i="4"/>
  <c r="B300" i="4"/>
  <c r="C300" i="4"/>
  <c r="D300" i="4"/>
  <c r="E300" i="4"/>
  <c r="F300" i="4"/>
  <c r="G300" i="4"/>
  <c r="H300" i="4"/>
  <c r="I300" i="4"/>
  <c r="J300" i="4"/>
  <c r="K300" i="4"/>
  <c r="O300" i="4"/>
  <c r="A301" i="4"/>
  <c r="B301" i="4"/>
  <c r="C301" i="4"/>
  <c r="D301" i="4"/>
  <c r="E301" i="4"/>
  <c r="F301" i="4"/>
  <c r="G301" i="4"/>
  <c r="H301" i="4"/>
  <c r="I301" i="4"/>
  <c r="J301" i="4"/>
  <c r="K301" i="4"/>
  <c r="O301" i="4"/>
  <c r="A302" i="4"/>
  <c r="B302" i="4"/>
  <c r="C302" i="4"/>
  <c r="D302" i="4"/>
  <c r="E302" i="4"/>
  <c r="F302" i="4"/>
  <c r="G302" i="4"/>
  <c r="H302" i="4"/>
  <c r="I302" i="4"/>
  <c r="J302" i="4"/>
  <c r="K302" i="4"/>
  <c r="O302" i="4"/>
  <c r="A303" i="4"/>
  <c r="B303" i="4"/>
  <c r="C303" i="4"/>
  <c r="D303" i="4"/>
  <c r="E303" i="4"/>
  <c r="F303" i="4"/>
  <c r="G303" i="4"/>
  <c r="H303" i="4"/>
  <c r="I303" i="4"/>
  <c r="J303" i="4"/>
  <c r="K303" i="4"/>
  <c r="O303" i="4"/>
  <c r="A304" i="4"/>
  <c r="B304" i="4"/>
  <c r="C304" i="4"/>
  <c r="D304" i="4"/>
  <c r="E304" i="4"/>
  <c r="F304" i="4"/>
  <c r="G304" i="4"/>
  <c r="H304" i="4"/>
  <c r="I304" i="4"/>
  <c r="J304" i="4"/>
  <c r="K304" i="4"/>
  <c r="O304" i="4"/>
  <c r="A305" i="4"/>
  <c r="B305" i="4"/>
  <c r="C305" i="4"/>
  <c r="D305" i="4"/>
  <c r="E305" i="4"/>
  <c r="F305" i="4"/>
  <c r="G305" i="4"/>
  <c r="H305" i="4"/>
  <c r="I305" i="4"/>
  <c r="J305" i="4"/>
  <c r="K305" i="4"/>
  <c r="O305" i="4"/>
  <c r="A306" i="4"/>
  <c r="B306" i="4"/>
  <c r="C306" i="4"/>
  <c r="D306" i="4"/>
  <c r="E306" i="4"/>
  <c r="F306" i="4"/>
  <c r="G306" i="4"/>
  <c r="H306" i="4"/>
  <c r="I306" i="4"/>
  <c r="J306" i="4"/>
  <c r="K306" i="4"/>
  <c r="O306" i="4"/>
  <c r="A307" i="4"/>
  <c r="B307" i="4"/>
  <c r="C307" i="4"/>
  <c r="D307" i="4"/>
  <c r="E307" i="4"/>
  <c r="F307" i="4"/>
  <c r="G307" i="4"/>
  <c r="H307" i="4"/>
  <c r="I307" i="4"/>
  <c r="J307" i="4"/>
  <c r="K307" i="4"/>
  <c r="O307" i="4"/>
  <c r="A308" i="4"/>
  <c r="B308" i="4"/>
  <c r="C308" i="4"/>
  <c r="D308" i="4"/>
  <c r="E308" i="4"/>
  <c r="F308" i="4"/>
  <c r="G308" i="4"/>
  <c r="H308" i="4"/>
  <c r="I308" i="4"/>
  <c r="J308" i="4"/>
  <c r="K308" i="4"/>
  <c r="O308" i="4"/>
  <c r="A309" i="4"/>
  <c r="B309" i="4"/>
  <c r="C309" i="4"/>
  <c r="D309" i="4"/>
  <c r="E309" i="4"/>
  <c r="F309" i="4"/>
  <c r="G309" i="4"/>
  <c r="H309" i="4"/>
  <c r="I309" i="4"/>
  <c r="J309" i="4"/>
  <c r="K309" i="4"/>
  <c r="O309" i="4"/>
  <c r="A310" i="4"/>
  <c r="B310" i="4"/>
  <c r="C310" i="4"/>
  <c r="D310" i="4"/>
  <c r="E310" i="4"/>
  <c r="F310" i="4"/>
  <c r="G310" i="4"/>
  <c r="H310" i="4"/>
  <c r="I310" i="4"/>
  <c r="J310" i="4"/>
  <c r="K310" i="4"/>
  <c r="O310" i="4"/>
  <c r="A311" i="4"/>
  <c r="B311" i="4"/>
  <c r="C311" i="4"/>
  <c r="D311" i="4"/>
  <c r="E311" i="4"/>
  <c r="F311" i="4"/>
  <c r="G311" i="4"/>
  <c r="H311" i="4"/>
  <c r="I311" i="4"/>
  <c r="J311" i="4"/>
  <c r="K311" i="4"/>
  <c r="O311" i="4"/>
  <c r="A312" i="4"/>
  <c r="B312" i="4"/>
  <c r="C312" i="4"/>
  <c r="D312" i="4"/>
  <c r="E312" i="4"/>
  <c r="F312" i="4"/>
  <c r="G312" i="4"/>
  <c r="H312" i="4"/>
  <c r="I312" i="4"/>
  <c r="J312" i="4"/>
  <c r="K312" i="4"/>
  <c r="O312" i="4"/>
  <c r="A313" i="4"/>
  <c r="B313" i="4"/>
  <c r="C313" i="4"/>
  <c r="D313" i="4"/>
  <c r="E313" i="4"/>
  <c r="F313" i="4"/>
  <c r="G313" i="4"/>
  <c r="H313" i="4"/>
  <c r="I313" i="4"/>
  <c r="J313" i="4"/>
  <c r="K313" i="4"/>
  <c r="O313" i="4"/>
  <c r="A314" i="4"/>
  <c r="B314" i="4"/>
  <c r="C314" i="4"/>
  <c r="D314" i="4"/>
  <c r="E314" i="4"/>
  <c r="F314" i="4"/>
  <c r="G314" i="4"/>
  <c r="H314" i="4"/>
  <c r="I314" i="4"/>
  <c r="J314" i="4"/>
  <c r="K314" i="4"/>
  <c r="O314" i="4"/>
  <c r="A315" i="4"/>
  <c r="B315" i="4"/>
  <c r="C315" i="4"/>
  <c r="D315" i="4"/>
  <c r="E315" i="4"/>
  <c r="F315" i="4"/>
  <c r="G315" i="4"/>
  <c r="H315" i="4"/>
  <c r="I315" i="4"/>
  <c r="J315" i="4"/>
  <c r="K315" i="4"/>
  <c r="O315" i="4"/>
  <c r="A316" i="4"/>
  <c r="B316" i="4"/>
  <c r="C316" i="4"/>
  <c r="D316" i="4"/>
  <c r="E316" i="4"/>
  <c r="F316" i="4"/>
  <c r="G316" i="4"/>
  <c r="H316" i="4"/>
  <c r="I316" i="4"/>
  <c r="J316" i="4"/>
  <c r="K316" i="4"/>
  <c r="O316" i="4"/>
  <c r="A317" i="4"/>
  <c r="B317" i="4"/>
  <c r="C317" i="4"/>
  <c r="D317" i="4"/>
  <c r="E317" i="4"/>
  <c r="F317" i="4"/>
  <c r="G317" i="4"/>
  <c r="H317" i="4"/>
  <c r="I317" i="4"/>
  <c r="J317" i="4"/>
  <c r="K317" i="4"/>
  <c r="O317" i="4"/>
  <c r="A318" i="4"/>
  <c r="B318" i="4"/>
  <c r="C318" i="4"/>
  <c r="D318" i="4"/>
  <c r="E318" i="4"/>
  <c r="F318" i="4"/>
  <c r="G318" i="4"/>
  <c r="H318" i="4"/>
  <c r="I318" i="4"/>
  <c r="J318" i="4"/>
  <c r="K318" i="4"/>
  <c r="O318" i="4"/>
  <c r="A319" i="4"/>
  <c r="B319" i="4"/>
  <c r="C319" i="4"/>
  <c r="D319" i="4"/>
  <c r="E319" i="4"/>
  <c r="F319" i="4"/>
  <c r="G319" i="4"/>
  <c r="H319" i="4"/>
  <c r="I319" i="4"/>
  <c r="J319" i="4"/>
  <c r="K319" i="4"/>
  <c r="O319" i="4"/>
  <c r="A320" i="4"/>
  <c r="B320" i="4"/>
  <c r="C320" i="4"/>
  <c r="D320" i="4"/>
  <c r="E320" i="4"/>
  <c r="F320" i="4"/>
  <c r="G320" i="4"/>
  <c r="H320" i="4"/>
  <c r="I320" i="4"/>
  <c r="J320" i="4"/>
  <c r="K320" i="4"/>
  <c r="O320" i="4"/>
  <c r="A321" i="4"/>
  <c r="B321" i="4"/>
  <c r="C321" i="4"/>
  <c r="D321" i="4"/>
  <c r="E321" i="4"/>
  <c r="F321" i="4"/>
  <c r="G321" i="4"/>
  <c r="H321" i="4"/>
  <c r="I321" i="4"/>
  <c r="J321" i="4"/>
  <c r="K321" i="4"/>
  <c r="O321" i="4"/>
  <c r="A322" i="4"/>
  <c r="B322" i="4"/>
  <c r="C322" i="4"/>
  <c r="D322" i="4"/>
  <c r="E322" i="4"/>
  <c r="F322" i="4"/>
  <c r="G322" i="4"/>
  <c r="H322" i="4"/>
  <c r="I322" i="4"/>
  <c r="J322" i="4"/>
  <c r="K322" i="4"/>
  <c r="O322" i="4"/>
  <c r="A323" i="4"/>
  <c r="B323" i="4"/>
  <c r="C323" i="4"/>
  <c r="D323" i="4"/>
  <c r="E323" i="4"/>
  <c r="F323" i="4"/>
  <c r="G323" i="4"/>
  <c r="H323" i="4"/>
  <c r="I323" i="4"/>
  <c r="J323" i="4"/>
  <c r="K323" i="4"/>
  <c r="O323" i="4"/>
  <c r="A324" i="4"/>
  <c r="B324" i="4"/>
  <c r="C324" i="4"/>
  <c r="D324" i="4"/>
  <c r="E324" i="4"/>
  <c r="F324" i="4"/>
  <c r="G324" i="4"/>
  <c r="H324" i="4"/>
  <c r="I324" i="4"/>
  <c r="J324" i="4"/>
  <c r="K324" i="4"/>
  <c r="O324" i="4"/>
  <c r="A325" i="4"/>
  <c r="B325" i="4"/>
  <c r="C325" i="4"/>
  <c r="D325" i="4"/>
  <c r="E325" i="4"/>
  <c r="F325" i="4"/>
  <c r="G325" i="4"/>
  <c r="H325" i="4"/>
  <c r="I325" i="4"/>
  <c r="J325" i="4"/>
  <c r="K325" i="4"/>
  <c r="O325" i="4"/>
  <c r="A326" i="4"/>
  <c r="B326" i="4"/>
  <c r="C326" i="4"/>
  <c r="D326" i="4"/>
  <c r="E326" i="4"/>
  <c r="F326" i="4"/>
  <c r="G326" i="4"/>
  <c r="H326" i="4"/>
  <c r="I326" i="4"/>
  <c r="J326" i="4"/>
  <c r="K326" i="4"/>
  <c r="O326" i="4"/>
  <c r="A327" i="4"/>
  <c r="B327" i="4"/>
  <c r="C327" i="4"/>
  <c r="D327" i="4"/>
  <c r="E327" i="4"/>
  <c r="F327" i="4"/>
  <c r="G327" i="4"/>
  <c r="H327" i="4"/>
  <c r="I327" i="4"/>
  <c r="J327" i="4"/>
  <c r="K327" i="4"/>
  <c r="O327" i="4"/>
  <c r="A328" i="4"/>
  <c r="B328" i="4"/>
  <c r="C328" i="4"/>
  <c r="D328" i="4"/>
  <c r="E328" i="4"/>
  <c r="F328" i="4"/>
  <c r="G328" i="4"/>
  <c r="H328" i="4"/>
  <c r="I328" i="4"/>
  <c r="J328" i="4"/>
  <c r="K328" i="4"/>
  <c r="O328" i="4"/>
  <c r="A329" i="4"/>
  <c r="B329" i="4"/>
  <c r="C329" i="4"/>
  <c r="D329" i="4"/>
  <c r="E329" i="4"/>
  <c r="F329" i="4"/>
  <c r="G329" i="4"/>
  <c r="H329" i="4"/>
  <c r="I329" i="4"/>
  <c r="J329" i="4"/>
  <c r="K329" i="4"/>
  <c r="O329" i="4"/>
  <c r="A330" i="4"/>
  <c r="B330" i="4"/>
  <c r="C330" i="4"/>
  <c r="D330" i="4"/>
  <c r="E330" i="4"/>
  <c r="F330" i="4"/>
  <c r="G330" i="4"/>
  <c r="H330" i="4"/>
  <c r="I330" i="4"/>
  <c r="J330" i="4"/>
  <c r="K330" i="4"/>
  <c r="O330" i="4"/>
  <c r="A331" i="4"/>
  <c r="B331" i="4"/>
  <c r="C331" i="4"/>
  <c r="D331" i="4"/>
  <c r="E331" i="4"/>
  <c r="F331" i="4"/>
  <c r="G331" i="4"/>
  <c r="H331" i="4"/>
  <c r="I331" i="4"/>
  <c r="J331" i="4"/>
  <c r="K331" i="4"/>
  <c r="O331" i="4"/>
  <c r="A332" i="4"/>
  <c r="B332" i="4"/>
  <c r="C332" i="4"/>
  <c r="D332" i="4"/>
  <c r="E332" i="4"/>
  <c r="F332" i="4"/>
  <c r="G332" i="4"/>
  <c r="H332" i="4"/>
  <c r="I332" i="4"/>
  <c r="J332" i="4"/>
  <c r="K332" i="4"/>
  <c r="O332" i="4"/>
  <c r="A333" i="4"/>
  <c r="B333" i="4"/>
  <c r="C333" i="4"/>
  <c r="D333" i="4"/>
  <c r="E333" i="4"/>
  <c r="F333" i="4"/>
  <c r="G333" i="4"/>
  <c r="H333" i="4"/>
  <c r="I333" i="4"/>
  <c r="J333" i="4"/>
  <c r="K333" i="4"/>
  <c r="O333" i="4"/>
  <c r="A334" i="4"/>
  <c r="B334" i="4"/>
  <c r="C334" i="4"/>
  <c r="D334" i="4"/>
  <c r="E334" i="4"/>
  <c r="F334" i="4"/>
  <c r="G334" i="4"/>
  <c r="H334" i="4"/>
  <c r="I334" i="4"/>
  <c r="J334" i="4"/>
  <c r="K334" i="4"/>
  <c r="O334" i="4"/>
  <c r="A335" i="4"/>
  <c r="B335" i="4"/>
  <c r="C335" i="4"/>
  <c r="D335" i="4"/>
  <c r="E335" i="4"/>
  <c r="F335" i="4"/>
  <c r="G335" i="4"/>
  <c r="H335" i="4"/>
  <c r="I335" i="4"/>
  <c r="J335" i="4"/>
  <c r="K335" i="4"/>
  <c r="O335" i="4"/>
  <c r="A336" i="4"/>
  <c r="B336" i="4"/>
  <c r="C336" i="4"/>
  <c r="D336" i="4"/>
  <c r="E336" i="4"/>
  <c r="F336" i="4"/>
  <c r="G336" i="4"/>
  <c r="H336" i="4"/>
  <c r="I336" i="4"/>
  <c r="J336" i="4"/>
  <c r="K336" i="4"/>
  <c r="O336" i="4"/>
  <c r="A337" i="4"/>
  <c r="B337" i="4"/>
  <c r="C337" i="4"/>
  <c r="D337" i="4"/>
  <c r="E337" i="4"/>
  <c r="F337" i="4"/>
  <c r="G337" i="4"/>
  <c r="H337" i="4"/>
  <c r="I337" i="4"/>
  <c r="J337" i="4"/>
  <c r="K337" i="4"/>
  <c r="O337" i="4"/>
  <c r="A338" i="4"/>
  <c r="B338" i="4"/>
  <c r="C338" i="4"/>
  <c r="D338" i="4"/>
  <c r="E338" i="4"/>
  <c r="F338" i="4"/>
  <c r="G338" i="4"/>
  <c r="H338" i="4"/>
  <c r="I338" i="4"/>
  <c r="J338" i="4"/>
  <c r="K338" i="4"/>
  <c r="O338" i="4"/>
  <c r="A339" i="4"/>
  <c r="B339" i="4"/>
  <c r="C339" i="4"/>
  <c r="D339" i="4"/>
  <c r="E339" i="4"/>
  <c r="F339" i="4"/>
  <c r="G339" i="4"/>
  <c r="H339" i="4"/>
  <c r="I339" i="4"/>
  <c r="J339" i="4"/>
  <c r="K339" i="4"/>
  <c r="O339" i="4"/>
  <c r="A340" i="4"/>
  <c r="B340" i="4"/>
  <c r="C340" i="4"/>
  <c r="D340" i="4"/>
  <c r="E340" i="4"/>
  <c r="F340" i="4"/>
  <c r="G340" i="4"/>
  <c r="H340" i="4"/>
  <c r="I340" i="4"/>
  <c r="J340" i="4"/>
  <c r="K340" i="4"/>
  <c r="O340" i="4"/>
  <c r="A341" i="4"/>
  <c r="B341" i="4"/>
  <c r="C341" i="4"/>
  <c r="D341" i="4"/>
  <c r="E341" i="4"/>
  <c r="F341" i="4"/>
  <c r="G341" i="4"/>
  <c r="H341" i="4"/>
  <c r="I341" i="4"/>
  <c r="J341" i="4"/>
  <c r="K341" i="4"/>
  <c r="O341" i="4"/>
  <c r="A342" i="4"/>
  <c r="B342" i="4"/>
  <c r="C342" i="4"/>
  <c r="D342" i="4"/>
  <c r="E342" i="4"/>
  <c r="F342" i="4"/>
  <c r="G342" i="4"/>
  <c r="H342" i="4"/>
  <c r="I342" i="4"/>
  <c r="J342" i="4"/>
  <c r="K342" i="4"/>
  <c r="O342" i="4"/>
  <c r="A343" i="4"/>
  <c r="B343" i="4"/>
  <c r="C343" i="4"/>
  <c r="D343" i="4"/>
  <c r="E343" i="4"/>
  <c r="F343" i="4"/>
  <c r="G343" i="4"/>
  <c r="H343" i="4"/>
  <c r="I343" i="4"/>
  <c r="J343" i="4"/>
  <c r="K343" i="4"/>
  <c r="O343" i="4"/>
  <c r="A344" i="4"/>
  <c r="B344" i="4"/>
  <c r="C344" i="4"/>
  <c r="D344" i="4"/>
  <c r="E344" i="4"/>
  <c r="F344" i="4"/>
  <c r="G344" i="4"/>
  <c r="H344" i="4"/>
  <c r="I344" i="4"/>
  <c r="J344" i="4"/>
  <c r="K344" i="4"/>
  <c r="O344" i="4"/>
  <c r="A345" i="4"/>
  <c r="B345" i="4"/>
  <c r="C345" i="4"/>
  <c r="D345" i="4"/>
  <c r="E345" i="4"/>
  <c r="F345" i="4"/>
  <c r="G345" i="4"/>
  <c r="H345" i="4"/>
  <c r="I345" i="4"/>
  <c r="J345" i="4"/>
  <c r="K345" i="4"/>
  <c r="O345" i="4"/>
  <c r="A346" i="4"/>
  <c r="B346" i="4"/>
  <c r="C346" i="4"/>
  <c r="D346" i="4"/>
  <c r="E346" i="4"/>
  <c r="F346" i="4"/>
  <c r="G346" i="4"/>
  <c r="H346" i="4"/>
  <c r="I346" i="4"/>
  <c r="J346" i="4"/>
  <c r="K346" i="4"/>
  <c r="O346" i="4"/>
  <c r="A347" i="4"/>
  <c r="B347" i="4"/>
  <c r="C347" i="4"/>
  <c r="D347" i="4"/>
  <c r="E347" i="4"/>
  <c r="F347" i="4"/>
  <c r="G347" i="4"/>
  <c r="H347" i="4"/>
  <c r="I347" i="4"/>
  <c r="J347" i="4"/>
  <c r="K347" i="4"/>
  <c r="O347" i="4"/>
  <c r="A348" i="4"/>
  <c r="B348" i="4"/>
  <c r="C348" i="4"/>
  <c r="D348" i="4"/>
  <c r="E348" i="4"/>
  <c r="F348" i="4"/>
  <c r="G348" i="4"/>
  <c r="H348" i="4"/>
  <c r="I348" i="4"/>
  <c r="J348" i="4"/>
  <c r="K348" i="4"/>
  <c r="O348" i="4"/>
  <c r="A349" i="4"/>
  <c r="B349" i="4"/>
  <c r="C349" i="4"/>
  <c r="D349" i="4"/>
  <c r="E349" i="4"/>
  <c r="F349" i="4"/>
  <c r="G349" i="4"/>
  <c r="H349" i="4"/>
  <c r="I349" i="4"/>
  <c r="J349" i="4"/>
  <c r="K349" i="4"/>
  <c r="O349" i="4"/>
  <c r="A350" i="4"/>
  <c r="B350" i="4"/>
  <c r="C350" i="4"/>
  <c r="D350" i="4"/>
  <c r="E350" i="4"/>
  <c r="F350" i="4"/>
  <c r="G350" i="4"/>
  <c r="H350" i="4"/>
  <c r="I350" i="4"/>
  <c r="J350" i="4"/>
  <c r="K350" i="4"/>
  <c r="O350" i="4"/>
  <c r="A351" i="4"/>
  <c r="B351" i="4"/>
  <c r="C351" i="4"/>
  <c r="D351" i="4"/>
  <c r="E351" i="4"/>
  <c r="F351" i="4"/>
  <c r="G351" i="4"/>
  <c r="H351" i="4"/>
  <c r="I351" i="4"/>
  <c r="J351" i="4"/>
  <c r="K351" i="4"/>
  <c r="O351" i="4"/>
  <c r="A352" i="4"/>
  <c r="B352" i="4"/>
  <c r="C352" i="4"/>
  <c r="D352" i="4"/>
  <c r="E352" i="4"/>
  <c r="F352" i="4"/>
  <c r="G352" i="4"/>
  <c r="H352" i="4"/>
  <c r="I352" i="4"/>
  <c r="J352" i="4"/>
  <c r="K352" i="4"/>
  <c r="O352" i="4"/>
  <c r="A353" i="4"/>
  <c r="B353" i="4"/>
  <c r="C353" i="4"/>
  <c r="D353" i="4"/>
  <c r="E353" i="4"/>
  <c r="F353" i="4"/>
  <c r="G353" i="4"/>
  <c r="H353" i="4"/>
  <c r="I353" i="4"/>
  <c r="J353" i="4"/>
  <c r="K353" i="4"/>
  <c r="O353" i="4"/>
  <c r="A354" i="4"/>
  <c r="B354" i="4"/>
  <c r="C354" i="4"/>
  <c r="D354" i="4"/>
  <c r="E354" i="4"/>
  <c r="F354" i="4"/>
  <c r="G354" i="4"/>
  <c r="H354" i="4"/>
  <c r="I354" i="4"/>
  <c r="J354" i="4"/>
  <c r="K354" i="4"/>
  <c r="O354" i="4"/>
  <c r="A355" i="4"/>
  <c r="B355" i="4"/>
  <c r="C355" i="4"/>
  <c r="D355" i="4"/>
  <c r="E355" i="4"/>
  <c r="F355" i="4"/>
  <c r="G355" i="4"/>
  <c r="H355" i="4"/>
  <c r="I355" i="4"/>
  <c r="J355" i="4"/>
  <c r="K355" i="4"/>
  <c r="O355" i="4"/>
  <c r="A356" i="4"/>
  <c r="B356" i="4"/>
  <c r="C356" i="4"/>
  <c r="D356" i="4"/>
  <c r="E356" i="4"/>
  <c r="F356" i="4"/>
  <c r="G356" i="4"/>
  <c r="H356" i="4"/>
  <c r="I356" i="4"/>
  <c r="J356" i="4"/>
  <c r="K356" i="4"/>
  <c r="O356" i="4"/>
  <c r="A357" i="4"/>
  <c r="B357" i="4"/>
  <c r="C357" i="4"/>
  <c r="D357" i="4"/>
  <c r="E357" i="4"/>
  <c r="F357" i="4"/>
  <c r="G357" i="4"/>
  <c r="H357" i="4"/>
  <c r="I357" i="4"/>
  <c r="J357" i="4"/>
  <c r="K357" i="4"/>
  <c r="O357" i="4"/>
  <c r="A358" i="4"/>
  <c r="B358" i="4"/>
  <c r="C358" i="4"/>
  <c r="D358" i="4"/>
  <c r="E358" i="4"/>
  <c r="F358" i="4"/>
  <c r="G358" i="4"/>
  <c r="H358" i="4"/>
  <c r="I358" i="4"/>
  <c r="J358" i="4"/>
  <c r="K358" i="4"/>
  <c r="O358" i="4"/>
  <c r="A359" i="4"/>
  <c r="B359" i="4"/>
  <c r="C359" i="4"/>
  <c r="D359" i="4"/>
  <c r="E359" i="4"/>
  <c r="F359" i="4"/>
  <c r="G359" i="4"/>
  <c r="H359" i="4"/>
  <c r="I359" i="4"/>
  <c r="J359" i="4"/>
  <c r="K359" i="4"/>
  <c r="O359" i="4"/>
  <c r="A360" i="4"/>
  <c r="B360" i="4"/>
  <c r="C360" i="4"/>
  <c r="D360" i="4"/>
  <c r="E360" i="4"/>
  <c r="F360" i="4"/>
  <c r="G360" i="4"/>
  <c r="H360" i="4"/>
  <c r="I360" i="4"/>
  <c r="J360" i="4"/>
  <c r="K360" i="4"/>
  <c r="O360" i="4"/>
  <c r="A361" i="4"/>
  <c r="B361" i="4"/>
  <c r="C361" i="4"/>
  <c r="D361" i="4"/>
  <c r="E361" i="4"/>
  <c r="F361" i="4"/>
  <c r="G361" i="4"/>
  <c r="H361" i="4"/>
  <c r="I361" i="4"/>
  <c r="J361" i="4"/>
  <c r="K361" i="4"/>
  <c r="O361" i="4"/>
  <c r="A362" i="4"/>
  <c r="B362" i="4"/>
  <c r="C362" i="4"/>
  <c r="D362" i="4"/>
  <c r="E362" i="4"/>
  <c r="F362" i="4"/>
  <c r="G362" i="4"/>
  <c r="H362" i="4"/>
  <c r="I362" i="4"/>
  <c r="J362" i="4"/>
  <c r="K362" i="4"/>
  <c r="O362" i="4"/>
  <c r="A363" i="4"/>
  <c r="B363" i="4"/>
  <c r="C363" i="4"/>
  <c r="D363" i="4"/>
  <c r="E363" i="4"/>
  <c r="F363" i="4"/>
  <c r="G363" i="4"/>
  <c r="H363" i="4"/>
  <c r="I363" i="4"/>
  <c r="J363" i="4"/>
  <c r="K363" i="4"/>
  <c r="O363" i="4"/>
  <c r="A364" i="4"/>
  <c r="B364" i="4"/>
  <c r="C364" i="4"/>
  <c r="D364" i="4"/>
  <c r="E364" i="4"/>
  <c r="F364" i="4"/>
  <c r="G364" i="4"/>
  <c r="H364" i="4"/>
  <c r="I364" i="4"/>
  <c r="J364" i="4"/>
  <c r="K364" i="4"/>
  <c r="O364" i="4"/>
  <c r="A365" i="4"/>
  <c r="B365" i="4"/>
  <c r="C365" i="4"/>
  <c r="D365" i="4"/>
  <c r="E365" i="4"/>
  <c r="F365" i="4"/>
  <c r="G365" i="4"/>
  <c r="H365" i="4"/>
  <c r="I365" i="4"/>
  <c r="J365" i="4"/>
  <c r="K365" i="4"/>
  <c r="O365" i="4"/>
  <c r="A366" i="4"/>
  <c r="B366" i="4"/>
  <c r="C366" i="4"/>
  <c r="D366" i="4"/>
  <c r="E366" i="4"/>
  <c r="F366" i="4"/>
  <c r="G366" i="4"/>
  <c r="H366" i="4"/>
  <c r="I366" i="4"/>
  <c r="J366" i="4"/>
  <c r="K366" i="4"/>
  <c r="O366" i="4"/>
  <c r="A367" i="4"/>
  <c r="B367" i="4"/>
  <c r="C367" i="4"/>
  <c r="D367" i="4"/>
  <c r="E367" i="4"/>
  <c r="F367" i="4"/>
  <c r="G367" i="4"/>
  <c r="H367" i="4"/>
  <c r="I367" i="4"/>
  <c r="J367" i="4"/>
  <c r="K367" i="4"/>
  <c r="O367" i="4"/>
  <c r="A368" i="4"/>
  <c r="B368" i="4"/>
  <c r="C368" i="4"/>
  <c r="D368" i="4"/>
  <c r="E368" i="4"/>
  <c r="F368" i="4"/>
  <c r="G368" i="4"/>
  <c r="H368" i="4"/>
  <c r="I368" i="4"/>
  <c r="J368" i="4"/>
  <c r="K368" i="4"/>
  <c r="O368" i="4"/>
  <c r="A369" i="4"/>
  <c r="B369" i="4"/>
  <c r="C369" i="4"/>
  <c r="D369" i="4"/>
  <c r="E369" i="4"/>
  <c r="F369" i="4"/>
  <c r="G369" i="4"/>
  <c r="H369" i="4"/>
  <c r="I369" i="4"/>
  <c r="J369" i="4"/>
  <c r="K369" i="4"/>
  <c r="O369" i="4"/>
  <c r="A370" i="4"/>
  <c r="B370" i="4"/>
  <c r="C370" i="4"/>
  <c r="D370" i="4"/>
  <c r="E370" i="4"/>
  <c r="F370" i="4"/>
  <c r="G370" i="4"/>
  <c r="H370" i="4"/>
  <c r="I370" i="4"/>
  <c r="J370" i="4"/>
  <c r="K370" i="4"/>
  <c r="O370" i="4"/>
  <c r="A371" i="4"/>
  <c r="B371" i="4"/>
  <c r="C371" i="4"/>
  <c r="D371" i="4"/>
  <c r="E371" i="4"/>
  <c r="F371" i="4"/>
  <c r="G371" i="4"/>
  <c r="H371" i="4"/>
  <c r="I371" i="4"/>
  <c r="J371" i="4"/>
  <c r="K371" i="4"/>
  <c r="O371" i="4"/>
  <c r="A372" i="4"/>
  <c r="B372" i="4"/>
  <c r="C372" i="4"/>
  <c r="D372" i="4"/>
  <c r="E372" i="4"/>
  <c r="F372" i="4"/>
  <c r="G372" i="4"/>
  <c r="H372" i="4"/>
  <c r="I372" i="4"/>
  <c r="J372" i="4"/>
  <c r="K372" i="4"/>
  <c r="O372" i="4"/>
  <c r="A373" i="4"/>
  <c r="B373" i="4"/>
  <c r="C373" i="4"/>
  <c r="D373" i="4"/>
  <c r="E373" i="4"/>
  <c r="F373" i="4"/>
  <c r="G373" i="4"/>
  <c r="H373" i="4"/>
  <c r="I373" i="4"/>
  <c r="J373" i="4"/>
  <c r="K373" i="4"/>
  <c r="O373" i="4"/>
  <c r="A374" i="4"/>
  <c r="B374" i="4"/>
  <c r="C374" i="4"/>
  <c r="D374" i="4"/>
  <c r="E374" i="4"/>
  <c r="F374" i="4"/>
  <c r="G374" i="4"/>
  <c r="H374" i="4"/>
  <c r="I374" i="4"/>
  <c r="J374" i="4"/>
  <c r="K374" i="4"/>
  <c r="O374" i="4"/>
  <c r="A375" i="4"/>
  <c r="B375" i="4"/>
  <c r="C375" i="4"/>
  <c r="D375" i="4"/>
  <c r="E375" i="4"/>
  <c r="F375" i="4"/>
  <c r="G375" i="4"/>
  <c r="H375" i="4"/>
  <c r="I375" i="4"/>
  <c r="J375" i="4"/>
  <c r="K375" i="4"/>
  <c r="O375" i="4"/>
  <c r="A376" i="4"/>
  <c r="B376" i="4"/>
  <c r="C376" i="4"/>
  <c r="D376" i="4"/>
  <c r="E376" i="4"/>
  <c r="F376" i="4"/>
  <c r="G376" i="4"/>
  <c r="H376" i="4"/>
  <c r="I376" i="4"/>
  <c r="J376" i="4"/>
  <c r="K376" i="4"/>
  <c r="O376" i="4"/>
  <c r="A377" i="4"/>
  <c r="B377" i="4"/>
  <c r="C377" i="4"/>
  <c r="D377" i="4"/>
  <c r="E377" i="4"/>
  <c r="F377" i="4"/>
  <c r="G377" i="4"/>
  <c r="H377" i="4"/>
  <c r="I377" i="4"/>
  <c r="J377" i="4"/>
  <c r="K377" i="4"/>
  <c r="O377" i="4"/>
  <c r="A378" i="4"/>
  <c r="B378" i="4"/>
  <c r="C378" i="4"/>
  <c r="D378" i="4"/>
  <c r="E378" i="4"/>
  <c r="F378" i="4"/>
  <c r="G378" i="4"/>
  <c r="H378" i="4"/>
  <c r="I378" i="4"/>
  <c r="J378" i="4"/>
  <c r="K378" i="4"/>
  <c r="O378" i="4"/>
  <c r="A379" i="4"/>
  <c r="B379" i="4"/>
  <c r="C379" i="4"/>
  <c r="D379" i="4"/>
  <c r="E379" i="4"/>
  <c r="F379" i="4"/>
  <c r="G379" i="4"/>
  <c r="H379" i="4"/>
  <c r="I379" i="4"/>
  <c r="J379" i="4"/>
  <c r="K379" i="4"/>
  <c r="O379" i="4"/>
  <c r="A380" i="4"/>
  <c r="B380" i="4"/>
  <c r="C380" i="4"/>
  <c r="D380" i="4"/>
  <c r="E380" i="4"/>
  <c r="F380" i="4"/>
  <c r="G380" i="4"/>
  <c r="H380" i="4"/>
  <c r="I380" i="4"/>
  <c r="J380" i="4"/>
  <c r="K380" i="4"/>
  <c r="O380" i="4"/>
  <c r="A381" i="4"/>
  <c r="B381" i="4"/>
  <c r="C381" i="4"/>
  <c r="D381" i="4"/>
  <c r="E381" i="4"/>
  <c r="F381" i="4"/>
  <c r="G381" i="4"/>
  <c r="H381" i="4"/>
  <c r="I381" i="4"/>
  <c r="J381" i="4"/>
  <c r="K381" i="4"/>
  <c r="O381" i="4"/>
  <c r="A382" i="4"/>
  <c r="B382" i="4"/>
  <c r="C382" i="4"/>
  <c r="D382" i="4"/>
  <c r="E382" i="4"/>
  <c r="F382" i="4"/>
  <c r="G382" i="4"/>
  <c r="H382" i="4"/>
  <c r="I382" i="4"/>
  <c r="J382" i="4"/>
  <c r="K382" i="4"/>
  <c r="O382" i="4"/>
  <c r="A383" i="4"/>
  <c r="B383" i="4"/>
  <c r="C383" i="4"/>
  <c r="D383" i="4"/>
  <c r="E383" i="4"/>
  <c r="F383" i="4"/>
  <c r="G383" i="4"/>
  <c r="H383" i="4"/>
  <c r="I383" i="4"/>
  <c r="J383" i="4"/>
  <c r="K383" i="4"/>
  <c r="O383" i="4"/>
  <c r="A384" i="4"/>
  <c r="B384" i="4"/>
  <c r="C384" i="4"/>
  <c r="D384" i="4"/>
  <c r="E384" i="4"/>
  <c r="F384" i="4"/>
  <c r="G384" i="4"/>
  <c r="H384" i="4"/>
  <c r="I384" i="4"/>
  <c r="J384" i="4"/>
  <c r="K384" i="4"/>
  <c r="O384" i="4"/>
  <c r="A385" i="4"/>
  <c r="B385" i="4"/>
  <c r="C385" i="4"/>
  <c r="D385" i="4"/>
  <c r="E385" i="4"/>
  <c r="F385" i="4"/>
  <c r="G385" i="4"/>
  <c r="H385" i="4"/>
  <c r="I385" i="4"/>
  <c r="J385" i="4"/>
  <c r="K385" i="4"/>
  <c r="O385" i="4"/>
  <c r="A386" i="4"/>
  <c r="B386" i="4"/>
  <c r="C386" i="4"/>
  <c r="D386" i="4"/>
  <c r="E386" i="4"/>
  <c r="F386" i="4"/>
  <c r="G386" i="4"/>
  <c r="H386" i="4"/>
  <c r="I386" i="4"/>
  <c r="J386" i="4"/>
  <c r="K386" i="4"/>
  <c r="O386" i="4"/>
  <c r="A387" i="4"/>
  <c r="B387" i="4"/>
  <c r="C387" i="4"/>
  <c r="D387" i="4"/>
  <c r="E387" i="4"/>
  <c r="F387" i="4"/>
  <c r="G387" i="4"/>
  <c r="H387" i="4"/>
  <c r="I387" i="4"/>
  <c r="J387" i="4"/>
  <c r="K387" i="4"/>
  <c r="O387" i="4"/>
  <c r="A388" i="4"/>
  <c r="B388" i="4"/>
  <c r="C388" i="4"/>
  <c r="D388" i="4"/>
  <c r="E388" i="4"/>
  <c r="F388" i="4"/>
  <c r="G388" i="4"/>
  <c r="H388" i="4"/>
  <c r="I388" i="4"/>
  <c r="J388" i="4"/>
  <c r="K388" i="4"/>
  <c r="O388" i="4"/>
  <c r="A389" i="4"/>
  <c r="B389" i="4"/>
  <c r="C389" i="4"/>
  <c r="D389" i="4"/>
  <c r="E389" i="4"/>
  <c r="F389" i="4"/>
  <c r="G389" i="4"/>
  <c r="H389" i="4"/>
  <c r="I389" i="4"/>
  <c r="J389" i="4"/>
  <c r="K389" i="4"/>
  <c r="O389" i="4"/>
  <c r="A390" i="4"/>
  <c r="B390" i="4"/>
  <c r="C390" i="4"/>
  <c r="D390" i="4"/>
  <c r="E390" i="4"/>
  <c r="F390" i="4"/>
  <c r="G390" i="4"/>
  <c r="H390" i="4"/>
  <c r="I390" i="4"/>
  <c r="J390" i="4"/>
  <c r="K390" i="4"/>
  <c r="O390" i="4"/>
  <c r="A391" i="4"/>
  <c r="B391" i="4"/>
  <c r="C391" i="4"/>
  <c r="D391" i="4"/>
  <c r="E391" i="4"/>
  <c r="F391" i="4"/>
  <c r="G391" i="4"/>
  <c r="H391" i="4"/>
  <c r="I391" i="4"/>
  <c r="J391" i="4"/>
  <c r="K391" i="4"/>
  <c r="O391" i="4"/>
  <c r="A392" i="4"/>
  <c r="B392" i="4"/>
  <c r="C392" i="4"/>
  <c r="D392" i="4"/>
  <c r="E392" i="4"/>
  <c r="F392" i="4"/>
  <c r="G392" i="4"/>
  <c r="H392" i="4"/>
  <c r="I392" i="4"/>
  <c r="J392" i="4"/>
  <c r="K392" i="4"/>
  <c r="O392" i="4"/>
  <c r="A393" i="4"/>
  <c r="B393" i="4"/>
  <c r="C393" i="4"/>
  <c r="D393" i="4"/>
  <c r="E393" i="4"/>
  <c r="F393" i="4"/>
  <c r="G393" i="4"/>
  <c r="H393" i="4"/>
  <c r="I393" i="4"/>
  <c r="J393" i="4"/>
  <c r="K393" i="4"/>
  <c r="O393" i="4"/>
  <c r="A394" i="4"/>
  <c r="B394" i="4"/>
  <c r="C394" i="4"/>
  <c r="D394" i="4"/>
  <c r="E394" i="4"/>
  <c r="F394" i="4"/>
  <c r="G394" i="4"/>
  <c r="H394" i="4"/>
  <c r="I394" i="4"/>
  <c r="J394" i="4"/>
  <c r="K394" i="4"/>
  <c r="O394" i="4"/>
  <c r="A395" i="4"/>
  <c r="B395" i="4"/>
  <c r="C395" i="4"/>
  <c r="D395" i="4"/>
  <c r="E395" i="4"/>
  <c r="F395" i="4"/>
  <c r="G395" i="4"/>
  <c r="H395" i="4"/>
  <c r="I395" i="4"/>
  <c r="J395" i="4"/>
  <c r="K395" i="4"/>
  <c r="O395" i="4"/>
  <c r="A396" i="4"/>
  <c r="B396" i="4"/>
  <c r="C396" i="4"/>
  <c r="D396" i="4"/>
  <c r="E396" i="4"/>
  <c r="F396" i="4"/>
  <c r="G396" i="4"/>
  <c r="H396" i="4"/>
  <c r="I396" i="4"/>
  <c r="J396" i="4"/>
  <c r="K396" i="4"/>
  <c r="O396" i="4"/>
  <c r="A397" i="4"/>
  <c r="B397" i="4"/>
  <c r="C397" i="4"/>
  <c r="D397" i="4"/>
  <c r="E397" i="4"/>
  <c r="F397" i="4"/>
  <c r="G397" i="4"/>
  <c r="H397" i="4"/>
  <c r="I397" i="4"/>
  <c r="J397" i="4"/>
  <c r="K397" i="4"/>
  <c r="O397" i="4"/>
  <c r="A398" i="4"/>
  <c r="B398" i="4"/>
  <c r="C398" i="4"/>
  <c r="D398" i="4"/>
  <c r="E398" i="4"/>
  <c r="F398" i="4"/>
  <c r="G398" i="4"/>
  <c r="H398" i="4"/>
  <c r="I398" i="4"/>
  <c r="J398" i="4"/>
  <c r="K398" i="4"/>
  <c r="O398" i="4"/>
  <c r="A399" i="4"/>
  <c r="B399" i="4"/>
  <c r="C399" i="4"/>
  <c r="D399" i="4"/>
  <c r="E399" i="4"/>
  <c r="F399" i="4"/>
  <c r="G399" i="4"/>
  <c r="H399" i="4"/>
  <c r="I399" i="4"/>
  <c r="J399" i="4"/>
  <c r="K399" i="4"/>
  <c r="O399" i="4"/>
  <c r="A400" i="4"/>
  <c r="B400" i="4"/>
  <c r="C400" i="4"/>
  <c r="D400" i="4"/>
  <c r="E400" i="4"/>
  <c r="F400" i="4"/>
  <c r="G400" i="4"/>
  <c r="H400" i="4"/>
  <c r="I400" i="4"/>
  <c r="J400" i="4"/>
  <c r="K400" i="4"/>
  <c r="O400" i="4"/>
  <c r="A401" i="4"/>
  <c r="B401" i="4"/>
  <c r="C401" i="4"/>
  <c r="D401" i="4"/>
  <c r="E401" i="4"/>
  <c r="F401" i="4"/>
  <c r="G401" i="4"/>
  <c r="H401" i="4"/>
  <c r="I401" i="4"/>
  <c r="J401" i="4"/>
  <c r="K401" i="4"/>
  <c r="O401" i="4"/>
  <c r="A402" i="4"/>
  <c r="B402" i="4"/>
  <c r="C402" i="4"/>
  <c r="D402" i="4"/>
  <c r="E402" i="4"/>
  <c r="F402" i="4"/>
  <c r="G402" i="4"/>
  <c r="H402" i="4"/>
  <c r="I402" i="4"/>
  <c r="J402" i="4"/>
  <c r="K402" i="4"/>
  <c r="O402" i="4"/>
  <c r="A403" i="4"/>
  <c r="B403" i="4"/>
  <c r="C403" i="4"/>
  <c r="D403" i="4"/>
  <c r="E403" i="4"/>
  <c r="F403" i="4"/>
  <c r="G403" i="4"/>
  <c r="H403" i="4"/>
  <c r="I403" i="4"/>
  <c r="J403" i="4"/>
  <c r="K403" i="4"/>
  <c r="O403" i="4"/>
  <c r="A404" i="4"/>
  <c r="B404" i="4"/>
  <c r="C404" i="4"/>
  <c r="D404" i="4"/>
  <c r="E404" i="4"/>
  <c r="F404" i="4"/>
  <c r="G404" i="4"/>
  <c r="H404" i="4"/>
  <c r="I404" i="4"/>
  <c r="J404" i="4"/>
  <c r="K404" i="4"/>
  <c r="O404" i="4"/>
  <c r="A405" i="4"/>
  <c r="B405" i="4"/>
  <c r="C405" i="4"/>
  <c r="D405" i="4"/>
  <c r="E405" i="4"/>
  <c r="F405" i="4"/>
  <c r="G405" i="4"/>
  <c r="H405" i="4"/>
  <c r="I405" i="4"/>
  <c r="J405" i="4"/>
  <c r="K405" i="4"/>
  <c r="O405" i="4"/>
  <c r="A406" i="4"/>
  <c r="B406" i="4"/>
  <c r="C406" i="4"/>
  <c r="D406" i="4"/>
  <c r="E406" i="4"/>
  <c r="F406" i="4"/>
  <c r="G406" i="4"/>
  <c r="H406" i="4"/>
  <c r="I406" i="4"/>
  <c r="J406" i="4"/>
  <c r="K406" i="4"/>
  <c r="O406" i="4"/>
  <c r="A407" i="4"/>
  <c r="B407" i="4"/>
  <c r="C407" i="4"/>
  <c r="D407" i="4"/>
  <c r="E407" i="4"/>
  <c r="F407" i="4"/>
  <c r="G407" i="4"/>
  <c r="H407" i="4"/>
  <c r="I407" i="4"/>
  <c r="J407" i="4"/>
  <c r="K407" i="4"/>
  <c r="O407" i="4"/>
  <c r="A408" i="4"/>
  <c r="B408" i="4"/>
  <c r="C408" i="4"/>
  <c r="D408" i="4"/>
  <c r="E408" i="4"/>
  <c r="F408" i="4"/>
  <c r="G408" i="4"/>
  <c r="H408" i="4"/>
  <c r="I408" i="4"/>
  <c r="J408" i="4"/>
  <c r="K408" i="4"/>
  <c r="O408" i="4"/>
  <c r="A409" i="4"/>
  <c r="B409" i="4"/>
  <c r="C409" i="4"/>
  <c r="D409" i="4"/>
  <c r="E409" i="4"/>
  <c r="F409" i="4"/>
  <c r="G409" i="4"/>
  <c r="H409" i="4"/>
  <c r="I409" i="4"/>
  <c r="J409" i="4"/>
  <c r="K409" i="4"/>
  <c r="O409" i="4"/>
  <c r="A410" i="4"/>
  <c r="B410" i="4"/>
  <c r="C410" i="4"/>
  <c r="D410" i="4"/>
  <c r="E410" i="4"/>
  <c r="F410" i="4"/>
  <c r="G410" i="4"/>
  <c r="H410" i="4"/>
  <c r="I410" i="4"/>
  <c r="J410" i="4"/>
  <c r="K410" i="4"/>
  <c r="O410" i="4"/>
  <c r="A411" i="4"/>
  <c r="B411" i="4"/>
  <c r="C411" i="4"/>
  <c r="D411" i="4"/>
  <c r="E411" i="4"/>
  <c r="F411" i="4"/>
  <c r="G411" i="4"/>
  <c r="H411" i="4"/>
  <c r="I411" i="4"/>
  <c r="J411" i="4"/>
  <c r="K411" i="4"/>
  <c r="O411" i="4"/>
  <c r="A412" i="4"/>
  <c r="B412" i="4"/>
  <c r="C412" i="4"/>
  <c r="D412" i="4"/>
  <c r="E412" i="4"/>
  <c r="F412" i="4"/>
  <c r="G412" i="4"/>
  <c r="H412" i="4"/>
  <c r="I412" i="4"/>
  <c r="J412" i="4"/>
  <c r="K412" i="4"/>
  <c r="O412" i="4"/>
  <c r="A413" i="4"/>
  <c r="B413" i="4"/>
  <c r="C413" i="4"/>
  <c r="D413" i="4"/>
  <c r="E413" i="4"/>
  <c r="F413" i="4"/>
  <c r="G413" i="4"/>
  <c r="H413" i="4"/>
  <c r="I413" i="4"/>
  <c r="J413" i="4"/>
  <c r="K413" i="4"/>
  <c r="O413" i="4"/>
  <c r="A414" i="4"/>
  <c r="B414" i="4"/>
  <c r="C414" i="4"/>
  <c r="D414" i="4"/>
  <c r="E414" i="4"/>
  <c r="F414" i="4"/>
  <c r="G414" i="4"/>
  <c r="H414" i="4"/>
  <c r="I414" i="4"/>
  <c r="J414" i="4"/>
  <c r="K414" i="4"/>
  <c r="O414" i="4"/>
  <c r="A415" i="4"/>
  <c r="B415" i="4"/>
  <c r="C415" i="4"/>
  <c r="D415" i="4"/>
  <c r="E415" i="4"/>
  <c r="F415" i="4"/>
  <c r="G415" i="4"/>
  <c r="H415" i="4"/>
  <c r="I415" i="4"/>
  <c r="J415" i="4"/>
  <c r="K415" i="4"/>
  <c r="O415" i="4"/>
  <c r="A416" i="4"/>
  <c r="B416" i="4"/>
  <c r="C416" i="4"/>
  <c r="D416" i="4"/>
  <c r="E416" i="4"/>
  <c r="F416" i="4"/>
  <c r="G416" i="4"/>
  <c r="H416" i="4"/>
  <c r="I416" i="4"/>
  <c r="J416" i="4"/>
  <c r="K416" i="4"/>
  <c r="O416" i="4"/>
  <c r="A417" i="4"/>
  <c r="B417" i="4"/>
  <c r="C417" i="4"/>
  <c r="D417" i="4"/>
  <c r="E417" i="4"/>
  <c r="F417" i="4"/>
  <c r="G417" i="4"/>
  <c r="H417" i="4"/>
  <c r="I417" i="4"/>
  <c r="J417" i="4"/>
  <c r="K417" i="4"/>
  <c r="O417" i="4"/>
  <c r="A418" i="4"/>
  <c r="B418" i="4"/>
  <c r="C418" i="4"/>
  <c r="D418" i="4"/>
  <c r="E418" i="4"/>
  <c r="F418" i="4"/>
  <c r="G418" i="4"/>
  <c r="H418" i="4"/>
  <c r="I418" i="4"/>
  <c r="J418" i="4"/>
  <c r="K418" i="4"/>
  <c r="O418" i="4"/>
  <c r="A419" i="4"/>
  <c r="B419" i="4"/>
  <c r="C419" i="4"/>
  <c r="D419" i="4"/>
  <c r="E419" i="4"/>
  <c r="F419" i="4"/>
  <c r="G419" i="4"/>
  <c r="H419" i="4"/>
  <c r="I419" i="4"/>
  <c r="J419" i="4"/>
  <c r="K419" i="4"/>
  <c r="O419" i="4"/>
  <c r="A420" i="4"/>
  <c r="B420" i="4"/>
  <c r="C420" i="4"/>
  <c r="D420" i="4"/>
  <c r="E420" i="4"/>
  <c r="F420" i="4"/>
  <c r="G420" i="4"/>
  <c r="H420" i="4"/>
  <c r="I420" i="4"/>
  <c r="J420" i="4"/>
  <c r="K420" i="4"/>
  <c r="O420" i="4"/>
  <c r="A421" i="4"/>
  <c r="B421" i="4"/>
  <c r="C421" i="4"/>
  <c r="D421" i="4"/>
  <c r="E421" i="4"/>
  <c r="F421" i="4"/>
  <c r="G421" i="4"/>
  <c r="H421" i="4"/>
  <c r="I421" i="4"/>
  <c r="J421" i="4"/>
  <c r="K421" i="4"/>
  <c r="O421" i="4"/>
  <c r="A422" i="4"/>
  <c r="B422" i="4"/>
  <c r="C422" i="4"/>
  <c r="D422" i="4"/>
  <c r="E422" i="4"/>
  <c r="F422" i="4"/>
  <c r="G422" i="4"/>
  <c r="H422" i="4"/>
  <c r="I422" i="4"/>
  <c r="J422" i="4"/>
  <c r="K422" i="4"/>
  <c r="O422" i="4"/>
  <c r="A423" i="4"/>
  <c r="B423" i="4"/>
  <c r="C423" i="4"/>
  <c r="D423" i="4"/>
  <c r="E423" i="4"/>
  <c r="F423" i="4"/>
  <c r="G423" i="4"/>
  <c r="H423" i="4"/>
  <c r="I423" i="4"/>
  <c r="J423" i="4"/>
  <c r="K423" i="4"/>
  <c r="O423" i="4"/>
  <c r="A424" i="4"/>
  <c r="B424" i="4"/>
  <c r="C424" i="4"/>
  <c r="D424" i="4"/>
  <c r="E424" i="4"/>
  <c r="F424" i="4"/>
  <c r="G424" i="4"/>
  <c r="H424" i="4"/>
  <c r="I424" i="4"/>
  <c r="J424" i="4"/>
  <c r="K424" i="4"/>
  <c r="O424" i="4"/>
  <c r="A425" i="4"/>
  <c r="B425" i="4"/>
  <c r="C425" i="4"/>
  <c r="D425" i="4"/>
  <c r="E425" i="4"/>
  <c r="F425" i="4"/>
  <c r="G425" i="4"/>
  <c r="H425" i="4"/>
  <c r="I425" i="4"/>
  <c r="J425" i="4"/>
  <c r="K425" i="4"/>
  <c r="O425" i="4"/>
  <c r="A426" i="4"/>
  <c r="B426" i="4"/>
  <c r="C426" i="4"/>
  <c r="D426" i="4"/>
  <c r="E426" i="4"/>
  <c r="F426" i="4"/>
  <c r="G426" i="4"/>
  <c r="H426" i="4"/>
  <c r="I426" i="4"/>
  <c r="J426" i="4"/>
  <c r="K426" i="4"/>
  <c r="O426" i="4"/>
  <c r="A427" i="4"/>
  <c r="B427" i="4"/>
  <c r="C427" i="4"/>
  <c r="D427" i="4"/>
  <c r="E427" i="4"/>
  <c r="F427" i="4"/>
  <c r="G427" i="4"/>
  <c r="H427" i="4"/>
  <c r="I427" i="4"/>
  <c r="J427" i="4"/>
  <c r="K427" i="4"/>
  <c r="O427" i="4"/>
  <c r="A428" i="4"/>
  <c r="B428" i="4"/>
  <c r="C428" i="4"/>
  <c r="D428" i="4"/>
  <c r="E428" i="4"/>
  <c r="F428" i="4"/>
  <c r="G428" i="4"/>
  <c r="H428" i="4"/>
  <c r="I428" i="4"/>
  <c r="J428" i="4"/>
  <c r="K428" i="4"/>
  <c r="O428" i="4"/>
  <c r="A429" i="4"/>
  <c r="B429" i="4"/>
  <c r="C429" i="4"/>
  <c r="D429" i="4"/>
  <c r="E429" i="4"/>
  <c r="F429" i="4"/>
  <c r="G429" i="4"/>
  <c r="H429" i="4"/>
  <c r="I429" i="4"/>
  <c r="J429" i="4"/>
  <c r="K429" i="4"/>
  <c r="O429" i="4"/>
  <c r="A430" i="4"/>
  <c r="B430" i="4"/>
  <c r="C430" i="4"/>
  <c r="D430" i="4"/>
  <c r="E430" i="4"/>
  <c r="F430" i="4"/>
  <c r="G430" i="4"/>
  <c r="H430" i="4"/>
  <c r="I430" i="4"/>
  <c r="J430" i="4"/>
  <c r="K430" i="4"/>
  <c r="O430" i="4"/>
  <c r="A431" i="4"/>
  <c r="B431" i="4"/>
  <c r="C431" i="4"/>
  <c r="D431" i="4"/>
  <c r="E431" i="4"/>
  <c r="F431" i="4"/>
  <c r="G431" i="4"/>
  <c r="H431" i="4"/>
  <c r="I431" i="4"/>
  <c r="J431" i="4"/>
  <c r="K431" i="4"/>
  <c r="O431" i="4"/>
  <c r="A432" i="4"/>
  <c r="B432" i="4"/>
  <c r="C432" i="4"/>
  <c r="D432" i="4"/>
  <c r="E432" i="4"/>
  <c r="F432" i="4"/>
  <c r="G432" i="4"/>
  <c r="H432" i="4"/>
  <c r="I432" i="4"/>
  <c r="J432" i="4"/>
  <c r="K432" i="4"/>
  <c r="O432" i="4"/>
  <c r="A433" i="4"/>
  <c r="B433" i="4"/>
  <c r="C433" i="4"/>
  <c r="D433" i="4"/>
  <c r="E433" i="4"/>
  <c r="F433" i="4"/>
  <c r="G433" i="4"/>
  <c r="H433" i="4"/>
  <c r="I433" i="4"/>
  <c r="J433" i="4"/>
  <c r="K433" i="4"/>
  <c r="O433" i="4"/>
  <c r="A434" i="4"/>
  <c r="B434" i="4"/>
  <c r="C434" i="4"/>
  <c r="D434" i="4"/>
  <c r="E434" i="4"/>
  <c r="F434" i="4"/>
  <c r="G434" i="4"/>
  <c r="H434" i="4"/>
  <c r="I434" i="4"/>
  <c r="J434" i="4"/>
  <c r="K434" i="4"/>
  <c r="O434" i="4"/>
  <c r="A435" i="4"/>
  <c r="B435" i="4"/>
  <c r="C435" i="4"/>
  <c r="D435" i="4"/>
  <c r="E435" i="4"/>
  <c r="F435" i="4"/>
  <c r="G435" i="4"/>
  <c r="H435" i="4"/>
  <c r="I435" i="4"/>
  <c r="J435" i="4"/>
  <c r="K435" i="4"/>
  <c r="O435" i="4"/>
  <c r="A436" i="4"/>
  <c r="B436" i="4"/>
  <c r="C436" i="4"/>
  <c r="D436" i="4"/>
  <c r="E436" i="4"/>
  <c r="F436" i="4"/>
  <c r="G436" i="4"/>
  <c r="H436" i="4"/>
  <c r="I436" i="4"/>
  <c r="J436" i="4"/>
  <c r="K436" i="4"/>
  <c r="O436" i="4"/>
  <c r="A437" i="4"/>
  <c r="B437" i="4"/>
  <c r="C437" i="4"/>
  <c r="D437" i="4"/>
  <c r="E437" i="4"/>
  <c r="F437" i="4"/>
  <c r="G437" i="4"/>
  <c r="H437" i="4"/>
  <c r="I437" i="4"/>
  <c r="J437" i="4"/>
  <c r="K437" i="4"/>
  <c r="O437" i="4"/>
  <c r="A438" i="4"/>
  <c r="B438" i="4"/>
  <c r="C438" i="4"/>
  <c r="D438" i="4"/>
  <c r="E438" i="4"/>
  <c r="F438" i="4"/>
  <c r="G438" i="4"/>
  <c r="H438" i="4"/>
  <c r="I438" i="4"/>
  <c r="J438" i="4"/>
  <c r="K438" i="4"/>
  <c r="O438" i="4"/>
  <c r="A439" i="4"/>
  <c r="B439" i="4"/>
  <c r="C439" i="4"/>
  <c r="D439" i="4"/>
  <c r="E439" i="4"/>
  <c r="F439" i="4"/>
  <c r="G439" i="4"/>
  <c r="H439" i="4"/>
  <c r="I439" i="4"/>
  <c r="J439" i="4"/>
  <c r="K439" i="4"/>
  <c r="O439" i="4"/>
  <c r="A440" i="4"/>
  <c r="B440" i="4"/>
  <c r="C440" i="4"/>
  <c r="D440" i="4"/>
  <c r="E440" i="4"/>
  <c r="F440" i="4"/>
  <c r="G440" i="4"/>
  <c r="H440" i="4"/>
  <c r="I440" i="4"/>
  <c r="J440" i="4"/>
  <c r="K440" i="4"/>
  <c r="O440" i="4"/>
  <c r="A441" i="4"/>
  <c r="B441" i="4"/>
  <c r="C441" i="4"/>
  <c r="D441" i="4"/>
  <c r="E441" i="4"/>
  <c r="F441" i="4"/>
  <c r="G441" i="4"/>
  <c r="H441" i="4"/>
  <c r="I441" i="4"/>
  <c r="J441" i="4"/>
  <c r="K441" i="4"/>
  <c r="O441" i="4"/>
  <c r="A442" i="4"/>
  <c r="B442" i="4"/>
  <c r="C442" i="4"/>
  <c r="D442" i="4"/>
  <c r="E442" i="4"/>
  <c r="F442" i="4"/>
  <c r="G442" i="4"/>
  <c r="H442" i="4"/>
  <c r="I442" i="4"/>
  <c r="J442" i="4"/>
  <c r="K442" i="4"/>
  <c r="O442" i="4"/>
  <c r="A443" i="4"/>
  <c r="B443" i="4"/>
  <c r="C443" i="4"/>
  <c r="D443" i="4"/>
  <c r="E443" i="4"/>
  <c r="F443" i="4"/>
  <c r="G443" i="4"/>
  <c r="H443" i="4"/>
  <c r="I443" i="4"/>
  <c r="J443" i="4"/>
  <c r="K443" i="4"/>
  <c r="O443" i="4"/>
  <c r="A444" i="4"/>
  <c r="B444" i="4"/>
  <c r="C444" i="4"/>
  <c r="D444" i="4"/>
  <c r="E444" i="4"/>
  <c r="F444" i="4"/>
  <c r="G444" i="4"/>
  <c r="H444" i="4"/>
  <c r="I444" i="4"/>
  <c r="J444" i="4"/>
  <c r="K444" i="4"/>
  <c r="O444" i="4"/>
  <c r="A445" i="4"/>
  <c r="B445" i="4"/>
  <c r="C445" i="4"/>
  <c r="D445" i="4"/>
  <c r="E445" i="4"/>
  <c r="F445" i="4"/>
  <c r="G445" i="4"/>
  <c r="H445" i="4"/>
  <c r="I445" i="4"/>
  <c r="J445" i="4"/>
  <c r="K445" i="4"/>
  <c r="O445" i="4"/>
  <c r="A446" i="4"/>
  <c r="B446" i="4"/>
  <c r="C446" i="4"/>
  <c r="D446" i="4"/>
  <c r="E446" i="4"/>
  <c r="F446" i="4"/>
  <c r="G446" i="4"/>
  <c r="H446" i="4"/>
  <c r="I446" i="4"/>
  <c r="J446" i="4"/>
  <c r="K446" i="4"/>
  <c r="O446" i="4"/>
  <c r="A447" i="4"/>
  <c r="B447" i="4"/>
  <c r="C447" i="4"/>
  <c r="D447" i="4"/>
  <c r="E447" i="4"/>
  <c r="F447" i="4"/>
  <c r="G447" i="4"/>
  <c r="H447" i="4"/>
  <c r="I447" i="4"/>
  <c r="J447" i="4"/>
  <c r="K447" i="4"/>
  <c r="O447" i="4"/>
  <c r="A448" i="4"/>
  <c r="B448" i="4"/>
  <c r="C448" i="4"/>
  <c r="D448" i="4"/>
  <c r="E448" i="4"/>
  <c r="F448" i="4"/>
  <c r="G448" i="4"/>
  <c r="H448" i="4"/>
  <c r="I448" i="4"/>
  <c r="J448" i="4"/>
  <c r="K448" i="4"/>
  <c r="O448" i="4"/>
  <c r="A449" i="4"/>
  <c r="B449" i="4"/>
  <c r="C449" i="4"/>
  <c r="D449" i="4"/>
  <c r="E449" i="4"/>
  <c r="F449" i="4"/>
  <c r="G449" i="4"/>
  <c r="H449" i="4"/>
  <c r="I449" i="4"/>
  <c r="J449" i="4"/>
  <c r="K449" i="4"/>
  <c r="O449" i="4"/>
  <c r="A450" i="4"/>
  <c r="B450" i="4"/>
  <c r="C450" i="4"/>
  <c r="D450" i="4"/>
  <c r="E450" i="4"/>
  <c r="F450" i="4"/>
  <c r="G450" i="4"/>
  <c r="H450" i="4"/>
  <c r="I450" i="4"/>
  <c r="J450" i="4"/>
  <c r="K450" i="4"/>
  <c r="O450" i="4"/>
  <c r="A451" i="4"/>
  <c r="B451" i="4"/>
  <c r="C451" i="4"/>
  <c r="D451" i="4"/>
  <c r="E451" i="4"/>
  <c r="F451" i="4"/>
  <c r="G451" i="4"/>
  <c r="H451" i="4"/>
  <c r="I451" i="4"/>
  <c r="J451" i="4"/>
  <c r="K451" i="4"/>
  <c r="O451" i="4"/>
  <c r="A452" i="4"/>
  <c r="B452" i="4"/>
  <c r="C452" i="4"/>
  <c r="D452" i="4"/>
  <c r="E452" i="4"/>
  <c r="F452" i="4"/>
  <c r="G452" i="4"/>
  <c r="H452" i="4"/>
  <c r="I452" i="4"/>
  <c r="J452" i="4"/>
  <c r="K452" i="4"/>
  <c r="O452" i="4"/>
  <c r="A453" i="4"/>
  <c r="B453" i="4"/>
  <c r="C453" i="4"/>
  <c r="D453" i="4"/>
  <c r="E453" i="4"/>
  <c r="F453" i="4"/>
  <c r="G453" i="4"/>
  <c r="H453" i="4"/>
  <c r="I453" i="4"/>
  <c r="J453" i="4"/>
  <c r="K453" i="4"/>
  <c r="O453" i="4"/>
  <c r="A454" i="4"/>
  <c r="B454" i="4"/>
  <c r="C454" i="4"/>
  <c r="D454" i="4"/>
  <c r="E454" i="4"/>
  <c r="F454" i="4"/>
  <c r="G454" i="4"/>
  <c r="H454" i="4"/>
  <c r="I454" i="4"/>
  <c r="J454" i="4"/>
  <c r="K454" i="4"/>
  <c r="O454" i="4"/>
  <c r="A455" i="4"/>
  <c r="B455" i="4"/>
  <c r="C455" i="4"/>
  <c r="D455" i="4"/>
  <c r="E455" i="4"/>
  <c r="F455" i="4"/>
  <c r="G455" i="4"/>
  <c r="H455" i="4"/>
  <c r="I455" i="4"/>
  <c r="J455" i="4"/>
  <c r="K455" i="4"/>
  <c r="O455" i="4"/>
  <c r="A456" i="4"/>
  <c r="B456" i="4"/>
  <c r="C456" i="4"/>
  <c r="D456" i="4"/>
  <c r="E456" i="4"/>
  <c r="F456" i="4"/>
  <c r="G456" i="4"/>
  <c r="H456" i="4"/>
  <c r="I456" i="4"/>
  <c r="J456" i="4"/>
  <c r="K456" i="4"/>
  <c r="O456" i="4"/>
  <c r="A457" i="4"/>
  <c r="B457" i="4"/>
  <c r="C457" i="4"/>
  <c r="D457" i="4"/>
  <c r="E457" i="4"/>
  <c r="F457" i="4"/>
  <c r="G457" i="4"/>
  <c r="H457" i="4"/>
  <c r="I457" i="4"/>
  <c r="J457" i="4"/>
  <c r="K457" i="4"/>
  <c r="O457" i="4"/>
  <c r="A458" i="4"/>
  <c r="B458" i="4"/>
  <c r="C458" i="4"/>
  <c r="D458" i="4"/>
  <c r="E458" i="4"/>
  <c r="F458" i="4"/>
  <c r="G458" i="4"/>
  <c r="H458" i="4"/>
  <c r="I458" i="4"/>
  <c r="J458" i="4"/>
  <c r="K458" i="4"/>
  <c r="O458" i="4"/>
  <c r="A459" i="4"/>
  <c r="B459" i="4"/>
  <c r="C459" i="4"/>
  <c r="D459" i="4"/>
  <c r="E459" i="4"/>
  <c r="F459" i="4"/>
  <c r="G459" i="4"/>
  <c r="H459" i="4"/>
  <c r="I459" i="4"/>
  <c r="J459" i="4"/>
  <c r="K459" i="4"/>
  <c r="O459" i="4"/>
  <c r="A460" i="4"/>
  <c r="B460" i="4"/>
  <c r="C460" i="4"/>
  <c r="D460" i="4"/>
  <c r="E460" i="4"/>
  <c r="F460" i="4"/>
  <c r="G460" i="4"/>
  <c r="H460" i="4"/>
  <c r="I460" i="4"/>
  <c r="J460" i="4"/>
  <c r="K460" i="4"/>
  <c r="O460" i="4"/>
  <c r="A461" i="4"/>
  <c r="B461" i="4"/>
  <c r="C461" i="4"/>
  <c r="D461" i="4"/>
  <c r="E461" i="4"/>
  <c r="F461" i="4"/>
  <c r="G461" i="4"/>
  <c r="H461" i="4"/>
  <c r="I461" i="4"/>
  <c r="J461" i="4"/>
  <c r="K461" i="4"/>
  <c r="O461" i="4"/>
  <c r="A462" i="4"/>
  <c r="B462" i="4"/>
  <c r="C462" i="4"/>
  <c r="D462" i="4"/>
  <c r="E462" i="4"/>
  <c r="F462" i="4"/>
  <c r="G462" i="4"/>
  <c r="H462" i="4"/>
  <c r="I462" i="4"/>
  <c r="J462" i="4"/>
  <c r="K462" i="4"/>
  <c r="O462" i="4"/>
  <c r="A463" i="4"/>
  <c r="B463" i="4"/>
  <c r="C463" i="4"/>
  <c r="D463" i="4"/>
  <c r="E463" i="4"/>
  <c r="F463" i="4"/>
  <c r="G463" i="4"/>
  <c r="H463" i="4"/>
  <c r="I463" i="4"/>
  <c r="J463" i="4"/>
  <c r="K463" i="4"/>
  <c r="O463" i="4"/>
  <c r="A464" i="4"/>
  <c r="B464" i="4"/>
  <c r="C464" i="4"/>
  <c r="D464" i="4"/>
  <c r="E464" i="4"/>
  <c r="F464" i="4"/>
  <c r="G464" i="4"/>
  <c r="H464" i="4"/>
  <c r="I464" i="4"/>
  <c r="J464" i="4"/>
  <c r="K464" i="4"/>
  <c r="O464" i="4"/>
  <c r="A465" i="4"/>
  <c r="B465" i="4"/>
  <c r="C465" i="4"/>
  <c r="D465" i="4"/>
  <c r="E465" i="4"/>
  <c r="F465" i="4"/>
  <c r="G465" i="4"/>
  <c r="H465" i="4"/>
  <c r="I465" i="4"/>
  <c r="J465" i="4"/>
  <c r="K465" i="4"/>
  <c r="O465" i="4"/>
  <c r="A466" i="4"/>
  <c r="B466" i="4"/>
  <c r="C466" i="4"/>
  <c r="D466" i="4"/>
  <c r="E466" i="4"/>
  <c r="F466" i="4"/>
  <c r="G466" i="4"/>
  <c r="H466" i="4"/>
  <c r="I466" i="4"/>
  <c r="J466" i="4"/>
  <c r="K466" i="4"/>
  <c r="O466" i="4"/>
  <c r="A467" i="4"/>
  <c r="B467" i="4"/>
  <c r="C467" i="4"/>
  <c r="D467" i="4"/>
  <c r="E467" i="4"/>
  <c r="F467" i="4"/>
  <c r="G467" i="4"/>
  <c r="H467" i="4"/>
  <c r="I467" i="4"/>
  <c r="J467" i="4"/>
  <c r="K467" i="4"/>
  <c r="O467" i="4"/>
  <c r="A468" i="4"/>
  <c r="B468" i="4"/>
  <c r="C468" i="4"/>
  <c r="D468" i="4"/>
  <c r="E468" i="4"/>
  <c r="F468" i="4"/>
  <c r="G468" i="4"/>
  <c r="H468" i="4"/>
  <c r="I468" i="4"/>
  <c r="J468" i="4"/>
  <c r="K468" i="4"/>
  <c r="O468" i="4"/>
  <c r="A469" i="4"/>
  <c r="B469" i="4"/>
  <c r="C469" i="4"/>
  <c r="D469" i="4"/>
  <c r="E469" i="4"/>
  <c r="F469" i="4"/>
  <c r="G469" i="4"/>
  <c r="H469" i="4"/>
  <c r="I469" i="4"/>
  <c r="J469" i="4"/>
  <c r="K469" i="4"/>
  <c r="O469" i="4"/>
  <c r="A470" i="4"/>
  <c r="B470" i="4"/>
  <c r="C470" i="4"/>
  <c r="D470" i="4"/>
  <c r="E470" i="4"/>
  <c r="F470" i="4"/>
  <c r="G470" i="4"/>
  <c r="H470" i="4"/>
  <c r="I470" i="4"/>
  <c r="J470" i="4"/>
  <c r="K470" i="4"/>
  <c r="O470" i="4"/>
  <c r="A471" i="4"/>
  <c r="B471" i="4"/>
  <c r="C471" i="4"/>
  <c r="D471" i="4"/>
  <c r="E471" i="4"/>
  <c r="F471" i="4"/>
  <c r="G471" i="4"/>
  <c r="H471" i="4"/>
  <c r="I471" i="4"/>
  <c r="J471" i="4"/>
  <c r="K471" i="4"/>
  <c r="O471" i="4"/>
  <c r="A472" i="4"/>
  <c r="B472" i="4"/>
  <c r="C472" i="4"/>
  <c r="D472" i="4"/>
  <c r="E472" i="4"/>
  <c r="F472" i="4"/>
  <c r="G472" i="4"/>
  <c r="H472" i="4"/>
  <c r="I472" i="4"/>
  <c r="J472" i="4"/>
  <c r="K472" i="4"/>
  <c r="O472" i="4"/>
  <c r="A473" i="4"/>
  <c r="B473" i="4"/>
  <c r="C473" i="4"/>
  <c r="D473" i="4"/>
  <c r="E473" i="4"/>
  <c r="F473" i="4"/>
  <c r="G473" i="4"/>
  <c r="H473" i="4"/>
  <c r="I473" i="4"/>
  <c r="J473" i="4"/>
  <c r="K473" i="4"/>
  <c r="O473" i="4"/>
  <c r="A474" i="4"/>
  <c r="B474" i="4"/>
  <c r="C474" i="4"/>
  <c r="D474" i="4"/>
  <c r="E474" i="4"/>
  <c r="F474" i="4"/>
  <c r="G474" i="4"/>
  <c r="H474" i="4"/>
  <c r="I474" i="4"/>
  <c r="J474" i="4"/>
  <c r="K474" i="4"/>
  <c r="O474" i="4"/>
  <c r="A475" i="4"/>
  <c r="B475" i="4"/>
  <c r="C475" i="4"/>
  <c r="D475" i="4"/>
  <c r="E475" i="4"/>
  <c r="F475" i="4"/>
  <c r="G475" i="4"/>
  <c r="H475" i="4"/>
  <c r="I475" i="4"/>
  <c r="J475" i="4"/>
  <c r="K475" i="4"/>
  <c r="O475" i="4"/>
  <c r="A476" i="4"/>
  <c r="B476" i="4"/>
  <c r="C476" i="4"/>
  <c r="D476" i="4"/>
  <c r="E476" i="4"/>
  <c r="F476" i="4"/>
  <c r="G476" i="4"/>
  <c r="H476" i="4"/>
  <c r="I476" i="4"/>
  <c r="J476" i="4"/>
  <c r="K476" i="4"/>
  <c r="O476" i="4"/>
  <c r="A477" i="4"/>
  <c r="B477" i="4"/>
  <c r="C477" i="4"/>
  <c r="D477" i="4"/>
  <c r="E477" i="4"/>
  <c r="F477" i="4"/>
  <c r="G477" i="4"/>
  <c r="H477" i="4"/>
  <c r="I477" i="4"/>
  <c r="J477" i="4"/>
  <c r="K477" i="4"/>
  <c r="O477" i="4"/>
  <c r="A478" i="4"/>
  <c r="B478" i="4"/>
  <c r="C478" i="4"/>
  <c r="D478" i="4"/>
  <c r="E478" i="4"/>
  <c r="F478" i="4"/>
  <c r="G478" i="4"/>
  <c r="H478" i="4"/>
  <c r="I478" i="4"/>
  <c r="J478" i="4"/>
  <c r="K478" i="4"/>
  <c r="O478" i="4"/>
  <c r="A479" i="4"/>
  <c r="B479" i="4"/>
  <c r="C479" i="4"/>
  <c r="D479" i="4"/>
  <c r="E479" i="4"/>
  <c r="F479" i="4"/>
  <c r="G479" i="4"/>
  <c r="H479" i="4"/>
  <c r="I479" i="4"/>
  <c r="J479" i="4"/>
  <c r="K479" i="4"/>
  <c r="O479" i="4"/>
  <c r="A480" i="4"/>
  <c r="B480" i="4"/>
  <c r="C480" i="4"/>
  <c r="D480" i="4"/>
  <c r="E480" i="4"/>
  <c r="F480" i="4"/>
  <c r="G480" i="4"/>
  <c r="H480" i="4"/>
  <c r="I480" i="4"/>
  <c r="J480" i="4"/>
  <c r="K480" i="4"/>
  <c r="O480" i="4"/>
  <c r="A481" i="4"/>
  <c r="B481" i="4"/>
  <c r="C481" i="4"/>
  <c r="D481" i="4"/>
  <c r="E481" i="4"/>
  <c r="F481" i="4"/>
  <c r="G481" i="4"/>
  <c r="H481" i="4"/>
  <c r="I481" i="4"/>
  <c r="J481" i="4"/>
  <c r="K481" i="4"/>
  <c r="O481" i="4"/>
  <c r="A482" i="4"/>
  <c r="B482" i="4"/>
  <c r="C482" i="4"/>
  <c r="D482" i="4"/>
  <c r="E482" i="4"/>
  <c r="F482" i="4"/>
  <c r="G482" i="4"/>
  <c r="H482" i="4"/>
  <c r="I482" i="4"/>
  <c r="J482" i="4"/>
  <c r="K482" i="4"/>
  <c r="O482" i="4"/>
  <c r="A483" i="4"/>
  <c r="B483" i="4"/>
  <c r="C483" i="4"/>
  <c r="D483" i="4"/>
  <c r="E483" i="4"/>
  <c r="F483" i="4"/>
  <c r="G483" i="4"/>
  <c r="H483" i="4"/>
  <c r="I483" i="4"/>
  <c r="J483" i="4"/>
  <c r="K483" i="4"/>
  <c r="O483" i="4"/>
  <c r="A484" i="4"/>
  <c r="B484" i="4"/>
  <c r="C484" i="4"/>
  <c r="D484" i="4"/>
  <c r="E484" i="4"/>
  <c r="F484" i="4"/>
  <c r="G484" i="4"/>
  <c r="H484" i="4"/>
  <c r="I484" i="4"/>
  <c r="J484" i="4"/>
  <c r="K484" i="4"/>
  <c r="O484" i="4"/>
  <c r="A485" i="4"/>
  <c r="B485" i="4"/>
  <c r="C485" i="4"/>
  <c r="D485" i="4"/>
  <c r="E485" i="4"/>
  <c r="F485" i="4"/>
  <c r="G485" i="4"/>
  <c r="H485" i="4"/>
  <c r="I485" i="4"/>
  <c r="J485" i="4"/>
  <c r="K485" i="4"/>
  <c r="O485" i="4"/>
  <c r="A486" i="4"/>
  <c r="B486" i="4"/>
  <c r="C486" i="4"/>
  <c r="D486" i="4"/>
  <c r="E486" i="4"/>
  <c r="F486" i="4"/>
  <c r="G486" i="4"/>
  <c r="H486" i="4"/>
  <c r="I486" i="4"/>
  <c r="J486" i="4"/>
  <c r="K486" i="4"/>
  <c r="O486" i="4"/>
  <c r="A487" i="4"/>
  <c r="B487" i="4"/>
  <c r="C487" i="4"/>
  <c r="D487" i="4"/>
  <c r="E487" i="4"/>
  <c r="F487" i="4"/>
  <c r="G487" i="4"/>
  <c r="H487" i="4"/>
  <c r="I487" i="4"/>
  <c r="J487" i="4"/>
  <c r="K487" i="4"/>
  <c r="O487" i="4"/>
  <c r="A488" i="4"/>
  <c r="B488" i="4"/>
  <c r="C488" i="4"/>
  <c r="D488" i="4"/>
  <c r="E488" i="4"/>
  <c r="F488" i="4"/>
  <c r="G488" i="4"/>
  <c r="H488" i="4"/>
  <c r="I488" i="4"/>
  <c r="J488" i="4"/>
  <c r="K488" i="4"/>
  <c r="O488" i="4"/>
  <c r="A489" i="4"/>
  <c r="B489" i="4"/>
  <c r="C489" i="4"/>
  <c r="D489" i="4"/>
  <c r="E489" i="4"/>
  <c r="F489" i="4"/>
  <c r="G489" i="4"/>
  <c r="H489" i="4"/>
  <c r="I489" i="4"/>
  <c r="J489" i="4"/>
  <c r="K489" i="4"/>
  <c r="O489" i="4"/>
  <c r="A490" i="4"/>
  <c r="B490" i="4"/>
  <c r="C490" i="4"/>
  <c r="D490" i="4"/>
  <c r="E490" i="4"/>
  <c r="F490" i="4"/>
  <c r="G490" i="4"/>
  <c r="H490" i="4"/>
  <c r="I490" i="4"/>
  <c r="J490" i="4"/>
  <c r="K490" i="4"/>
  <c r="O490" i="4"/>
  <c r="A491" i="4"/>
  <c r="B491" i="4"/>
  <c r="C491" i="4"/>
  <c r="D491" i="4"/>
  <c r="E491" i="4"/>
  <c r="F491" i="4"/>
  <c r="G491" i="4"/>
  <c r="H491" i="4"/>
  <c r="I491" i="4"/>
  <c r="J491" i="4"/>
  <c r="K491" i="4"/>
  <c r="O491" i="4"/>
  <c r="A492" i="4"/>
  <c r="B492" i="4"/>
  <c r="C492" i="4"/>
  <c r="D492" i="4"/>
  <c r="E492" i="4"/>
  <c r="F492" i="4"/>
  <c r="G492" i="4"/>
  <c r="H492" i="4"/>
  <c r="I492" i="4"/>
  <c r="J492" i="4"/>
  <c r="K492" i="4"/>
  <c r="O492" i="4"/>
  <c r="A493" i="4"/>
  <c r="B493" i="4"/>
  <c r="C493" i="4"/>
  <c r="D493" i="4"/>
  <c r="E493" i="4"/>
  <c r="F493" i="4"/>
  <c r="G493" i="4"/>
  <c r="H493" i="4"/>
  <c r="I493" i="4"/>
  <c r="J493" i="4"/>
  <c r="K493" i="4"/>
  <c r="O493" i="4"/>
  <c r="A494" i="4"/>
  <c r="B494" i="4"/>
  <c r="C494" i="4"/>
  <c r="D494" i="4"/>
  <c r="E494" i="4"/>
  <c r="F494" i="4"/>
  <c r="G494" i="4"/>
  <c r="H494" i="4"/>
  <c r="I494" i="4"/>
  <c r="J494" i="4"/>
  <c r="K494" i="4"/>
  <c r="O494" i="4"/>
  <c r="A495" i="4"/>
  <c r="B495" i="4"/>
  <c r="C495" i="4"/>
  <c r="D495" i="4"/>
  <c r="E495" i="4"/>
  <c r="F495" i="4"/>
  <c r="G495" i="4"/>
  <c r="H495" i="4"/>
  <c r="I495" i="4"/>
  <c r="J495" i="4"/>
  <c r="K495" i="4"/>
  <c r="O495" i="4"/>
  <c r="A496" i="4"/>
  <c r="B496" i="4"/>
  <c r="C496" i="4"/>
  <c r="D496" i="4"/>
  <c r="E496" i="4"/>
  <c r="F496" i="4"/>
  <c r="G496" i="4"/>
  <c r="H496" i="4"/>
  <c r="I496" i="4"/>
  <c r="J496" i="4"/>
  <c r="K496" i="4"/>
  <c r="O496" i="4"/>
  <c r="A497" i="4"/>
  <c r="B497" i="4"/>
  <c r="C497" i="4"/>
  <c r="D497" i="4"/>
  <c r="E497" i="4"/>
  <c r="F497" i="4"/>
  <c r="G497" i="4"/>
  <c r="H497" i="4"/>
  <c r="I497" i="4"/>
  <c r="J497" i="4"/>
  <c r="K497" i="4"/>
  <c r="O497" i="4"/>
  <c r="A498" i="4"/>
  <c r="B498" i="4"/>
  <c r="C498" i="4"/>
  <c r="D498" i="4"/>
  <c r="E498" i="4"/>
  <c r="F498" i="4"/>
  <c r="G498" i="4"/>
  <c r="H498" i="4"/>
  <c r="I498" i="4"/>
  <c r="J498" i="4"/>
  <c r="K498" i="4"/>
  <c r="O498" i="4"/>
  <c r="A499" i="4"/>
  <c r="B499" i="4"/>
  <c r="C499" i="4"/>
  <c r="D499" i="4"/>
  <c r="E499" i="4"/>
  <c r="F499" i="4"/>
  <c r="G499" i="4"/>
  <c r="H499" i="4"/>
  <c r="I499" i="4"/>
  <c r="J499" i="4"/>
  <c r="K499" i="4"/>
  <c r="O499" i="4"/>
  <c r="A500" i="4"/>
  <c r="B500" i="4"/>
  <c r="C500" i="4"/>
  <c r="D500" i="4"/>
  <c r="E500" i="4"/>
  <c r="F500" i="4"/>
  <c r="G500" i="4"/>
  <c r="H500" i="4"/>
  <c r="I500" i="4"/>
  <c r="J500" i="4"/>
  <c r="K500" i="4"/>
  <c r="O500" i="4"/>
  <c r="B3" i="4"/>
  <c r="C3" i="4"/>
  <c r="D3" i="4"/>
  <c r="E3" i="4"/>
  <c r="F3" i="4"/>
  <c r="G3" i="4"/>
  <c r="H3" i="4"/>
  <c r="I3" i="4"/>
  <c r="J3" i="4"/>
  <c r="K3" i="4"/>
  <c r="O3" i="4"/>
  <c r="B1" i="4"/>
  <c r="C1" i="4"/>
  <c r="D1" i="4"/>
  <c r="E1" i="4"/>
  <c r="F1" i="4"/>
  <c r="G1" i="4"/>
  <c r="H1" i="4"/>
  <c r="I1" i="4"/>
  <c r="J1" i="4"/>
  <c r="K1" i="4"/>
  <c r="M1" i="4"/>
  <c r="O1" i="4"/>
  <c r="A3" i="4"/>
  <c r="A1" i="4"/>
  <c r="F3" i="5"/>
  <c r="F4" i="5"/>
  <c r="F5" i="5"/>
  <c r="F6" i="5"/>
  <c r="F7" i="5"/>
  <c r="F8" i="5"/>
  <c r="F2" i="5"/>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M2" i="5"/>
  <c r="K2" i="5"/>
  <c r="F88" i="5"/>
  <c r="I88" i="5"/>
  <c r="J88" i="5"/>
  <c r="F89" i="5"/>
  <c r="I89" i="5"/>
  <c r="J89" i="5"/>
  <c r="F90" i="5"/>
  <c r="I90" i="5"/>
  <c r="J90" i="5"/>
  <c r="F91" i="5"/>
  <c r="I91" i="5"/>
  <c r="J91" i="5"/>
  <c r="F92" i="5"/>
  <c r="I92" i="5"/>
  <c r="J92" i="5"/>
  <c r="F93" i="5"/>
  <c r="I93" i="5"/>
  <c r="J93" i="5"/>
  <c r="F94" i="5"/>
  <c r="I94" i="5"/>
  <c r="J94" i="5"/>
  <c r="F95" i="5"/>
  <c r="I95" i="5"/>
  <c r="J95" i="5"/>
  <c r="F96" i="5"/>
  <c r="I96" i="5"/>
  <c r="J96" i="5"/>
  <c r="F97" i="5"/>
  <c r="I97" i="5"/>
  <c r="J97" i="5"/>
  <c r="AF59" i="5"/>
  <c r="I1" i="5"/>
  <c r="F1" i="5"/>
  <c r="I2" i="5"/>
  <c r="J2" i="5"/>
  <c r="I3" i="5"/>
  <c r="J3" i="5"/>
  <c r="I4" i="5"/>
  <c r="J4" i="5"/>
  <c r="I5" i="5"/>
  <c r="J5" i="5"/>
  <c r="I6" i="5"/>
  <c r="J6" i="5"/>
  <c r="I7" i="5"/>
  <c r="J7" i="5"/>
  <c r="I8" i="5"/>
  <c r="J8" i="5"/>
  <c r="F9" i="5"/>
  <c r="I9" i="5"/>
  <c r="J9" i="5"/>
  <c r="F10" i="5"/>
  <c r="I10" i="5"/>
  <c r="J10" i="5"/>
  <c r="F11" i="5"/>
  <c r="I11" i="5"/>
  <c r="J11" i="5"/>
  <c r="F12" i="5"/>
  <c r="I12" i="5"/>
  <c r="J12" i="5"/>
  <c r="F13" i="5"/>
  <c r="I13" i="5"/>
  <c r="J13" i="5"/>
  <c r="F14" i="5"/>
  <c r="I14" i="5"/>
  <c r="J14" i="5"/>
  <c r="F15" i="5"/>
  <c r="I15" i="5"/>
  <c r="J15" i="5"/>
  <c r="F16" i="5"/>
  <c r="I16" i="5"/>
  <c r="J16" i="5"/>
  <c r="F17" i="5"/>
  <c r="I17" i="5"/>
  <c r="J17" i="5"/>
  <c r="F18" i="5"/>
  <c r="I18" i="5"/>
  <c r="J18" i="5"/>
  <c r="F19" i="5"/>
  <c r="I19" i="5"/>
  <c r="J19" i="5"/>
  <c r="F20" i="5"/>
  <c r="I20" i="5"/>
  <c r="J20" i="5"/>
  <c r="F21" i="5"/>
  <c r="I21" i="5"/>
  <c r="J21" i="5"/>
  <c r="F22" i="5"/>
  <c r="I22" i="5"/>
  <c r="J22" i="5"/>
  <c r="F23" i="5"/>
  <c r="I23" i="5"/>
  <c r="J23" i="5"/>
  <c r="F24" i="5"/>
  <c r="I24" i="5"/>
  <c r="J24" i="5"/>
  <c r="F25" i="5"/>
  <c r="I25" i="5"/>
  <c r="J25" i="5"/>
  <c r="F26" i="5"/>
  <c r="I26" i="5"/>
  <c r="J26" i="5"/>
  <c r="F27" i="5"/>
  <c r="I27" i="5"/>
  <c r="J27" i="5"/>
  <c r="F28" i="5"/>
  <c r="I28" i="5"/>
  <c r="J28" i="5"/>
  <c r="F29" i="5"/>
  <c r="I29" i="5"/>
  <c r="J29" i="5"/>
  <c r="F30" i="5"/>
  <c r="I30" i="5"/>
  <c r="J30" i="5"/>
  <c r="F31" i="5"/>
  <c r="I31" i="5"/>
  <c r="J31" i="5"/>
  <c r="F32" i="5"/>
  <c r="I32" i="5"/>
  <c r="J32" i="5"/>
  <c r="F33" i="5"/>
  <c r="I33" i="5"/>
  <c r="J33" i="5"/>
  <c r="F34" i="5"/>
  <c r="I34" i="5"/>
  <c r="J34" i="5"/>
  <c r="F35" i="5"/>
  <c r="I35" i="5"/>
  <c r="J35" i="5"/>
  <c r="F36" i="5"/>
  <c r="I36" i="5"/>
  <c r="J36" i="5"/>
  <c r="F37" i="5"/>
  <c r="I37" i="5"/>
  <c r="J37" i="5"/>
  <c r="F38" i="5"/>
  <c r="I38" i="5"/>
  <c r="J38" i="5"/>
  <c r="F39" i="5"/>
  <c r="I39" i="5"/>
  <c r="J39" i="5"/>
  <c r="F40" i="5"/>
  <c r="I40" i="5"/>
  <c r="J40" i="5"/>
  <c r="F41" i="5"/>
  <c r="I41" i="5"/>
  <c r="J41" i="5"/>
  <c r="F42" i="5"/>
  <c r="I42" i="5"/>
  <c r="J42" i="5"/>
  <c r="F43" i="5"/>
  <c r="I43" i="5"/>
  <c r="J43" i="5"/>
  <c r="F44" i="5"/>
  <c r="I44" i="5"/>
  <c r="J44" i="5"/>
  <c r="F45" i="5"/>
  <c r="I45" i="5"/>
  <c r="J45" i="5"/>
  <c r="F46" i="5"/>
  <c r="I46" i="5"/>
  <c r="J46" i="5"/>
  <c r="F47" i="5"/>
  <c r="I47" i="5"/>
  <c r="J47" i="5"/>
  <c r="F48" i="5"/>
  <c r="I48" i="5"/>
  <c r="J48" i="5"/>
  <c r="F49" i="5"/>
  <c r="I49" i="5"/>
  <c r="J49" i="5"/>
  <c r="F50" i="5"/>
  <c r="I50" i="5"/>
  <c r="J50" i="5"/>
  <c r="F51" i="5"/>
  <c r="I51" i="5"/>
  <c r="J51" i="5"/>
  <c r="F52" i="5"/>
  <c r="I52" i="5"/>
  <c r="J52" i="5"/>
  <c r="F53" i="5"/>
  <c r="I53" i="5"/>
  <c r="J53" i="5"/>
  <c r="F54" i="5"/>
  <c r="I54" i="5"/>
  <c r="J54" i="5"/>
  <c r="F55" i="5"/>
  <c r="I55" i="5"/>
  <c r="J55" i="5"/>
  <c r="F56" i="5"/>
  <c r="I56" i="5"/>
  <c r="J56" i="5"/>
  <c r="F57" i="5"/>
  <c r="I57" i="5"/>
  <c r="J57" i="5"/>
  <c r="F58" i="5"/>
  <c r="I58" i="5"/>
  <c r="J58" i="5"/>
  <c r="F59" i="5"/>
  <c r="I59" i="5"/>
  <c r="J59" i="5"/>
  <c r="F60" i="5"/>
  <c r="I60" i="5"/>
  <c r="J60" i="5"/>
  <c r="F61" i="5"/>
  <c r="I61" i="5"/>
  <c r="J61" i="5"/>
  <c r="F62" i="5"/>
  <c r="I62" i="5"/>
  <c r="J62" i="5"/>
  <c r="F63" i="5"/>
  <c r="I63" i="5"/>
  <c r="J63" i="5"/>
  <c r="F64" i="5"/>
  <c r="I64" i="5"/>
  <c r="J64" i="5"/>
  <c r="F65" i="5"/>
  <c r="I65" i="5"/>
  <c r="J65" i="5"/>
  <c r="F66" i="5"/>
  <c r="I66" i="5"/>
  <c r="J66" i="5"/>
  <c r="F67" i="5"/>
  <c r="I67" i="5"/>
  <c r="J67" i="5"/>
  <c r="F68" i="5"/>
  <c r="I68" i="5"/>
  <c r="J68" i="5"/>
  <c r="F69" i="5"/>
  <c r="I69" i="5"/>
  <c r="J69" i="5"/>
  <c r="F70" i="5"/>
  <c r="I70" i="5"/>
  <c r="J70" i="5"/>
  <c r="F71" i="5"/>
  <c r="I71" i="5"/>
  <c r="J71" i="5"/>
  <c r="F72" i="5"/>
  <c r="I72" i="5"/>
  <c r="J72" i="5"/>
  <c r="F73" i="5"/>
  <c r="I73" i="5"/>
  <c r="J73" i="5"/>
  <c r="F74" i="5"/>
  <c r="I74" i="5"/>
  <c r="J74" i="5"/>
  <c r="F75" i="5"/>
  <c r="I75" i="5"/>
  <c r="J75" i="5"/>
  <c r="F76" i="5"/>
  <c r="I76" i="5"/>
  <c r="J76" i="5"/>
  <c r="F77" i="5"/>
  <c r="I77" i="5"/>
  <c r="J77" i="5"/>
  <c r="F78" i="5"/>
  <c r="I78" i="5"/>
  <c r="J78" i="5"/>
  <c r="F79" i="5"/>
  <c r="I79" i="5"/>
  <c r="J79" i="5"/>
  <c r="F80" i="5"/>
  <c r="I80" i="5"/>
  <c r="J80" i="5"/>
  <c r="F81" i="5"/>
  <c r="I81" i="5"/>
  <c r="J81" i="5"/>
  <c r="F82" i="5"/>
  <c r="I82" i="5"/>
  <c r="J82" i="5"/>
  <c r="F83" i="5"/>
  <c r="I83" i="5"/>
  <c r="J83" i="5"/>
  <c r="F84" i="5"/>
  <c r="I84" i="5"/>
  <c r="J84" i="5"/>
  <c r="F85" i="5"/>
  <c r="I85" i="5"/>
  <c r="J85" i="5"/>
  <c r="F86" i="5"/>
  <c r="I86" i="5"/>
  <c r="J86" i="5"/>
  <c r="F87" i="5"/>
  <c r="I87" i="5"/>
  <c r="J87" i="5"/>
  <c r="AF44" i="5"/>
  <c r="AF49" i="5"/>
  <c r="AF54" i="5"/>
  <c r="AF64" i="5"/>
  <c r="AF69" i="5"/>
  <c r="J2" i="4"/>
  <c r="I2" i="4"/>
  <c r="H2" i="4"/>
  <c r="G2" i="4"/>
</calcChain>
</file>

<file path=xl/connections.xml><?xml version="1.0" encoding="utf-8"?>
<connections xmlns="http://schemas.openxmlformats.org/spreadsheetml/2006/main">
  <connection id="1" name="JIRA-Getter.csv" type="6" refreshedVersion="0" background="1" saveData="1">
    <textPr sourceFile="SSD:Users:Laurin:Desktop:JIRA-Getter.csv" thousands="'" tab="0" semicolon="1" consecutive="1">
      <textFields count="15">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<sst xmlns="http://schemas.openxmlformats.org/spreadsheetml/2006/main" count="33" uniqueCount="26">
  <si>
    <t>Laurin Murer</t>
  </si>
  <si>
    <t>Total</t>
  </si>
  <si>
    <t>Bisherige Arbeitszeit:</t>
  </si>
  <si>
    <t>h</t>
  </si>
  <si>
    <t>Offene Issues:</t>
  </si>
  <si>
    <t>Totales Arbeitsbudget:</t>
  </si>
  <si>
    <t>Arbeitsbudget bis heute:</t>
  </si>
  <si>
    <t>Erwartete Arbeitszeit:</t>
  </si>
  <si>
    <t>Rückstand/Vorsprung:</t>
  </si>
  <si>
    <t>Verplante Arbeitszeit:</t>
  </si>
  <si>
    <t>%</t>
  </si>
  <si>
    <t>Anzeigen?</t>
  </si>
  <si>
    <t>Tobias Blaser</t>
  </si>
  <si>
    <t>Soll Min Total</t>
  </si>
  <si>
    <t>Soll Min pro Person</t>
  </si>
  <si>
    <t>Soll Max Total</t>
  </si>
  <si>
    <t>Soll Max pro Person</t>
  </si>
  <si>
    <t>geplante Arbeit Laurin</t>
  </si>
  <si>
    <t>TARGET Laurin remaining</t>
  </si>
  <si>
    <t>TARGET Laurin</t>
  </si>
  <si>
    <t>Wochenstunden Laurin Murer</t>
  </si>
  <si>
    <t>Wochenstunden Tobias Blaser</t>
  </si>
  <si>
    <t>Soll Min Wochenstunden</t>
  </si>
  <si>
    <t>Soll Max Wochenstunden</t>
  </si>
  <si>
    <t>Soll Min</t>
  </si>
  <si>
    <t>Soll Max</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</si>
</sst>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ddd\,\ d/m/yy"/>
    <numFmt numFmtId="166" formatCode="d/m/yy;@"/>
  </numFmts>
  <fonts count="9"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2"/>
      <color theme="0"/>
      <name val="Calibri"/>
      <family val="2"/>
      <scheme val="minor"/>
    </font>
    <font>
      <sz val="36"/>
      <color theme="1"/>
      <name val="Calibri"/>
      <scheme val="minor"/>
    </font>
    <font>
      <sz val="8"/>
      <name val="Calibri"/>
      <family val="2"/>
      <scheme val="minor"/>
    </font>
    <font>
      <sz val="12"/>
      <color rgb="FF000000"/>
      <name val="Calibri"/>
      <family val="2"/>
      <scheme val="minor"/>
    </font>
    <font>
      <sz val="12"/>
      <color rgb="FFFF0000"/>
      <name val="Calibri"/>
      <family val="2"/>
      <scheme val="minor"/>
    </font>
  </fonts>
  <fills count="2">
    <fill>
      <patternFill patternType="none"/>
    </fill>
    <fill>
      <patternFill patternType="gray125"/>
    </fill>
  </fills>
  <borders count="1">
    <border>
      <left/>
      <right/>
      <top/>
      <bottom/>
      <diagonal/>
    </border>
  </borders>
  <cellStyleXfs count="9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0" fontId="1" fillId="0" borderId="0" xfId="0" applyFont="1" applyAlignment="1">
      <alignment vertical="top"/>
    </xf>
    <xf numFmtId="164" fontId="1" fillId="0" borderId="0" xfId="0" applyNumberFormat="1" applyFont="1" applyAlignment="1">
      <alignment vertical="top"/>
    </xf>
    <xf numFmtId="14" fontId="1" fillId="0" borderId="0" xfId="0" applyNumberFormat="1" applyFont="1" applyAlignment="1">
      <alignment vertical="top"/>
    </xf>
    <xf numFmtId="0" fontId="1" fillId="0" borderId="0" xfId="0" applyFont="1" applyAlignment="1">
      <alignment vertical="top" wrapText="1"/>
    </xf>
    <xf numFmtId="0" fontId="0" fillId="0" borderId="0" xfId="0" applyAlignment="1">
      <alignment vertical="top"/>
    </xf>
    <xf numFmtId="164" fontId="0" fillId="0" borderId="0" xfId="0" applyNumberFormat="1" applyAlignment="1">
      <alignment vertical="top"/>
    </xf>
    <xf numFmtId="14" fontId="0" fillId="0" borderId="0" xfId="0" applyNumberFormat="1" applyAlignment="1">
      <alignment vertical="top"/>
    </xf>
    <xf numFmtId="0" fontId="0" fillId="0" borderId="0" xfId="0" applyAlignment="1">
      <alignment vertical="top" wrapText="1"/>
    </xf>
    <xf numFmtId="0" fontId="0" fillId="0" borderId="0" xfId="0" applyFont="1" applyAlignment="1">
      <alignment vertical="top" wrapText="1"/>
    </xf>
    <xf numFmtId="14" fontId="1" fillId="0" borderId="0" xfId="0" applyNumberFormat="1" applyFont="1"/>
    <xf numFmtId="0" fontId="1" fillId="0" borderId="0" xfId="0" applyFont="1"/>
    <xf numFmtId="164" fontId="1" fillId="0" borderId="0" xfId="0" applyNumberFormat="1" applyFont="1"/>
    <xf numFmtId="164" fontId="0" fillId="0" borderId="0" xfId="0" applyNumberFormat="1"/>
    <xf numFmtId="165" fontId="4" fillId="0" borderId="0" xfId="0" applyNumberFormat="1" applyFont="1"/>
    <xf numFmtId="165" fontId="1" fillId="0" borderId="0" xfId="0" applyNumberFormat="1" applyFont="1"/>
    <xf numFmtId="164" fontId="7" fillId="0" borderId="0" xfId="0" applyNumberFormat="1" applyFont="1"/>
    <xf numFmtId="0" fontId="8" fillId="0" borderId="0" xfId="0" applyFont="1"/>
    <xf numFmtId="166" fontId="1" fillId="0" borderId="0" xfId="0" applyNumberFormat="1" applyFont="1"/>
    <xf numFmtId="0" fontId="5" fillId="0" borderId="0" xfId="0" applyFont="1" applyAlignment="1">
      <alignment horizontal="right" vertical="center"/>
    </xf>
    <xf numFmtId="1" fontId="5" fillId="0" borderId="0" xfId="0" applyNumberFormat="1" applyFont="1" applyAlignment="1">
      <alignment horizontal="center" vertical="center"/>
    </xf>
    <xf numFmtId="0" fontId="5" fillId="0" borderId="0" xfId="0" applyFont="1" applyAlignment="1">
      <alignment horizontal="left" vertical="center"/>
    </xf>
  </cellXfs>
  <cellStyles count="91">
    <cellStyle name="Besuchter Link" xfId="2" builtinId="9" hidden="1"/>
    <cellStyle name="Besuchter Link" xfId="4" builtinId="9" hidden="1"/>
    <cellStyle name="Besuchter Link" xfId="6" builtinId="9" hidden="1"/>
    <cellStyle name="Besuchter Link" xfId="8" builtinId="9" hidden="1"/>
    <cellStyle name="Besuchter Link" xfId="10" builtinId="9" hidden="1"/>
    <cellStyle name="Besuchter Link" xfId="12" builtinId="9" hidden="1"/>
    <cellStyle name="Besuchter Link" xfId="14" builtinId="9" hidden="1"/>
    <cellStyle name="Besuchter Link" xfId="16" builtinId="9" hidden="1"/>
    <cellStyle name="Besuchter Link" xfId="18" builtinId="9" hidden="1"/>
    <cellStyle name="Besuchter Link" xfId="20" builtinId="9" hidden="1"/>
    <cellStyle name="Besuchter Link" xfId="22" builtinId="9" hidden="1"/>
    <cellStyle name="Besuchter Link" xfId="24" builtinId="9" hidden="1"/>
    <cellStyle name="Besuchter Link" xfId="26" builtinId="9" hidden="1"/>
    <cellStyle name="Besuchter Link" xfId="28" builtinId="9" hidden="1"/>
    <cellStyle name="Besuchter Link" xfId="30" builtinId="9" hidden="1"/>
    <cellStyle name="Besuchter Link" xfId="32" builtinId="9" hidden="1"/>
    <cellStyle name="Besuchter Link" xfId="34" builtinId="9" hidden="1"/>
    <cellStyle name="Besuchter Link" xfId="36" builtinId="9" hidden="1"/>
    <cellStyle name="Besuchter Link" xfId="38" builtinId="9" hidden="1"/>
    <cellStyle name="Besuchter Link" xfId="40" builtinId="9" hidden="1"/>
    <cellStyle name="Besuchter Link" xfId="42" builtinId="9" hidden="1"/>
    <cellStyle name="Besuchter Link" xfId="44" builtinId="9" hidden="1"/>
    <cellStyle name="Besuchter Link" xfId="46" builtinId="9" hidden="1"/>
    <cellStyle name="Besuchter Link" xfId="48" builtinId="9" hidden="1"/>
    <cellStyle name="Besuchter Link" xfId="50" builtinId="9" hidden="1"/>
    <cellStyle name="Besuchter Link" xfId="52" builtinId="9" hidden="1"/>
    <cellStyle name="Besuchter Link" xfId="54" builtinId="9" hidden="1"/>
    <cellStyle name="Besuchter Link" xfId="56" builtinId="9" hidden="1"/>
    <cellStyle name="Besuchter Link" xfId="58" builtinId="9" hidden="1"/>
    <cellStyle name="Besuchter Link" xfId="60" builtinId="9" hidden="1"/>
    <cellStyle name="Besuchter Link" xfId="62" builtinId="9" hidden="1"/>
    <cellStyle name="Besuchter Link" xfId="64" builtinId="9" hidden="1"/>
    <cellStyle name="Besuchter Link" xfId="66" builtinId="9" hidden="1"/>
    <cellStyle name="Besuchter Link" xfId="68" builtinId="9" hidden="1"/>
    <cellStyle name="Besuchter Link" xfId="70" builtinId="9" hidden="1"/>
    <cellStyle name="Besuchter Link" xfId="72" builtinId="9" hidden="1"/>
    <cellStyle name="Besuchter Link" xfId="74" builtinId="9" hidden="1"/>
    <cellStyle name="Besuchter Link" xfId="76"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Link" xfId="37" builtinId="8" hidden="1"/>
    <cellStyle name="Link" xfId="39" builtinId="8" hidden="1"/>
    <cellStyle name="Link" xfId="41" builtinId="8" hidden="1"/>
    <cellStyle name="Link" xfId="43" builtinId="8" hidden="1"/>
    <cellStyle name="Link" xfId="45" builtinId="8" hidden="1"/>
    <cellStyle name="Link" xfId="47" builtinId="8" hidden="1"/>
    <cellStyle name="Link" xfId="49" builtinId="8" hidden="1"/>
    <cellStyle name="Link" xfId="51" builtinId="8" hidden="1"/>
    <cellStyle name="Link" xfId="53" builtinId="8" hidden="1"/>
    <cellStyle name="Link" xfId="55" builtinId="8" hidden="1"/>
    <cellStyle name="Link" xfId="57" builtinId="8" hidden="1"/>
    <cellStyle name="Link" xfId="59" builtinId="8" hidden="1"/>
    <cellStyle name="Link" xfId="61" builtinId="8" hidden="1"/>
    <cellStyle name="Link" xfId="63" builtinId="8" hidden="1"/>
    <cellStyle name="Link" xfId="65" builtinId="8" hidden="1"/>
    <cellStyle name="Link" xfId="67" builtinId="8" hidden="1"/>
    <cellStyle name="Link" xfId="69" builtinId="8" hidden="1"/>
    <cellStyle name="Link" xfId="71" builtinId="8" hidden="1"/>
    <cellStyle name="Link" xfId="73" builtinId="8" hidden="1"/>
    <cellStyle name="Link" xfId="75" builtinId="8" hidden="1"/>
    <cellStyle name="Link" xfId="77"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Standard"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4" Type="http://schemas.openxmlformats.org/officeDocument/2006/relationships/theme" Target="theme/theme1.xml"/><Relationship Id="rId5" Type="http://schemas.openxmlformats.org/officeDocument/2006/relationships/connections" Target="connections.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Auswertung!$F$1</c:f>
              <c:strCache>
                <c:ptCount val="1"/>
                <c:pt idx="0">
                  <c:v>Laurin Murer</c:v>
                </c:pt>
              </c:strCache>
            </c:strRef>
          </c:tx>
          <c:marker>
            <c:symbol val="none"/>
          </c:marker>
          <c:cat>
            <c:numRef>
              <c:f>Auswertung!$A$2:$A$98</c:f>
              <c:numCache>
                <c:formatCode>ddd\,\ d/m/yy</c:formatCode>
                <c:ptCount val="97"/>
                <c:pt idx="0">
                  <c:v>41897.0</c:v>
                </c:pt>
                <c:pt idx="1">
                  <c:v>41898.0</c:v>
                </c:pt>
                <c:pt idx="2">
                  <c:v>41899.0</c:v>
                </c:pt>
                <c:pt idx="3">
                  <c:v>41900.0</c:v>
                </c:pt>
                <c:pt idx="4">
                  <c:v>41901.0</c:v>
                </c:pt>
                <c:pt idx="5">
                  <c:v>41902.0</c:v>
                </c:pt>
                <c:pt idx="6">
                  <c:v>41903.0</c:v>
                </c:pt>
                <c:pt idx="7">
                  <c:v>41904.0</c:v>
                </c:pt>
                <c:pt idx="8">
                  <c:v>41905.0</c:v>
                </c:pt>
                <c:pt idx="9">
                  <c:v>41906.0</c:v>
                </c:pt>
                <c:pt idx="10">
                  <c:v>41907.0</c:v>
                </c:pt>
                <c:pt idx="11">
                  <c:v>41908.0</c:v>
                </c:pt>
                <c:pt idx="12">
                  <c:v>41909.0</c:v>
                </c:pt>
                <c:pt idx="13">
                  <c:v>41910.0</c:v>
                </c:pt>
                <c:pt idx="14">
                  <c:v>41911.0</c:v>
                </c:pt>
                <c:pt idx="15">
                  <c:v>41912.0</c:v>
                </c:pt>
                <c:pt idx="16">
                  <c:v>41913.0</c:v>
                </c:pt>
                <c:pt idx="17">
                  <c:v>41914.0</c:v>
                </c:pt>
                <c:pt idx="18">
                  <c:v>41915.0</c:v>
                </c:pt>
                <c:pt idx="19">
                  <c:v>41916.0</c:v>
                </c:pt>
                <c:pt idx="20">
                  <c:v>41917.0</c:v>
                </c:pt>
                <c:pt idx="21">
                  <c:v>41918.0</c:v>
                </c:pt>
                <c:pt idx="22">
                  <c:v>41919.0</c:v>
                </c:pt>
                <c:pt idx="23">
                  <c:v>41920.0</c:v>
                </c:pt>
                <c:pt idx="24">
                  <c:v>41921.0</c:v>
                </c:pt>
                <c:pt idx="25">
                  <c:v>41922.0</c:v>
                </c:pt>
                <c:pt idx="26">
                  <c:v>41923.0</c:v>
                </c:pt>
                <c:pt idx="27">
                  <c:v>41924.0</c:v>
                </c:pt>
                <c:pt idx="28">
                  <c:v>41925.0</c:v>
                </c:pt>
                <c:pt idx="29">
                  <c:v>41926.0</c:v>
                </c:pt>
                <c:pt idx="30">
                  <c:v>41927.0</c:v>
                </c:pt>
                <c:pt idx="31">
                  <c:v>41928.0</c:v>
                </c:pt>
                <c:pt idx="32">
                  <c:v>41929.0</c:v>
                </c:pt>
                <c:pt idx="33">
                  <c:v>41930.0</c:v>
                </c:pt>
                <c:pt idx="34">
                  <c:v>41931.0</c:v>
                </c:pt>
                <c:pt idx="35">
                  <c:v>41932.0</c:v>
                </c:pt>
                <c:pt idx="36">
                  <c:v>41933.0</c:v>
                </c:pt>
                <c:pt idx="37">
                  <c:v>41934.0</c:v>
                </c:pt>
                <c:pt idx="38">
                  <c:v>41935.0</c:v>
                </c:pt>
                <c:pt idx="39">
                  <c:v>41936.0</c:v>
                </c:pt>
                <c:pt idx="40">
                  <c:v>41937.0</c:v>
                </c:pt>
                <c:pt idx="41">
                  <c:v>41938.0</c:v>
                </c:pt>
                <c:pt idx="42">
                  <c:v>41939.0</c:v>
                </c:pt>
                <c:pt idx="43">
                  <c:v>41940.0</c:v>
                </c:pt>
                <c:pt idx="44">
                  <c:v>41941.0</c:v>
                </c:pt>
                <c:pt idx="45">
                  <c:v>41942.0</c:v>
                </c:pt>
                <c:pt idx="46">
                  <c:v>41943.0</c:v>
                </c:pt>
                <c:pt idx="47">
                  <c:v>41944.0</c:v>
                </c:pt>
                <c:pt idx="48">
                  <c:v>41945.0</c:v>
                </c:pt>
                <c:pt idx="49">
                  <c:v>41946.0</c:v>
                </c:pt>
                <c:pt idx="50">
                  <c:v>41947.0</c:v>
                </c:pt>
                <c:pt idx="51">
                  <c:v>41948.0</c:v>
                </c:pt>
                <c:pt idx="52">
                  <c:v>41949.0</c:v>
                </c:pt>
                <c:pt idx="53">
                  <c:v>41950.0</c:v>
                </c:pt>
                <c:pt idx="54">
                  <c:v>41951.0</c:v>
                </c:pt>
                <c:pt idx="55">
                  <c:v>41952.0</c:v>
                </c:pt>
                <c:pt idx="56">
                  <c:v>41953.0</c:v>
                </c:pt>
                <c:pt idx="57">
                  <c:v>41954.0</c:v>
                </c:pt>
                <c:pt idx="58">
                  <c:v>41955.0</c:v>
                </c:pt>
                <c:pt idx="59">
                  <c:v>41956.0</c:v>
                </c:pt>
                <c:pt idx="60">
                  <c:v>41957.0</c:v>
                </c:pt>
                <c:pt idx="61">
                  <c:v>41958.0</c:v>
                </c:pt>
                <c:pt idx="62">
                  <c:v>41959.0</c:v>
                </c:pt>
                <c:pt idx="63">
                  <c:v>41960.0</c:v>
                </c:pt>
                <c:pt idx="64">
                  <c:v>41961.0</c:v>
                </c:pt>
                <c:pt idx="65">
                  <c:v>41962.0</c:v>
                </c:pt>
                <c:pt idx="66">
                  <c:v>41963.0</c:v>
                </c:pt>
                <c:pt idx="67">
                  <c:v>41964.0</c:v>
                </c:pt>
                <c:pt idx="68">
                  <c:v>41965.0</c:v>
                </c:pt>
                <c:pt idx="69">
                  <c:v>41966.0</c:v>
                </c:pt>
                <c:pt idx="70">
                  <c:v>41967.0</c:v>
                </c:pt>
                <c:pt idx="71">
                  <c:v>41968.0</c:v>
                </c:pt>
                <c:pt idx="72">
                  <c:v>41969.0</c:v>
                </c:pt>
                <c:pt idx="73">
                  <c:v>41970.0</c:v>
                </c:pt>
                <c:pt idx="74">
                  <c:v>41971.0</c:v>
                </c:pt>
                <c:pt idx="75">
                  <c:v>41972.0</c:v>
                </c:pt>
                <c:pt idx="76">
                  <c:v>41973.0</c:v>
                </c:pt>
                <c:pt idx="77">
                  <c:v>41974.0</c:v>
                </c:pt>
                <c:pt idx="78">
                  <c:v>41975.0</c:v>
                </c:pt>
                <c:pt idx="79">
                  <c:v>41976.0</c:v>
                </c:pt>
                <c:pt idx="80">
                  <c:v>41977.0</c:v>
                </c:pt>
                <c:pt idx="81">
                  <c:v>41978.0</c:v>
                </c:pt>
                <c:pt idx="82">
                  <c:v>41979.0</c:v>
                </c:pt>
                <c:pt idx="83">
                  <c:v>41980.0</c:v>
                </c:pt>
                <c:pt idx="84">
                  <c:v>41981.0</c:v>
                </c:pt>
                <c:pt idx="85">
                  <c:v>41982.0</c:v>
                </c:pt>
                <c:pt idx="86">
                  <c:v>41983.0</c:v>
                </c:pt>
                <c:pt idx="87">
                  <c:v>41984.0</c:v>
                </c:pt>
                <c:pt idx="88">
                  <c:v>41985.0</c:v>
                </c:pt>
                <c:pt idx="89">
                  <c:v>41986.0</c:v>
                </c:pt>
                <c:pt idx="90">
                  <c:v>41987.0</c:v>
                </c:pt>
                <c:pt idx="91">
                  <c:v>41988.0</c:v>
                </c:pt>
                <c:pt idx="92">
                  <c:v>41989.0</c:v>
                </c:pt>
                <c:pt idx="93">
                  <c:v>41990.0</c:v>
                </c:pt>
                <c:pt idx="94">
                  <c:v>41991.0</c:v>
                </c:pt>
                <c:pt idx="95">
                  <c:v>41992.0</c:v>
                </c:pt>
              </c:numCache>
            </c:numRef>
          </c:cat>
          <c:val>
            <c:numRef>
              <c:f>Auswertung!$F$2:$F$98</c:f>
              <c:numCache>
                <c:formatCode>0.0</c:formatCode>
                <c:ptCount val="97"/>
                <c:pt idx="0">
                  <c:v>4.333333333333332</c:v>
                </c:pt>
                <c:pt idx="1">
                  <c:v>6.833333333333332</c:v>
                </c:pt>
                <c:pt idx="2">
                  <c:v>9.333333333333332</c:v>
                </c:pt>
                <c:pt idx="3">
                  <c:v>9.333333333333332</c:v>
                </c:pt>
                <c:pt idx="4">
                  <c:v>16.33333333333333</c:v>
                </c:pt>
                <c:pt idx="5">
                  <c:v>16.33333333333333</c:v>
                </c:pt>
                <c:pt idx="6">
                  <c:v>20.08333333333333</c:v>
                </c:pt>
                <c:pt idx="7">
                  <c:v>27.66666666666666</c:v>
                </c:pt>
                <c:pt idx="8">
                  <c:v>36.16666666666666</c:v>
                </c:pt>
                <c:pt idx="9">
                  <c:v>37.21666666666666</c:v>
                </c:pt>
                <c:pt idx="10">
                  <c:v>37.21666666666666</c:v>
                </c:pt>
                <c:pt idx="11">
                  <c:v>44.46666666666666</c:v>
                </c:pt>
                <c:pt idx="12">
                  <c:v>46.46666666666666</c:v>
                </c:pt>
                <c:pt idx="13">
                  <c:v>46.46666666666666</c:v>
                </c:pt>
                <c:pt idx="14">
                  <c:v>52.96666666666666</c:v>
                </c:pt>
                <c:pt idx="15">
                  <c:v>62.96666666666666</c:v>
                </c:pt>
                <c:pt idx="16">
                  <c:v>66.46666666666666</c:v>
                </c:pt>
                <c:pt idx="17">
                  <c:v>70.13333333333334</c:v>
                </c:pt>
                <c:pt idx="18">
                  <c:v>78.55000000000001</c:v>
                </c:pt>
                <c:pt idx="19">
                  <c:v>83.55000000000001</c:v>
                </c:pt>
                <c:pt idx="20">
                  <c:v>83.55000000000001</c:v>
                </c:pt>
                <c:pt idx="21">
                  <c:v>91.30000000000001</c:v>
                </c:pt>
                <c:pt idx="22">
                  <c:v>98.21666666666668</c:v>
                </c:pt>
                <c:pt idx="23">
                  <c:v>100.8</c:v>
                </c:pt>
                <c:pt idx="24">
                  <c:v>101.8</c:v>
                </c:pt>
                <c:pt idx="25">
                  <c:v>101.8</c:v>
                </c:pt>
                <c:pt idx="26">
                  <c:v>102.1333333333333</c:v>
                </c:pt>
                <c:pt idx="27">
                  <c:v>102.1333333333333</c:v>
                </c:pt>
                <c:pt idx="28">
                  <c:v>106.1333333333333</c:v>
                </c:pt>
                <c:pt idx="29">
                  <c:v>119.2166666666667</c:v>
                </c:pt>
                <c:pt idx="30">
                  <c:v>121.2166666666667</c:v>
                </c:pt>
                <c:pt idx="31">
                  <c:v>121.2166666666667</c:v>
                </c:pt>
                <c:pt idx="32">
                  <c:v>124.7166666666667</c:v>
                </c:pt>
                <c:pt idx="33">
                  <c:v>124.7166666666667</c:v>
                </c:pt>
                <c:pt idx="34">
                  <c:v>124.7166666666667</c:v>
                </c:pt>
                <c:pt idx="35">
                  <c:v>131.9666666666667</c:v>
                </c:pt>
                <c:pt idx="36">
                  <c:v>140.2166666666667</c:v>
                </c:pt>
                <c:pt idx="37">
                  <c:v>145.1333333333333</c:v>
                </c:pt>
                <c:pt idx="38">
                  <c:v>147.2166666666667</c:v>
                </c:pt>
                <c:pt idx="39">
                  <c:v>157.6333333333333</c:v>
                </c:pt>
                <c:pt idx="40">
                  <c:v>163.1333333333333</c:v>
                </c:pt>
                <c:pt idx="41">
                  <c:v>163.1333333333333</c:v>
                </c:pt>
                <c:pt idx="42">
                  <c:v>172.8833333333333</c:v>
                </c:pt>
                <c:pt idx="43">
                  <c:v>181.6333333333333</c:v>
                </c:pt>
                <c:pt idx="44">
                  <c:v>188.6333333333333</c:v>
                </c:pt>
                <c:pt idx="45">
                  <c:v>193.3</c:v>
                </c:pt>
                <c:pt idx="46">
                  <c:v>204.9666666666666</c:v>
                </c:pt>
                <c:pt idx="47">
                  <c:v>210.7166666666666</c:v>
                </c:pt>
                <c:pt idx="48">
                  <c:v>211.4666666666666</c:v>
                </c:pt>
                <c:pt idx="49">
                  <c:v>217.3833333333333</c:v>
                </c:pt>
                <c:pt idx="50">
                  <c:v>221.3833333333333</c:v>
                </c:pt>
                <c:pt idx="51">
                  <c:v>222.8833333333333</c:v>
                </c:pt>
                <c:pt idx="52">
                  <c:v>224.6333333333333</c:v>
                </c:pt>
                <c:pt idx="53">
                  <c:v>231.3</c:v>
                </c:pt>
                <c:pt idx="54">
                  <c:v>231.3</c:v>
                </c:pt>
                <c:pt idx="55">
                  <c:v>233.3</c:v>
                </c:pt>
                <c:pt idx="56">
                  <c:v>241.1333333333333</c:v>
                </c:pt>
                <c:pt idx="57">
                  <c:v>243.6333333333333</c:v>
                </c:pt>
                <c:pt idx="58">
                  <c:v>243.6333333333333</c:v>
                </c:pt>
                <c:pt idx="59">
                  <c:v>243.6333333333333</c:v>
                </c:pt>
                <c:pt idx="60">
                  <c:v>253.8833333333333</c:v>
                </c:pt>
                <c:pt idx="61">
                  <c:v>258.3</c:v>
                </c:pt>
                <c:pt idx="62">
                  <c:v>258.8</c:v>
                </c:pt>
                <c:pt idx="63">
                  <c:v>268.4666666666666</c:v>
                </c:pt>
                <c:pt idx="64">
                  <c:v>268.4666666666666</c:v>
                </c:pt>
                <c:pt idx="65">
                  <c:v>271.4666666666666</c:v>
                </c:pt>
                <c:pt idx="66">
                  <c:v>275.8</c:v>
                </c:pt>
                <c:pt idx="67">
                  <c:v>282.3833333333332</c:v>
                </c:pt>
                <c:pt idx="68">
                  <c:v>288.6333333333332</c:v>
                </c:pt>
                <c:pt idx="69">
                  <c:v>298.1333333333332</c:v>
                </c:pt>
                <c:pt idx="70">
                  <c:v>306.9666666666666</c:v>
                </c:pt>
                <c:pt idx="71">
                  <c:v>314.7166666666666</c:v>
                </c:pt>
                <c:pt idx="72">
                  <c:v>317.6333333333332</c:v>
                </c:pt>
                <c:pt idx="73">
                  <c:v>317.6333333333332</c:v>
                </c:pt>
                <c:pt idx="74">
                  <c:v>322.3</c:v>
                </c:pt>
                <c:pt idx="75">
                  <c:v>330.3</c:v>
                </c:pt>
                <c:pt idx="76">
                  <c:v>334.3</c:v>
                </c:pt>
                <c:pt idx="77">
                  <c:v>343.05</c:v>
                </c:pt>
                <c:pt idx="78">
                  <c:v>344.05</c:v>
                </c:pt>
                <c:pt idx="79">
                  <c:v>349.6333333333332</c:v>
                </c:pt>
                <c:pt idx="80">
                  <c:v>356.8</c:v>
                </c:pt>
                <c:pt idx="81">
                  <c:v>360.8</c:v>
                </c:pt>
                <c:pt idx="82">
                  <c:v>362.8</c:v>
                </c:pt>
                <c:pt idx="83">
                  <c:v>367.3</c:v>
                </c:pt>
                <c:pt idx="84">
                  <c:v>371.55</c:v>
                </c:pt>
                <c:pt idx="85">
                  <c:v>378.8</c:v>
                </c:pt>
                <c:pt idx="86">
                  <c:v>379.9666666666666</c:v>
                </c:pt>
                <c:pt idx="87">
                  <c:v>382.9666666666666</c:v>
                </c:pt>
                <c:pt idx="88">
                  <c:v>388.9666666666666</c:v>
                </c:pt>
                <c:pt idx="89">
                  <c:v>397.8</c:v>
                </c:pt>
                <c:pt idx="90">
                  <c:v>406.05</c:v>
                </c:pt>
                <c:pt idx="91">
                  <c:v>414.05</c:v>
                </c:pt>
                <c:pt idx="92">
                  <c:v>417.05</c:v>
                </c:pt>
                <c:pt idx="93">
                  <c:v>#N/A</c:v>
                </c:pt>
                <c:pt idx="94">
                  <c:v>#N/A</c:v>
                </c:pt>
                <c:pt idx="95">
                  <c:v>#N/A</c:v>
                </c:pt>
              </c:numCache>
            </c:numRef>
          </c:val>
          <c:smooth val="0"/>
        </c:ser>
        <c:ser>
          <c:idx val="1"/>
          <c:order val="1"/>
          <c:tx>
            <c:strRef>
              <c:f>Auswertung!$I$1</c:f>
              <c:strCache>
                <c:ptCount val="1"/>
                <c:pt idx="0">
                  <c:v>Tobias Blaser</c:v>
                </c:pt>
              </c:strCache>
            </c:strRef>
          </c:tx>
          <c:marker>
            <c:symbol val="none"/>
          </c:marker>
          <c:cat>
            <c:numRef>
              <c:f>Auswertung!$A$2:$A$98</c:f>
              <c:numCache>
                <c:formatCode>ddd\,\ d/m/yy</c:formatCode>
                <c:ptCount val="97"/>
                <c:pt idx="0">
                  <c:v>41897.0</c:v>
                </c:pt>
                <c:pt idx="1">
                  <c:v>41898.0</c:v>
                </c:pt>
                <c:pt idx="2">
                  <c:v>41899.0</c:v>
                </c:pt>
                <c:pt idx="3">
                  <c:v>41900.0</c:v>
                </c:pt>
                <c:pt idx="4">
                  <c:v>41901.0</c:v>
                </c:pt>
                <c:pt idx="5">
                  <c:v>41902.0</c:v>
                </c:pt>
                <c:pt idx="6">
                  <c:v>41903.0</c:v>
                </c:pt>
                <c:pt idx="7">
                  <c:v>41904.0</c:v>
                </c:pt>
                <c:pt idx="8">
                  <c:v>41905.0</c:v>
                </c:pt>
                <c:pt idx="9">
                  <c:v>41906.0</c:v>
                </c:pt>
                <c:pt idx="10">
                  <c:v>41907.0</c:v>
                </c:pt>
                <c:pt idx="11">
                  <c:v>41908.0</c:v>
                </c:pt>
                <c:pt idx="12">
                  <c:v>41909.0</c:v>
                </c:pt>
                <c:pt idx="13">
                  <c:v>41910.0</c:v>
                </c:pt>
                <c:pt idx="14">
                  <c:v>41911.0</c:v>
                </c:pt>
                <c:pt idx="15">
                  <c:v>41912.0</c:v>
                </c:pt>
                <c:pt idx="16">
                  <c:v>41913.0</c:v>
                </c:pt>
                <c:pt idx="17">
                  <c:v>41914.0</c:v>
                </c:pt>
                <c:pt idx="18">
                  <c:v>41915.0</c:v>
                </c:pt>
                <c:pt idx="19">
                  <c:v>41916.0</c:v>
                </c:pt>
                <c:pt idx="20">
                  <c:v>41917.0</c:v>
                </c:pt>
                <c:pt idx="21">
                  <c:v>41918.0</c:v>
                </c:pt>
                <c:pt idx="22">
                  <c:v>41919.0</c:v>
                </c:pt>
                <c:pt idx="23">
                  <c:v>41920.0</c:v>
                </c:pt>
                <c:pt idx="24">
                  <c:v>41921.0</c:v>
                </c:pt>
                <c:pt idx="25">
                  <c:v>41922.0</c:v>
                </c:pt>
                <c:pt idx="26">
                  <c:v>41923.0</c:v>
                </c:pt>
                <c:pt idx="27">
                  <c:v>41924.0</c:v>
                </c:pt>
                <c:pt idx="28">
                  <c:v>41925.0</c:v>
                </c:pt>
                <c:pt idx="29">
                  <c:v>41926.0</c:v>
                </c:pt>
                <c:pt idx="30">
                  <c:v>41927.0</c:v>
                </c:pt>
                <c:pt idx="31">
                  <c:v>41928.0</c:v>
                </c:pt>
                <c:pt idx="32">
                  <c:v>41929.0</c:v>
                </c:pt>
                <c:pt idx="33">
                  <c:v>41930.0</c:v>
                </c:pt>
                <c:pt idx="34">
                  <c:v>41931.0</c:v>
                </c:pt>
                <c:pt idx="35">
                  <c:v>41932.0</c:v>
                </c:pt>
                <c:pt idx="36">
                  <c:v>41933.0</c:v>
                </c:pt>
                <c:pt idx="37">
                  <c:v>41934.0</c:v>
                </c:pt>
                <c:pt idx="38">
                  <c:v>41935.0</c:v>
                </c:pt>
                <c:pt idx="39">
                  <c:v>41936.0</c:v>
                </c:pt>
                <c:pt idx="40">
                  <c:v>41937.0</c:v>
                </c:pt>
                <c:pt idx="41">
                  <c:v>41938.0</c:v>
                </c:pt>
                <c:pt idx="42">
                  <c:v>41939.0</c:v>
                </c:pt>
                <c:pt idx="43">
                  <c:v>41940.0</c:v>
                </c:pt>
                <c:pt idx="44">
                  <c:v>41941.0</c:v>
                </c:pt>
                <c:pt idx="45">
                  <c:v>41942.0</c:v>
                </c:pt>
                <c:pt idx="46">
                  <c:v>41943.0</c:v>
                </c:pt>
                <c:pt idx="47">
                  <c:v>41944.0</c:v>
                </c:pt>
                <c:pt idx="48">
                  <c:v>41945.0</c:v>
                </c:pt>
                <c:pt idx="49">
                  <c:v>41946.0</c:v>
                </c:pt>
                <c:pt idx="50">
                  <c:v>41947.0</c:v>
                </c:pt>
                <c:pt idx="51">
                  <c:v>41948.0</c:v>
                </c:pt>
                <c:pt idx="52">
                  <c:v>41949.0</c:v>
                </c:pt>
                <c:pt idx="53">
                  <c:v>41950.0</c:v>
                </c:pt>
                <c:pt idx="54">
                  <c:v>41951.0</c:v>
                </c:pt>
                <c:pt idx="55">
                  <c:v>41952.0</c:v>
                </c:pt>
                <c:pt idx="56">
                  <c:v>41953.0</c:v>
                </c:pt>
                <c:pt idx="57">
                  <c:v>41954.0</c:v>
                </c:pt>
                <c:pt idx="58">
                  <c:v>41955.0</c:v>
                </c:pt>
                <c:pt idx="59">
                  <c:v>41956.0</c:v>
                </c:pt>
                <c:pt idx="60">
                  <c:v>41957.0</c:v>
                </c:pt>
                <c:pt idx="61">
                  <c:v>41958.0</c:v>
                </c:pt>
                <c:pt idx="62">
                  <c:v>41959.0</c:v>
                </c:pt>
                <c:pt idx="63">
                  <c:v>41960.0</c:v>
                </c:pt>
                <c:pt idx="64">
                  <c:v>41961.0</c:v>
                </c:pt>
                <c:pt idx="65">
                  <c:v>41962.0</c:v>
                </c:pt>
                <c:pt idx="66">
                  <c:v>41963.0</c:v>
                </c:pt>
                <c:pt idx="67">
                  <c:v>41964.0</c:v>
                </c:pt>
                <c:pt idx="68">
                  <c:v>41965.0</c:v>
                </c:pt>
                <c:pt idx="69">
                  <c:v>41966.0</c:v>
                </c:pt>
                <c:pt idx="70">
                  <c:v>41967.0</c:v>
                </c:pt>
                <c:pt idx="71">
                  <c:v>41968.0</c:v>
                </c:pt>
                <c:pt idx="72">
                  <c:v>41969.0</c:v>
                </c:pt>
                <c:pt idx="73">
                  <c:v>41970.0</c:v>
                </c:pt>
                <c:pt idx="74">
                  <c:v>41971.0</c:v>
                </c:pt>
                <c:pt idx="75">
                  <c:v>41972.0</c:v>
                </c:pt>
                <c:pt idx="76">
                  <c:v>41973.0</c:v>
                </c:pt>
                <c:pt idx="77">
                  <c:v>41974.0</c:v>
                </c:pt>
                <c:pt idx="78">
                  <c:v>41975.0</c:v>
                </c:pt>
                <c:pt idx="79">
                  <c:v>41976.0</c:v>
                </c:pt>
                <c:pt idx="80">
                  <c:v>41977.0</c:v>
                </c:pt>
                <c:pt idx="81">
                  <c:v>41978.0</c:v>
                </c:pt>
                <c:pt idx="82">
                  <c:v>41979.0</c:v>
                </c:pt>
                <c:pt idx="83">
                  <c:v>41980.0</c:v>
                </c:pt>
                <c:pt idx="84">
                  <c:v>41981.0</c:v>
                </c:pt>
                <c:pt idx="85">
                  <c:v>41982.0</c:v>
                </c:pt>
                <c:pt idx="86">
                  <c:v>41983.0</c:v>
                </c:pt>
                <c:pt idx="87">
                  <c:v>41984.0</c:v>
                </c:pt>
                <c:pt idx="88">
                  <c:v>41985.0</c:v>
                </c:pt>
                <c:pt idx="89">
                  <c:v>41986.0</c:v>
                </c:pt>
                <c:pt idx="90">
                  <c:v>41987.0</c:v>
                </c:pt>
                <c:pt idx="91">
                  <c:v>41988.0</c:v>
                </c:pt>
                <c:pt idx="92">
                  <c:v>41989.0</c:v>
                </c:pt>
                <c:pt idx="93">
                  <c:v>41990.0</c:v>
                </c:pt>
                <c:pt idx="94">
                  <c:v>41991.0</c:v>
                </c:pt>
                <c:pt idx="95">
                  <c:v>41992.0</c:v>
                </c:pt>
              </c:numCache>
            </c:numRef>
          </c:cat>
          <c:val>
            <c:numRef>
              <c:f>Auswertung!$I$2:$I$98</c:f>
              <c:numCache>
                <c:formatCode>0.0</c:formatCode>
                <c:ptCount val="97"/>
                <c:pt idx="0">
                  <c:v>8.75</c:v>
                </c:pt>
                <c:pt idx="1">
                  <c:v>8.75</c:v>
                </c:pt>
                <c:pt idx="2">
                  <c:v>8.75</c:v>
                </c:pt>
                <c:pt idx="3">
                  <c:v>15.33333333333333</c:v>
                </c:pt>
                <c:pt idx="4">
                  <c:v>20.58333333333333</c:v>
                </c:pt>
                <c:pt idx="5">
                  <c:v>22.08333333333333</c:v>
                </c:pt>
                <c:pt idx="6">
                  <c:v>22.08333333333333</c:v>
                </c:pt>
                <c:pt idx="7">
                  <c:v>31.58333333333333</c:v>
                </c:pt>
                <c:pt idx="8">
                  <c:v>31.58333333333333</c:v>
                </c:pt>
                <c:pt idx="9">
                  <c:v>31.58333333333333</c:v>
                </c:pt>
                <c:pt idx="10">
                  <c:v>37.58333333333333</c:v>
                </c:pt>
                <c:pt idx="11">
                  <c:v>44.58333333333333</c:v>
                </c:pt>
                <c:pt idx="12">
                  <c:v>48.08333333333333</c:v>
                </c:pt>
                <c:pt idx="13">
                  <c:v>48.08333333333333</c:v>
                </c:pt>
                <c:pt idx="14">
                  <c:v>57.08333333333333</c:v>
                </c:pt>
                <c:pt idx="15">
                  <c:v>57.08333333333333</c:v>
                </c:pt>
                <c:pt idx="16">
                  <c:v>64.83333333333333</c:v>
                </c:pt>
                <c:pt idx="17">
                  <c:v>71.58333333333333</c:v>
                </c:pt>
                <c:pt idx="18">
                  <c:v>75.08333333333333</c:v>
                </c:pt>
                <c:pt idx="19">
                  <c:v>76.08333333333333</c:v>
                </c:pt>
                <c:pt idx="20">
                  <c:v>76.08333333333333</c:v>
                </c:pt>
                <c:pt idx="21">
                  <c:v>86.0</c:v>
                </c:pt>
                <c:pt idx="22">
                  <c:v>92.75</c:v>
                </c:pt>
                <c:pt idx="23">
                  <c:v>99.25</c:v>
                </c:pt>
                <c:pt idx="24">
                  <c:v>101.25</c:v>
                </c:pt>
                <c:pt idx="25">
                  <c:v>101.25</c:v>
                </c:pt>
                <c:pt idx="26">
                  <c:v>101.25</c:v>
                </c:pt>
                <c:pt idx="27">
                  <c:v>101.25</c:v>
                </c:pt>
                <c:pt idx="28">
                  <c:v>109.25</c:v>
                </c:pt>
                <c:pt idx="29">
                  <c:v>119.75</c:v>
                </c:pt>
                <c:pt idx="30">
                  <c:v>124.7833333333333</c:v>
                </c:pt>
                <c:pt idx="31">
                  <c:v>132.5333333333333</c:v>
                </c:pt>
                <c:pt idx="32">
                  <c:v>132.5333333333333</c:v>
                </c:pt>
                <c:pt idx="33">
                  <c:v>134.5333333333333</c:v>
                </c:pt>
                <c:pt idx="34">
                  <c:v>134.5333333333333</c:v>
                </c:pt>
                <c:pt idx="35">
                  <c:v>140.0333333333333</c:v>
                </c:pt>
                <c:pt idx="36">
                  <c:v>140.0333333333333</c:v>
                </c:pt>
                <c:pt idx="37">
                  <c:v>143.2833333333333</c:v>
                </c:pt>
                <c:pt idx="38">
                  <c:v>147.7833333333333</c:v>
                </c:pt>
                <c:pt idx="39">
                  <c:v>155.0333333333333</c:v>
                </c:pt>
                <c:pt idx="40">
                  <c:v>156.0333333333333</c:v>
                </c:pt>
                <c:pt idx="41">
                  <c:v>156.0333333333333</c:v>
                </c:pt>
                <c:pt idx="42">
                  <c:v>165.0333333333333</c:v>
                </c:pt>
                <c:pt idx="43">
                  <c:v>166.2833333333333</c:v>
                </c:pt>
                <c:pt idx="44">
                  <c:v>167.7833333333333</c:v>
                </c:pt>
                <c:pt idx="45">
                  <c:v>176.2833333333333</c:v>
                </c:pt>
                <c:pt idx="46">
                  <c:v>184.0333333333333</c:v>
                </c:pt>
                <c:pt idx="47">
                  <c:v>185.0333333333333</c:v>
                </c:pt>
                <c:pt idx="48">
                  <c:v>186.0333333333333</c:v>
                </c:pt>
                <c:pt idx="49">
                  <c:v>196.0333333333333</c:v>
                </c:pt>
                <c:pt idx="50">
                  <c:v>196.0333333333333</c:v>
                </c:pt>
                <c:pt idx="51">
                  <c:v>196.0333333333333</c:v>
                </c:pt>
                <c:pt idx="52">
                  <c:v>202.5333333333333</c:v>
                </c:pt>
                <c:pt idx="53">
                  <c:v>212.2833333333333</c:v>
                </c:pt>
                <c:pt idx="54">
                  <c:v>212.2833333333333</c:v>
                </c:pt>
                <c:pt idx="55">
                  <c:v>213.2833333333333</c:v>
                </c:pt>
                <c:pt idx="56">
                  <c:v>223.5333333333333</c:v>
                </c:pt>
                <c:pt idx="57">
                  <c:v>223.5333333333333</c:v>
                </c:pt>
                <c:pt idx="58">
                  <c:v>223.5333333333333</c:v>
                </c:pt>
                <c:pt idx="59">
                  <c:v>235.2833333333333</c:v>
                </c:pt>
                <c:pt idx="60">
                  <c:v>245.5333333333333</c:v>
                </c:pt>
                <c:pt idx="61">
                  <c:v>249.0333333333333</c:v>
                </c:pt>
                <c:pt idx="62">
                  <c:v>251.5333333333333</c:v>
                </c:pt>
                <c:pt idx="63">
                  <c:v>262.7833333333333</c:v>
                </c:pt>
                <c:pt idx="64">
                  <c:v>262.7833333333333</c:v>
                </c:pt>
                <c:pt idx="65">
                  <c:v>267.5333333333333</c:v>
                </c:pt>
                <c:pt idx="66">
                  <c:v>272.5333333333333</c:v>
                </c:pt>
                <c:pt idx="67">
                  <c:v>283.7833333333333</c:v>
                </c:pt>
                <c:pt idx="68">
                  <c:v>283.7833333333333</c:v>
                </c:pt>
                <c:pt idx="69">
                  <c:v>287.2833333333333</c:v>
                </c:pt>
                <c:pt idx="70">
                  <c:v>295.7833333333333</c:v>
                </c:pt>
                <c:pt idx="71">
                  <c:v>295.7833333333333</c:v>
                </c:pt>
                <c:pt idx="72">
                  <c:v>298.0333333333333</c:v>
                </c:pt>
                <c:pt idx="73">
                  <c:v>304.2833333333333</c:v>
                </c:pt>
                <c:pt idx="74">
                  <c:v>313.2833333333333</c:v>
                </c:pt>
                <c:pt idx="75">
                  <c:v>318.2833333333333</c:v>
                </c:pt>
                <c:pt idx="76">
                  <c:v>322.2833333333333</c:v>
                </c:pt>
                <c:pt idx="77">
                  <c:v>333.2833333333333</c:v>
                </c:pt>
                <c:pt idx="78">
                  <c:v>333.2833333333333</c:v>
                </c:pt>
                <c:pt idx="79">
                  <c:v>333.2833333333333</c:v>
                </c:pt>
                <c:pt idx="80">
                  <c:v>340.5333333333333</c:v>
                </c:pt>
                <c:pt idx="81">
                  <c:v>348.2833333333333</c:v>
                </c:pt>
                <c:pt idx="82">
                  <c:v>348.2833333333333</c:v>
                </c:pt>
                <c:pt idx="83">
                  <c:v>348.2833333333333</c:v>
                </c:pt>
                <c:pt idx="84">
                  <c:v>361.0333333333333</c:v>
                </c:pt>
                <c:pt idx="85">
                  <c:v>361.0333333333333</c:v>
                </c:pt>
                <c:pt idx="86">
                  <c:v>363.0333333333333</c:v>
                </c:pt>
                <c:pt idx="87">
                  <c:v>373.0333333333333</c:v>
                </c:pt>
                <c:pt idx="88">
                  <c:v>381.5333333333333</c:v>
                </c:pt>
                <c:pt idx="89">
                  <c:v>391.2833333333333</c:v>
                </c:pt>
                <c:pt idx="90">
                  <c:v>399.2833333333333</c:v>
                </c:pt>
                <c:pt idx="91">
                  <c:v>412.2833333333333</c:v>
                </c:pt>
                <c:pt idx="92">
                  <c:v>412.2833333333333</c:v>
                </c:pt>
                <c:pt idx="93">
                  <c:v>#N/A</c:v>
                </c:pt>
                <c:pt idx="94">
                  <c:v>#N/A</c:v>
                </c:pt>
                <c:pt idx="95">
                  <c:v>#N/A</c:v>
                </c:pt>
              </c:numCache>
            </c:numRef>
          </c:val>
          <c:smooth val="0"/>
        </c:ser>
        <c:ser>
          <c:idx val="2"/>
          <c:order val="2"/>
          <c:tx>
            <c:strRef>
              <c:f>Auswertung!$J$1</c:f>
              <c:strCache>
                <c:ptCount val="1"/>
                <c:pt idx="0">
                  <c:v>Total</c:v>
                </c:pt>
              </c:strCache>
            </c:strRef>
          </c:tx>
          <c:marker>
            <c:symbol val="none"/>
          </c:marker>
          <c:cat>
            <c:numRef>
              <c:f>Auswertung!$A$2:$A$98</c:f>
              <c:numCache>
                <c:formatCode>ddd\,\ d/m/yy</c:formatCode>
                <c:ptCount val="97"/>
                <c:pt idx="0">
                  <c:v>41897.0</c:v>
                </c:pt>
                <c:pt idx="1">
                  <c:v>41898.0</c:v>
                </c:pt>
                <c:pt idx="2">
                  <c:v>41899.0</c:v>
                </c:pt>
                <c:pt idx="3">
                  <c:v>41900.0</c:v>
                </c:pt>
                <c:pt idx="4">
                  <c:v>41901.0</c:v>
                </c:pt>
                <c:pt idx="5">
                  <c:v>41902.0</c:v>
                </c:pt>
                <c:pt idx="6">
                  <c:v>41903.0</c:v>
                </c:pt>
                <c:pt idx="7">
                  <c:v>41904.0</c:v>
                </c:pt>
                <c:pt idx="8">
                  <c:v>41905.0</c:v>
                </c:pt>
                <c:pt idx="9">
                  <c:v>41906.0</c:v>
                </c:pt>
                <c:pt idx="10">
                  <c:v>41907.0</c:v>
                </c:pt>
                <c:pt idx="11">
                  <c:v>41908.0</c:v>
                </c:pt>
                <c:pt idx="12">
                  <c:v>41909.0</c:v>
                </c:pt>
                <c:pt idx="13">
                  <c:v>41910.0</c:v>
                </c:pt>
                <c:pt idx="14">
                  <c:v>41911.0</c:v>
                </c:pt>
                <c:pt idx="15">
                  <c:v>41912.0</c:v>
                </c:pt>
                <c:pt idx="16">
                  <c:v>41913.0</c:v>
                </c:pt>
                <c:pt idx="17">
                  <c:v>41914.0</c:v>
                </c:pt>
                <c:pt idx="18">
                  <c:v>41915.0</c:v>
                </c:pt>
                <c:pt idx="19">
                  <c:v>41916.0</c:v>
                </c:pt>
                <c:pt idx="20">
                  <c:v>41917.0</c:v>
                </c:pt>
                <c:pt idx="21">
                  <c:v>41918.0</c:v>
                </c:pt>
                <c:pt idx="22">
                  <c:v>41919.0</c:v>
                </c:pt>
                <c:pt idx="23">
                  <c:v>41920.0</c:v>
                </c:pt>
                <c:pt idx="24">
                  <c:v>41921.0</c:v>
                </c:pt>
                <c:pt idx="25">
                  <c:v>41922.0</c:v>
                </c:pt>
                <c:pt idx="26">
                  <c:v>41923.0</c:v>
                </c:pt>
                <c:pt idx="27">
                  <c:v>41924.0</c:v>
                </c:pt>
                <c:pt idx="28">
                  <c:v>41925.0</c:v>
                </c:pt>
                <c:pt idx="29">
                  <c:v>41926.0</c:v>
                </c:pt>
                <c:pt idx="30">
                  <c:v>41927.0</c:v>
                </c:pt>
                <c:pt idx="31">
                  <c:v>41928.0</c:v>
                </c:pt>
                <c:pt idx="32">
                  <c:v>41929.0</c:v>
                </c:pt>
                <c:pt idx="33">
                  <c:v>41930.0</c:v>
                </c:pt>
                <c:pt idx="34">
                  <c:v>41931.0</c:v>
                </c:pt>
                <c:pt idx="35">
                  <c:v>41932.0</c:v>
                </c:pt>
                <c:pt idx="36">
                  <c:v>41933.0</c:v>
                </c:pt>
                <c:pt idx="37">
                  <c:v>41934.0</c:v>
                </c:pt>
                <c:pt idx="38">
                  <c:v>41935.0</c:v>
                </c:pt>
                <c:pt idx="39">
                  <c:v>41936.0</c:v>
                </c:pt>
                <c:pt idx="40">
                  <c:v>41937.0</c:v>
                </c:pt>
                <c:pt idx="41">
                  <c:v>41938.0</c:v>
                </c:pt>
                <c:pt idx="42">
                  <c:v>41939.0</c:v>
                </c:pt>
                <c:pt idx="43">
                  <c:v>41940.0</c:v>
                </c:pt>
                <c:pt idx="44">
                  <c:v>41941.0</c:v>
                </c:pt>
                <c:pt idx="45">
                  <c:v>41942.0</c:v>
                </c:pt>
                <c:pt idx="46">
                  <c:v>41943.0</c:v>
                </c:pt>
                <c:pt idx="47">
                  <c:v>41944.0</c:v>
                </c:pt>
                <c:pt idx="48">
                  <c:v>41945.0</c:v>
                </c:pt>
                <c:pt idx="49">
                  <c:v>41946.0</c:v>
                </c:pt>
                <c:pt idx="50">
                  <c:v>41947.0</c:v>
                </c:pt>
                <c:pt idx="51">
                  <c:v>41948.0</c:v>
                </c:pt>
                <c:pt idx="52">
                  <c:v>41949.0</c:v>
                </c:pt>
                <c:pt idx="53">
                  <c:v>41950.0</c:v>
                </c:pt>
                <c:pt idx="54">
                  <c:v>41951.0</c:v>
                </c:pt>
                <c:pt idx="55">
                  <c:v>41952.0</c:v>
                </c:pt>
                <c:pt idx="56">
                  <c:v>41953.0</c:v>
                </c:pt>
                <c:pt idx="57">
                  <c:v>41954.0</c:v>
                </c:pt>
                <c:pt idx="58">
                  <c:v>41955.0</c:v>
                </c:pt>
                <c:pt idx="59">
                  <c:v>41956.0</c:v>
                </c:pt>
                <c:pt idx="60">
                  <c:v>41957.0</c:v>
                </c:pt>
                <c:pt idx="61">
                  <c:v>41958.0</c:v>
                </c:pt>
                <c:pt idx="62">
                  <c:v>41959.0</c:v>
                </c:pt>
                <c:pt idx="63">
                  <c:v>41960.0</c:v>
                </c:pt>
                <c:pt idx="64">
                  <c:v>41961.0</c:v>
                </c:pt>
                <c:pt idx="65">
                  <c:v>41962.0</c:v>
                </c:pt>
                <c:pt idx="66">
                  <c:v>41963.0</c:v>
                </c:pt>
                <c:pt idx="67">
                  <c:v>41964.0</c:v>
                </c:pt>
                <c:pt idx="68">
                  <c:v>41965.0</c:v>
                </c:pt>
                <c:pt idx="69">
                  <c:v>41966.0</c:v>
                </c:pt>
                <c:pt idx="70">
                  <c:v>41967.0</c:v>
                </c:pt>
                <c:pt idx="71">
                  <c:v>41968.0</c:v>
                </c:pt>
                <c:pt idx="72">
                  <c:v>41969.0</c:v>
                </c:pt>
                <c:pt idx="73">
                  <c:v>41970.0</c:v>
                </c:pt>
                <c:pt idx="74">
                  <c:v>41971.0</c:v>
                </c:pt>
                <c:pt idx="75">
                  <c:v>41972.0</c:v>
                </c:pt>
                <c:pt idx="76">
                  <c:v>41973.0</c:v>
                </c:pt>
                <c:pt idx="77">
                  <c:v>41974.0</c:v>
                </c:pt>
                <c:pt idx="78">
                  <c:v>41975.0</c:v>
                </c:pt>
                <c:pt idx="79">
                  <c:v>41976.0</c:v>
                </c:pt>
                <c:pt idx="80">
                  <c:v>41977.0</c:v>
                </c:pt>
                <c:pt idx="81">
                  <c:v>41978.0</c:v>
                </c:pt>
                <c:pt idx="82">
                  <c:v>41979.0</c:v>
                </c:pt>
                <c:pt idx="83">
                  <c:v>41980.0</c:v>
                </c:pt>
                <c:pt idx="84">
                  <c:v>41981.0</c:v>
                </c:pt>
                <c:pt idx="85">
                  <c:v>41982.0</c:v>
                </c:pt>
                <c:pt idx="86">
                  <c:v>41983.0</c:v>
                </c:pt>
                <c:pt idx="87">
                  <c:v>41984.0</c:v>
                </c:pt>
                <c:pt idx="88">
                  <c:v>41985.0</c:v>
                </c:pt>
                <c:pt idx="89">
                  <c:v>41986.0</c:v>
                </c:pt>
                <c:pt idx="90">
                  <c:v>41987.0</c:v>
                </c:pt>
                <c:pt idx="91">
                  <c:v>41988.0</c:v>
                </c:pt>
                <c:pt idx="92">
                  <c:v>41989.0</c:v>
                </c:pt>
                <c:pt idx="93">
                  <c:v>41990.0</c:v>
                </c:pt>
                <c:pt idx="94">
                  <c:v>41991.0</c:v>
                </c:pt>
                <c:pt idx="95">
                  <c:v>41992.0</c:v>
                </c:pt>
              </c:numCache>
            </c:numRef>
          </c:cat>
          <c:val>
            <c:numRef>
              <c:f>Auswertung!$J$2:$J$98</c:f>
              <c:numCache>
                <c:formatCode>0.0</c:formatCode>
                <c:ptCount val="97"/>
                <c:pt idx="0">
                  <c:v>13.08333333333333</c:v>
                </c:pt>
                <c:pt idx="1">
                  <c:v>15.58333333333333</c:v>
                </c:pt>
                <c:pt idx="2">
                  <c:v>18.08333333333333</c:v>
                </c:pt>
                <c:pt idx="3">
                  <c:v>24.66666666666666</c:v>
                </c:pt>
                <c:pt idx="4">
                  <c:v>36.91666666666666</c:v>
                </c:pt>
                <c:pt idx="5">
                  <c:v>38.41666666666666</c:v>
                </c:pt>
                <c:pt idx="6">
                  <c:v>42.16666666666666</c:v>
                </c:pt>
                <c:pt idx="7">
                  <c:v>59.25</c:v>
                </c:pt>
                <c:pt idx="8">
                  <c:v>67.75</c:v>
                </c:pt>
                <c:pt idx="9">
                  <c:v>68.79999999999998</c:v>
                </c:pt>
                <c:pt idx="10">
                  <c:v>74.79999999999998</c:v>
                </c:pt>
                <c:pt idx="11">
                  <c:v>89.04999999999998</c:v>
                </c:pt>
                <c:pt idx="12">
                  <c:v>94.54999999999998</c:v>
                </c:pt>
                <c:pt idx="13">
                  <c:v>94.54999999999998</c:v>
                </c:pt>
                <c:pt idx="14">
                  <c:v>110.05</c:v>
                </c:pt>
                <c:pt idx="15">
                  <c:v>120.05</c:v>
                </c:pt>
                <c:pt idx="16">
                  <c:v>131.3</c:v>
                </c:pt>
                <c:pt idx="17">
                  <c:v>141.7166666666667</c:v>
                </c:pt>
                <c:pt idx="18">
                  <c:v>153.6333333333333</c:v>
                </c:pt>
                <c:pt idx="19">
                  <c:v>159.6333333333333</c:v>
                </c:pt>
                <c:pt idx="20">
                  <c:v>159.6333333333333</c:v>
                </c:pt>
                <c:pt idx="21">
                  <c:v>177.3</c:v>
                </c:pt>
                <c:pt idx="22">
                  <c:v>190.9666666666667</c:v>
                </c:pt>
                <c:pt idx="23">
                  <c:v>200.05</c:v>
                </c:pt>
                <c:pt idx="24">
                  <c:v>203.05</c:v>
                </c:pt>
                <c:pt idx="25">
                  <c:v>203.05</c:v>
                </c:pt>
                <c:pt idx="26">
                  <c:v>203.3833333333333</c:v>
                </c:pt>
                <c:pt idx="27">
                  <c:v>203.3833333333333</c:v>
                </c:pt>
                <c:pt idx="28">
                  <c:v>215.3833333333333</c:v>
                </c:pt>
                <c:pt idx="29">
                  <c:v>238.9666666666667</c:v>
                </c:pt>
                <c:pt idx="30">
                  <c:v>246.0</c:v>
                </c:pt>
                <c:pt idx="31">
                  <c:v>253.75</c:v>
                </c:pt>
                <c:pt idx="32">
                  <c:v>257.25</c:v>
                </c:pt>
                <c:pt idx="33">
                  <c:v>259.25</c:v>
                </c:pt>
                <c:pt idx="34">
                  <c:v>259.25</c:v>
                </c:pt>
                <c:pt idx="35">
                  <c:v>272.0</c:v>
                </c:pt>
                <c:pt idx="36">
                  <c:v>280.25</c:v>
                </c:pt>
                <c:pt idx="37">
                  <c:v>288.4166666666666</c:v>
                </c:pt>
                <c:pt idx="38">
                  <c:v>295.0</c:v>
                </c:pt>
                <c:pt idx="39">
                  <c:v>312.6666666666666</c:v>
                </c:pt>
                <c:pt idx="40">
                  <c:v>319.1666666666666</c:v>
                </c:pt>
                <c:pt idx="41">
                  <c:v>319.1666666666666</c:v>
                </c:pt>
                <c:pt idx="42">
                  <c:v>337.9166666666666</c:v>
                </c:pt>
                <c:pt idx="43">
                  <c:v>347.9166666666666</c:v>
                </c:pt>
                <c:pt idx="44">
                  <c:v>356.4166666666666</c:v>
                </c:pt>
                <c:pt idx="45">
                  <c:v>369.5833333333333</c:v>
                </c:pt>
                <c:pt idx="46">
                  <c:v>389.0</c:v>
                </c:pt>
                <c:pt idx="47">
                  <c:v>395.75</c:v>
                </c:pt>
                <c:pt idx="48">
                  <c:v>397.5</c:v>
                </c:pt>
                <c:pt idx="49">
                  <c:v>413.4166666666666</c:v>
                </c:pt>
                <c:pt idx="50">
                  <c:v>417.4166666666666</c:v>
                </c:pt>
                <c:pt idx="51">
                  <c:v>418.9166666666666</c:v>
                </c:pt>
                <c:pt idx="52">
                  <c:v>427.1666666666666</c:v>
                </c:pt>
                <c:pt idx="53">
                  <c:v>443.5833333333332</c:v>
                </c:pt>
                <c:pt idx="54">
                  <c:v>443.5833333333332</c:v>
                </c:pt>
                <c:pt idx="55">
                  <c:v>446.5833333333332</c:v>
                </c:pt>
                <c:pt idx="56">
                  <c:v>464.6666666666666</c:v>
                </c:pt>
                <c:pt idx="57">
                  <c:v>467.1666666666666</c:v>
                </c:pt>
                <c:pt idx="58">
                  <c:v>467.1666666666666</c:v>
                </c:pt>
                <c:pt idx="59">
                  <c:v>478.9166666666666</c:v>
                </c:pt>
                <c:pt idx="60">
                  <c:v>499.4166666666666</c:v>
                </c:pt>
                <c:pt idx="61">
                  <c:v>507.3333333333332</c:v>
                </c:pt>
                <c:pt idx="62">
                  <c:v>510.3333333333332</c:v>
                </c:pt>
                <c:pt idx="63">
                  <c:v>531.25</c:v>
                </c:pt>
                <c:pt idx="64">
                  <c:v>531.25</c:v>
                </c:pt>
                <c:pt idx="65">
                  <c:v>539.0</c:v>
                </c:pt>
                <c:pt idx="66">
                  <c:v>548.3333333333332</c:v>
                </c:pt>
                <c:pt idx="67">
                  <c:v>566.1666666666665</c:v>
                </c:pt>
                <c:pt idx="68">
                  <c:v>572.4166666666665</c:v>
                </c:pt>
                <c:pt idx="69">
                  <c:v>585.4166666666665</c:v>
                </c:pt>
                <c:pt idx="70">
                  <c:v>602.7499999999999</c:v>
                </c:pt>
                <c:pt idx="71">
                  <c:v>610.4999999999999</c:v>
                </c:pt>
                <c:pt idx="72">
                  <c:v>615.6666666666665</c:v>
                </c:pt>
                <c:pt idx="73">
                  <c:v>621.9166666666665</c:v>
                </c:pt>
                <c:pt idx="74">
                  <c:v>635.5833333333332</c:v>
                </c:pt>
                <c:pt idx="75">
                  <c:v>648.5833333333332</c:v>
                </c:pt>
                <c:pt idx="76">
                  <c:v>656.5833333333332</c:v>
                </c:pt>
                <c:pt idx="77">
                  <c:v>676.3333333333332</c:v>
                </c:pt>
                <c:pt idx="78">
                  <c:v>677.3333333333332</c:v>
                </c:pt>
                <c:pt idx="79">
                  <c:v>682.9166666666665</c:v>
                </c:pt>
                <c:pt idx="80">
                  <c:v>697.3333333333332</c:v>
                </c:pt>
                <c:pt idx="81">
                  <c:v>709.0833333333332</c:v>
                </c:pt>
                <c:pt idx="82">
                  <c:v>711.0833333333332</c:v>
                </c:pt>
                <c:pt idx="83">
                  <c:v>715.5833333333332</c:v>
                </c:pt>
                <c:pt idx="84">
                  <c:v>732.5833333333332</c:v>
                </c:pt>
                <c:pt idx="85">
                  <c:v>739.8333333333332</c:v>
                </c:pt>
                <c:pt idx="86">
                  <c:v>743.0</c:v>
                </c:pt>
                <c:pt idx="87">
                  <c:v>756.0</c:v>
                </c:pt>
                <c:pt idx="88">
                  <c:v>770.5</c:v>
                </c:pt>
                <c:pt idx="89">
                  <c:v>789.0833333333332</c:v>
                </c:pt>
                <c:pt idx="90">
                  <c:v>805.3333333333332</c:v>
                </c:pt>
                <c:pt idx="91">
                  <c:v>826.3333333333332</c:v>
                </c:pt>
                <c:pt idx="92">
                  <c:v>829.3333333333332</c:v>
                </c:pt>
                <c:pt idx="93">
                  <c:v>#N/A</c:v>
                </c:pt>
                <c:pt idx="94">
                  <c:v>#N/A</c:v>
                </c:pt>
                <c:pt idx="95">
                  <c:v>#N/A</c:v>
                </c:pt>
              </c:numCache>
            </c:numRef>
          </c:val>
          <c:smooth val="0"/>
        </c:ser>
        <c:ser>
          <c:idx val="4"/>
          <c:order val="3"/>
          <c:tx>
            <c:strRef>
              <c:f>Auswertung!$L$1</c:f>
              <c:strCache>
                <c:ptCount val="1"/>
                <c:pt idx="0">
                  <c:v>Soll Min pro Person</c:v>
                </c:pt>
              </c:strCache>
            </c:strRef>
          </c:tx>
          <c:spPr>
            <a:ln>
              <a:solidFill>
                <a:schemeClr val="accent4">
                  <a:lumMod val="20000"/>
                  <a:lumOff val="80000"/>
                  <a:alpha val="50000"/>
                </a:schemeClr>
              </a:solidFill>
            </a:ln>
          </c:spPr>
          <c:marker>
            <c:symbol val="none"/>
          </c:marker>
          <c:cat>
            <c:numRef>
              <c:f>Auswertung!$A$2:$A$98</c:f>
              <c:numCache>
                <c:formatCode>ddd\,\ d/m/yy</c:formatCode>
                <c:ptCount val="97"/>
                <c:pt idx="0">
                  <c:v>41897.0</c:v>
                </c:pt>
                <c:pt idx="1">
                  <c:v>41898.0</c:v>
                </c:pt>
                <c:pt idx="2">
                  <c:v>41899.0</c:v>
                </c:pt>
                <c:pt idx="3">
                  <c:v>41900.0</c:v>
                </c:pt>
                <c:pt idx="4">
                  <c:v>41901.0</c:v>
                </c:pt>
                <c:pt idx="5">
                  <c:v>41902.0</c:v>
                </c:pt>
                <c:pt idx="6">
                  <c:v>41903.0</c:v>
                </c:pt>
                <c:pt idx="7">
                  <c:v>41904.0</c:v>
                </c:pt>
                <c:pt idx="8">
                  <c:v>41905.0</c:v>
                </c:pt>
                <c:pt idx="9">
                  <c:v>41906.0</c:v>
                </c:pt>
                <c:pt idx="10">
                  <c:v>41907.0</c:v>
                </c:pt>
                <c:pt idx="11">
                  <c:v>41908.0</c:v>
                </c:pt>
                <c:pt idx="12">
                  <c:v>41909.0</c:v>
                </c:pt>
                <c:pt idx="13">
                  <c:v>41910.0</c:v>
                </c:pt>
                <c:pt idx="14">
                  <c:v>41911.0</c:v>
                </c:pt>
                <c:pt idx="15">
                  <c:v>41912.0</c:v>
                </c:pt>
                <c:pt idx="16">
                  <c:v>41913.0</c:v>
                </c:pt>
                <c:pt idx="17">
                  <c:v>41914.0</c:v>
                </c:pt>
                <c:pt idx="18">
                  <c:v>41915.0</c:v>
                </c:pt>
                <c:pt idx="19">
                  <c:v>41916.0</c:v>
                </c:pt>
                <c:pt idx="20">
                  <c:v>41917.0</c:v>
                </c:pt>
                <c:pt idx="21">
                  <c:v>41918.0</c:v>
                </c:pt>
                <c:pt idx="22">
                  <c:v>41919.0</c:v>
                </c:pt>
                <c:pt idx="23">
                  <c:v>41920.0</c:v>
                </c:pt>
                <c:pt idx="24">
                  <c:v>41921.0</c:v>
                </c:pt>
                <c:pt idx="25">
                  <c:v>41922.0</c:v>
                </c:pt>
                <c:pt idx="26">
                  <c:v>41923.0</c:v>
                </c:pt>
                <c:pt idx="27">
                  <c:v>41924.0</c:v>
                </c:pt>
                <c:pt idx="28">
                  <c:v>41925.0</c:v>
                </c:pt>
                <c:pt idx="29">
                  <c:v>41926.0</c:v>
                </c:pt>
                <c:pt idx="30">
                  <c:v>41927.0</c:v>
                </c:pt>
                <c:pt idx="31">
                  <c:v>41928.0</c:v>
                </c:pt>
                <c:pt idx="32">
                  <c:v>41929.0</c:v>
                </c:pt>
                <c:pt idx="33">
                  <c:v>41930.0</c:v>
                </c:pt>
                <c:pt idx="34">
                  <c:v>41931.0</c:v>
                </c:pt>
                <c:pt idx="35">
                  <c:v>41932.0</c:v>
                </c:pt>
                <c:pt idx="36">
                  <c:v>41933.0</c:v>
                </c:pt>
                <c:pt idx="37">
                  <c:v>41934.0</c:v>
                </c:pt>
                <c:pt idx="38">
                  <c:v>41935.0</c:v>
                </c:pt>
                <c:pt idx="39">
                  <c:v>41936.0</c:v>
                </c:pt>
                <c:pt idx="40">
                  <c:v>41937.0</c:v>
                </c:pt>
                <c:pt idx="41">
                  <c:v>41938.0</c:v>
                </c:pt>
                <c:pt idx="42">
                  <c:v>41939.0</c:v>
                </c:pt>
                <c:pt idx="43">
                  <c:v>41940.0</c:v>
                </c:pt>
                <c:pt idx="44">
                  <c:v>41941.0</c:v>
                </c:pt>
                <c:pt idx="45">
                  <c:v>41942.0</c:v>
                </c:pt>
                <c:pt idx="46">
                  <c:v>41943.0</c:v>
                </c:pt>
                <c:pt idx="47">
                  <c:v>41944.0</c:v>
                </c:pt>
                <c:pt idx="48">
                  <c:v>41945.0</c:v>
                </c:pt>
                <c:pt idx="49">
                  <c:v>41946.0</c:v>
                </c:pt>
                <c:pt idx="50">
                  <c:v>41947.0</c:v>
                </c:pt>
                <c:pt idx="51">
                  <c:v>41948.0</c:v>
                </c:pt>
                <c:pt idx="52">
                  <c:v>41949.0</c:v>
                </c:pt>
                <c:pt idx="53">
                  <c:v>41950.0</c:v>
                </c:pt>
                <c:pt idx="54">
                  <c:v>41951.0</c:v>
                </c:pt>
                <c:pt idx="55">
                  <c:v>41952.0</c:v>
                </c:pt>
                <c:pt idx="56">
                  <c:v>41953.0</c:v>
                </c:pt>
                <c:pt idx="57">
                  <c:v>41954.0</c:v>
                </c:pt>
                <c:pt idx="58">
                  <c:v>41955.0</c:v>
                </c:pt>
                <c:pt idx="59">
                  <c:v>41956.0</c:v>
                </c:pt>
                <c:pt idx="60">
                  <c:v>41957.0</c:v>
                </c:pt>
                <c:pt idx="61">
                  <c:v>41958.0</c:v>
                </c:pt>
                <c:pt idx="62">
                  <c:v>41959.0</c:v>
                </c:pt>
                <c:pt idx="63">
                  <c:v>41960.0</c:v>
                </c:pt>
                <c:pt idx="64">
                  <c:v>41961.0</c:v>
                </c:pt>
                <c:pt idx="65">
                  <c:v>41962.0</c:v>
                </c:pt>
                <c:pt idx="66">
                  <c:v>41963.0</c:v>
                </c:pt>
                <c:pt idx="67">
                  <c:v>41964.0</c:v>
                </c:pt>
                <c:pt idx="68">
                  <c:v>41965.0</c:v>
                </c:pt>
                <c:pt idx="69">
                  <c:v>41966.0</c:v>
                </c:pt>
                <c:pt idx="70">
                  <c:v>41967.0</c:v>
                </c:pt>
                <c:pt idx="71">
                  <c:v>41968.0</c:v>
                </c:pt>
                <c:pt idx="72">
                  <c:v>41969.0</c:v>
                </c:pt>
                <c:pt idx="73">
                  <c:v>41970.0</c:v>
                </c:pt>
                <c:pt idx="74">
                  <c:v>41971.0</c:v>
                </c:pt>
                <c:pt idx="75">
                  <c:v>41972.0</c:v>
                </c:pt>
                <c:pt idx="76">
                  <c:v>41973.0</c:v>
                </c:pt>
                <c:pt idx="77">
                  <c:v>41974.0</c:v>
                </c:pt>
                <c:pt idx="78">
                  <c:v>41975.0</c:v>
                </c:pt>
                <c:pt idx="79">
                  <c:v>41976.0</c:v>
                </c:pt>
                <c:pt idx="80">
                  <c:v>41977.0</c:v>
                </c:pt>
                <c:pt idx="81">
                  <c:v>41978.0</c:v>
                </c:pt>
                <c:pt idx="82">
                  <c:v>41979.0</c:v>
                </c:pt>
                <c:pt idx="83">
                  <c:v>41980.0</c:v>
                </c:pt>
                <c:pt idx="84">
                  <c:v>41981.0</c:v>
                </c:pt>
                <c:pt idx="85">
                  <c:v>41982.0</c:v>
                </c:pt>
                <c:pt idx="86">
                  <c:v>41983.0</c:v>
                </c:pt>
                <c:pt idx="87">
                  <c:v>41984.0</c:v>
                </c:pt>
                <c:pt idx="88">
                  <c:v>41985.0</c:v>
                </c:pt>
                <c:pt idx="89">
                  <c:v>41986.0</c:v>
                </c:pt>
                <c:pt idx="90">
                  <c:v>41987.0</c:v>
                </c:pt>
                <c:pt idx="91">
                  <c:v>41988.0</c:v>
                </c:pt>
                <c:pt idx="92">
                  <c:v>41989.0</c:v>
                </c:pt>
                <c:pt idx="93">
                  <c:v>41990.0</c:v>
                </c:pt>
                <c:pt idx="94">
                  <c:v>41991.0</c:v>
                </c:pt>
                <c:pt idx="95">
                  <c:v>41992.0</c:v>
                </c:pt>
              </c:numCache>
            </c:numRef>
          </c:cat>
          <c:val>
            <c:numRef>
              <c:f>Auswertung!$L$2:$L$98</c:f>
              <c:numCache>
                <c:formatCode>0.0</c:formatCode>
                <c:ptCount val="97"/>
                <c:pt idx="0">
                  <c:v>0.0</c:v>
                </c:pt>
                <c:pt idx="1">
                  <c:v>3.157894736842105</c:v>
                </c:pt>
                <c:pt idx="2">
                  <c:v>6.315789473684211</c:v>
                </c:pt>
                <c:pt idx="3">
                  <c:v>9.47368421052631</c:v>
                </c:pt>
                <c:pt idx="4">
                  <c:v>12.63157894736842</c:v>
                </c:pt>
                <c:pt idx="5">
                  <c:v>15.78947368421053</c:v>
                </c:pt>
                <c:pt idx="6">
                  <c:v>18.94736842105263</c:v>
                </c:pt>
                <c:pt idx="7">
                  <c:v>22.10526315789474</c:v>
                </c:pt>
                <c:pt idx="8">
                  <c:v>25.26315789473684</c:v>
                </c:pt>
                <c:pt idx="9">
                  <c:v>28.42105263157895</c:v>
                </c:pt>
                <c:pt idx="10">
                  <c:v>31.57894736842105</c:v>
                </c:pt>
                <c:pt idx="11">
                  <c:v>34.73684210526316</c:v>
                </c:pt>
                <c:pt idx="12">
                  <c:v>37.89473684210526</c:v>
                </c:pt>
                <c:pt idx="13">
                  <c:v>41.05263157894737</c:v>
                </c:pt>
                <c:pt idx="14">
                  <c:v>44.21052631578947</c:v>
                </c:pt>
                <c:pt idx="15">
                  <c:v>47.36842105263158</c:v>
                </c:pt>
                <c:pt idx="16">
                  <c:v>50.52631578947368</c:v>
                </c:pt>
                <c:pt idx="17">
                  <c:v>53.68421052631579</c:v>
                </c:pt>
                <c:pt idx="18">
                  <c:v>56.8421052631579</c:v>
                </c:pt>
                <c:pt idx="19">
                  <c:v>60.0</c:v>
                </c:pt>
                <c:pt idx="20">
                  <c:v>63.15789473684211</c:v>
                </c:pt>
                <c:pt idx="21">
                  <c:v>66.31578947368421</c:v>
                </c:pt>
                <c:pt idx="22">
                  <c:v>69.47368421052632</c:v>
                </c:pt>
                <c:pt idx="23">
                  <c:v>72.63157894736842</c:v>
                </c:pt>
                <c:pt idx="24">
                  <c:v>75.7894736842105</c:v>
                </c:pt>
                <c:pt idx="25">
                  <c:v>78.94736842105263</c:v>
                </c:pt>
                <c:pt idx="26">
                  <c:v>82.10526315789474</c:v>
                </c:pt>
                <c:pt idx="27">
                  <c:v>85.26315789473685</c:v>
                </c:pt>
                <c:pt idx="28">
                  <c:v>88.42105263157894</c:v>
                </c:pt>
                <c:pt idx="29">
                  <c:v>91.57894736842105</c:v>
                </c:pt>
                <c:pt idx="30">
                  <c:v>94.73684210526316</c:v>
                </c:pt>
                <c:pt idx="31">
                  <c:v>97.89473684210526</c:v>
                </c:pt>
                <c:pt idx="32">
                  <c:v>101.0526315789474</c:v>
                </c:pt>
                <c:pt idx="33">
                  <c:v>104.2105263157895</c:v>
                </c:pt>
                <c:pt idx="34">
                  <c:v>107.3684210526316</c:v>
                </c:pt>
                <c:pt idx="35">
                  <c:v>110.5263157894737</c:v>
                </c:pt>
                <c:pt idx="36">
                  <c:v>113.6842105263158</c:v>
                </c:pt>
                <c:pt idx="37">
                  <c:v>116.8421052631579</c:v>
                </c:pt>
                <c:pt idx="38">
                  <c:v>120.0</c:v>
                </c:pt>
                <c:pt idx="39">
                  <c:v>123.1578947368421</c:v>
                </c:pt>
                <c:pt idx="40">
                  <c:v>126.3157894736842</c:v>
                </c:pt>
                <c:pt idx="41">
                  <c:v>129.4736842105263</c:v>
                </c:pt>
                <c:pt idx="42">
                  <c:v>132.6315789473684</c:v>
                </c:pt>
                <c:pt idx="43">
                  <c:v>135.7894736842105</c:v>
                </c:pt>
                <c:pt idx="44">
                  <c:v>138.9473684210526</c:v>
                </c:pt>
                <c:pt idx="45">
                  <c:v>142.1052631578947</c:v>
                </c:pt>
                <c:pt idx="46">
                  <c:v>145.2631578947368</c:v>
                </c:pt>
                <c:pt idx="47">
                  <c:v>148.421052631579</c:v>
                </c:pt>
                <c:pt idx="48">
                  <c:v>151.578947368421</c:v>
                </c:pt>
                <c:pt idx="49">
                  <c:v>154.7368421052632</c:v>
                </c:pt>
                <c:pt idx="50">
                  <c:v>157.8947368421053</c:v>
                </c:pt>
                <c:pt idx="51">
                  <c:v>161.0526315789474</c:v>
                </c:pt>
                <c:pt idx="52">
                  <c:v>164.2105263157895</c:v>
                </c:pt>
                <c:pt idx="53">
                  <c:v>167.3684210526315</c:v>
                </c:pt>
                <c:pt idx="54">
                  <c:v>170.5263157894737</c:v>
                </c:pt>
                <c:pt idx="55">
                  <c:v>173.6842105263158</c:v>
                </c:pt>
                <c:pt idx="56">
                  <c:v>176.8421052631579</c:v>
                </c:pt>
                <c:pt idx="57">
                  <c:v>180.0</c:v>
                </c:pt>
                <c:pt idx="58">
                  <c:v>183.1578947368421</c:v>
                </c:pt>
                <c:pt idx="59">
                  <c:v>186.3157894736842</c:v>
                </c:pt>
                <c:pt idx="60">
                  <c:v>189.4736842105263</c:v>
                </c:pt>
                <c:pt idx="61">
                  <c:v>192.6315789473684</c:v>
                </c:pt>
                <c:pt idx="62">
                  <c:v>195.7894736842105</c:v>
                </c:pt>
                <c:pt idx="63">
                  <c:v>198.9473684210526</c:v>
                </c:pt>
                <c:pt idx="64">
                  <c:v>202.1052631578947</c:v>
                </c:pt>
                <c:pt idx="65">
                  <c:v>205.2631578947368</c:v>
                </c:pt>
                <c:pt idx="66">
                  <c:v>208.421052631579</c:v>
                </c:pt>
                <c:pt idx="67">
                  <c:v>211.5789473684211</c:v>
                </c:pt>
                <c:pt idx="68">
                  <c:v>214.7368421052632</c:v>
                </c:pt>
                <c:pt idx="69">
                  <c:v>217.8947368421053</c:v>
                </c:pt>
                <c:pt idx="70">
                  <c:v>221.0526315789474</c:v>
                </c:pt>
                <c:pt idx="71">
                  <c:v>224.2105263157895</c:v>
                </c:pt>
                <c:pt idx="72">
                  <c:v>227.3684210526315</c:v>
                </c:pt>
                <c:pt idx="73">
                  <c:v>230.5263157894737</c:v>
                </c:pt>
                <c:pt idx="74">
                  <c:v>233.6842105263158</c:v>
                </c:pt>
                <c:pt idx="75">
                  <c:v>236.8421052631579</c:v>
                </c:pt>
                <c:pt idx="76">
                  <c:v>240.0</c:v>
                </c:pt>
                <c:pt idx="77">
                  <c:v>243.1578947368421</c:v>
                </c:pt>
                <c:pt idx="78">
                  <c:v>246.3157894736842</c:v>
                </c:pt>
                <c:pt idx="79">
                  <c:v>249.4736842105263</c:v>
                </c:pt>
                <c:pt idx="80">
                  <c:v>252.6315789473684</c:v>
                </c:pt>
                <c:pt idx="81">
                  <c:v>255.7894736842105</c:v>
                </c:pt>
                <c:pt idx="82">
                  <c:v>258.9473684210527</c:v>
                </c:pt>
                <c:pt idx="83">
                  <c:v>262.1052631578947</c:v>
                </c:pt>
                <c:pt idx="84">
                  <c:v>265.2631578947368</c:v>
                </c:pt>
                <c:pt idx="85">
                  <c:v>268.421052631579</c:v>
                </c:pt>
                <c:pt idx="86">
                  <c:v>271.578947368421</c:v>
                </c:pt>
                <c:pt idx="87">
                  <c:v>274.7368421052632</c:v>
                </c:pt>
                <c:pt idx="88">
                  <c:v>277.8947368421053</c:v>
                </c:pt>
                <c:pt idx="89">
                  <c:v>281.0526315789474</c:v>
                </c:pt>
                <c:pt idx="90">
                  <c:v>284.2105263157895</c:v>
                </c:pt>
                <c:pt idx="91">
                  <c:v>287.3684210526316</c:v>
                </c:pt>
                <c:pt idx="92">
                  <c:v>290.5263157894737</c:v>
                </c:pt>
                <c:pt idx="93">
                  <c:v>293.6842105263158</c:v>
                </c:pt>
                <c:pt idx="94">
                  <c:v>296.842105263158</c:v>
                </c:pt>
                <c:pt idx="95">
                  <c:v>300.0</c:v>
                </c:pt>
              </c:numCache>
            </c:numRef>
          </c:val>
          <c:smooth val="0"/>
        </c:ser>
        <c:ser>
          <c:idx val="6"/>
          <c:order val="4"/>
          <c:tx>
            <c:strRef>
              <c:f>Auswertung!$N$1</c:f>
              <c:strCache>
                <c:ptCount val="1"/>
                <c:pt idx="0">
                  <c:v>Soll Max pro Person</c:v>
                </c:pt>
              </c:strCache>
            </c:strRef>
          </c:tx>
          <c:spPr>
            <a:ln>
              <a:solidFill>
                <a:schemeClr val="accent4">
                  <a:lumMod val="60000"/>
                  <a:lumOff val="40000"/>
                  <a:alpha val="50000"/>
                </a:schemeClr>
              </a:solidFill>
            </a:ln>
          </c:spPr>
          <c:marker>
            <c:symbol val="none"/>
          </c:marker>
          <c:cat>
            <c:numRef>
              <c:f>Auswertung!$A$2:$A$98</c:f>
              <c:numCache>
                <c:formatCode>ddd\,\ d/m/yy</c:formatCode>
                <c:ptCount val="97"/>
                <c:pt idx="0">
                  <c:v>41897.0</c:v>
                </c:pt>
                <c:pt idx="1">
                  <c:v>41898.0</c:v>
                </c:pt>
                <c:pt idx="2">
                  <c:v>41899.0</c:v>
                </c:pt>
                <c:pt idx="3">
                  <c:v>41900.0</c:v>
                </c:pt>
                <c:pt idx="4">
                  <c:v>41901.0</c:v>
                </c:pt>
                <c:pt idx="5">
                  <c:v>41902.0</c:v>
                </c:pt>
                <c:pt idx="6">
                  <c:v>41903.0</c:v>
                </c:pt>
                <c:pt idx="7">
                  <c:v>41904.0</c:v>
                </c:pt>
                <c:pt idx="8">
                  <c:v>41905.0</c:v>
                </c:pt>
                <c:pt idx="9">
                  <c:v>41906.0</c:v>
                </c:pt>
                <c:pt idx="10">
                  <c:v>41907.0</c:v>
                </c:pt>
                <c:pt idx="11">
                  <c:v>41908.0</c:v>
                </c:pt>
                <c:pt idx="12">
                  <c:v>41909.0</c:v>
                </c:pt>
                <c:pt idx="13">
                  <c:v>41910.0</c:v>
                </c:pt>
                <c:pt idx="14">
                  <c:v>41911.0</c:v>
                </c:pt>
                <c:pt idx="15">
                  <c:v>41912.0</c:v>
                </c:pt>
                <c:pt idx="16">
                  <c:v>41913.0</c:v>
                </c:pt>
                <c:pt idx="17">
                  <c:v>41914.0</c:v>
                </c:pt>
                <c:pt idx="18">
                  <c:v>41915.0</c:v>
                </c:pt>
                <c:pt idx="19">
                  <c:v>41916.0</c:v>
                </c:pt>
                <c:pt idx="20">
                  <c:v>41917.0</c:v>
                </c:pt>
                <c:pt idx="21">
                  <c:v>41918.0</c:v>
                </c:pt>
                <c:pt idx="22">
                  <c:v>41919.0</c:v>
                </c:pt>
                <c:pt idx="23">
                  <c:v>41920.0</c:v>
                </c:pt>
                <c:pt idx="24">
                  <c:v>41921.0</c:v>
                </c:pt>
                <c:pt idx="25">
                  <c:v>41922.0</c:v>
                </c:pt>
                <c:pt idx="26">
                  <c:v>41923.0</c:v>
                </c:pt>
                <c:pt idx="27">
                  <c:v>41924.0</c:v>
                </c:pt>
                <c:pt idx="28">
                  <c:v>41925.0</c:v>
                </c:pt>
                <c:pt idx="29">
                  <c:v>41926.0</c:v>
                </c:pt>
                <c:pt idx="30">
                  <c:v>41927.0</c:v>
                </c:pt>
                <c:pt idx="31">
                  <c:v>41928.0</c:v>
                </c:pt>
                <c:pt idx="32">
                  <c:v>41929.0</c:v>
                </c:pt>
                <c:pt idx="33">
                  <c:v>41930.0</c:v>
                </c:pt>
                <c:pt idx="34">
                  <c:v>41931.0</c:v>
                </c:pt>
                <c:pt idx="35">
                  <c:v>41932.0</c:v>
                </c:pt>
                <c:pt idx="36">
                  <c:v>41933.0</c:v>
                </c:pt>
                <c:pt idx="37">
                  <c:v>41934.0</c:v>
                </c:pt>
                <c:pt idx="38">
                  <c:v>41935.0</c:v>
                </c:pt>
                <c:pt idx="39">
                  <c:v>41936.0</c:v>
                </c:pt>
                <c:pt idx="40">
                  <c:v>41937.0</c:v>
                </c:pt>
                <c:pt idx="41">
                  <c:v>41938.0</c:v>
                </c:pt>
                <c:pt idx="42">
                  <c:v>41939.0</c:v>
                </c:pt>
                <c:pt idx="43">
                  <c:v>41940.0</c:v>
                </c:pt>
                <c:pt idx="44">
                  <c:v>41941.0</c:v>
                </c:pt>
                <c:pt idx="45">
                  <c:v>41942.0</c:v>
                </c:pt>
                <c:pt idx="46">
                  <c:v>41943.0</c:v>
                </c:pt>
                <c:pt idx="47">
                  <c:v>41944.0</c:v>
                </c:pt>
                <c:pt idx="48">
                  <c:v>41945.0</c:v>
                </c:pt>
                <c:pt idx="49">
                  <c:v>41946.0</c:v>
                </c:pt>
                <c:pt idx="50">
                  <c:v>41947.0</c:v>
                </c:pt>
                <c:pt idx="51">
                  <c:v>41948.0</c:v>
                </c:pt>
                <c:pt idx="52">
                  <c:v>41949.0</c:v>
                </c:pt>
                <c:pt idx="53">
                  <c:v>41950.0</c:v>
                </c:pt>
                <c:pt idx="54">
                  <c:v>41951.0</c:v>
                </c:pt>
                <c:pt idx="55">
                  <c:v>41952.0</c:v>
                </c:pt>
                <c:pt idx="56">
                  <c:v>41953.0</c:v>
                </c:pt>
                <c:pt idx="57">
                  <c:v>41954.0</c:v>
                </c:pt>
                <c:pt idx="58">
                  <c:v>41955.0</c:v>
                </c:pt>
                <c:pt idx="59">
                  <c:v>41956.0</c:v>
                </c:pt>
                <c:pt idx="60">
                  <c:v>41957.0</c:v>
                </c:pt>
                <c:pt idx="61">
                  <c:v>41958.0</c:v>
                </c:pt>
                <c:pt idx="62">
                  <c:v>41959.0</c:v>
                </c:pt>
                <c:pt idx="63">
                  <c:v>41960.0</c:v>
                </c:pt>
                <c:pt idx="64">
                  <c:v>41961.0</c:v>
                </c:pt>
                <c:pt idx="65">
                  <c:v>41962.0</c:v>
                </c:pt>
                <c:pt idx="66">
                  <c:v>41963.0</c:v>
                </c:pt>
                <c:pt idx="67">
                  <c:v>41964.0</c:v>
                </c:pt>
                <c:pt idx="68">
                  <c:v>41965.0</c:v>
                </c:pt>
                <c:pt idx="69">
                  <c:v>41966.0</c:v>
                </c:pt>
                <c:pt idx="70">
                  <c:v>41967.0</c:v>
                </c:pt>
                <c:pt idx="71">
                  <c:v>41968.0</c:v>
                </c:pt>
                <c:pt idx="72">
                  <c:v>41969.0</c:v>
                </c:pt>
                <c:pt idx="73">
                  <c:v>41970.0</c:v>
                </c:pt>
                <c:pt idx="74">
                  <c:v>41971.0</c:v>
                </c:pt>
                <c:pt idx="75">
                  <c:v>41972.0</c:v>
                </c:pt>
                <c:pt idx="76">
                  <c:v>41973.0</c:v>
                </c:pt>
                <c:pt idx="77">
                  <c:v>41974.0</c:v>
                </c:pt>
                <c:pt idx="78">
                  <c:v>41975.0</c:v>
                </c:pt>
                <c:pt idx="79">
                  <c:v>41976.0</c:v>
                </c:pt>
                <c:pt idx="80">
                  <c:v>41977.0</c:v>
                </c:pt>
                <c:pt idx="81">
                  <c:v>41978.0</c:v>
                </c:pt>
                <c:pt idx="82">
                  <c:v>41979.0</c:v>
                </c:pt>
                <c:pt idx="83">
                  <c:v>41980.0</c:v>
                </c:pt>
                <c:pt idx="84">
                  <c:v>41981.0</c:v>
                </c:pt>
                <c:pt idx="85">
                  <c:v>41982.0</c:v>
                </c:pt>
                <c:pt idx="86">
                  <c:v>41983.0</c:v>
                </c:pt>
                <c:pt idx="87">
                  <c:v>41984.0</c:v>
                </c:pt>
                <c:pt idx="88">
                  <c:v>41985.0</c:v>
                </c:pt>
                <c:pt idx="89">
                  <c:v>41986.0</c:v>
                </c:pt>
                <c:pt idx="90">
                  <c:v>41987.0</c:v>
                </c:pt>
                <c:pt idx="91">
                  <c:v>41988.0</c:v>
                </c:pt>
                <c:pt idx="92">
                  <c:v>41989.0</c:v>
                </c:pt>
                <c:pt idx="93">
                  <c:v>41990.0</c:v>
                </c:pt>
                <c:pt idx="94">
                  <c:v>41991.0</c:v>
                </c:pt>
                <c:pt idx="95">
                  <c:v>41992.0</c:v>
                </c:pt>
              </c:numCache>
            </c:numRef>
          </c:cat>
          <c:val>
            <c:numRef>
              <c:f>Auswertung!$N$2:$N$98</c:f>
              <c:numCache>
                <c:formatCode>0.0</c:formatCode>
                <c:ptCount val="97"/>
                <c:pt idx="0">
                  <c:v>0.0</c:v>
                </c:pt>
                <c:pt idx="1">
                  <c:v>4.0</c:v>
                </c:pt>
                <c:pt idx="2">
                  <c:v>8.0</c:v>
                </c:pt>
                <c:pt idx="3">
                  <c:v>12.0</c:v>
                </c:pt>
                <c:pt idx="4">
                  <c:v>16.0</c:v>
                </c:pt>
                <c:pt idx="5">
                  <c:v>20.0</c:v>
                </c:pt>
                <c:pt idx="6">
                  <c:v>24.0</c:v>
                </c:pt>
                <c:pt idx="7">
                  <c:v>28.0</c:v>
                </c:pt>
                <c:pt idx="8">
                  <c:v>32.0</c:v>
                </c:pt>
                <c:pt idx="9">
                  <c:v>36.0</c:v>
                </c:pt>
                <c:pt idx="10">
                  <c:v>40.0</c:v>
                </c:pt>
                <c:pt idx="11">
                  <c:v>44.0</c:v>
                </c:pt>
                <c:pt idx="12">
                  <c:v>48.0</c:v>
                </c:pt>
                <c:pt idx="13">
                  <c:v>52.0</c:v>
                </c:pt>
                <c:pt idx="14">
                  <c:v>56.0</c:v>
                </c:pt>
                <c:pt idx="15">
                  <c:v>60.0</c:v>
                </c:pt>
                <c:pt idx="16">
                  <c:v>64.0</c:v>
                </c:pt>
                <c:pt idx="17">
                  <c:v>68.0</c:v>
                </c:pt>
                <c:pt idx="18">
                  <c:v>72.0</c:v>
                </c:pt>
                <c:pt idx="19">
                  <c:v>76.0</c:v>
                </c:pt>
                <c:pt idx="20">
                  <c:v>80.0</c:v>
                </c:pt>
                <c:pt idx="21">
                  <c:v>84.0</c:v>
                </c:pt>
                <c:pt idx="22">
                  <c:v>88.0</c:v>
                </c:pt>
                <c:pt idx="23">
                  <c:v>92.0</c:v>
                </c:pt>
                <c:pt idx="24">
                  <c:v>96.0</c:v>
                </c:pt>
                <c:pt idx="25">
                  <c:v>100.0</c:v>
                </c:pt>
                <c:pt idx="26">
                  <c:v>104.0</c:v>
                </c:pt>
                <c:pt idx="27">
                  <c:v>108.0</c:v>
                </c:pt>
                <c:pt idx="28">
                  <c:v>112.0</c:v>
                </c:pt>
                <c:pt idx="29">
                  <c:v>116.0</c:v>
                </c:pt>
                <c:pt idx="30">
                  <c:v>120.0</c:v>
                </c:pt>
                <c:pt idx="31">
                  <c:v>124.0</c:v>
                </c:pt>
                <c:pt idx="32">
                  <c:v>128.0</c:v>
                </c:pt>
                <c:pt idx="33">
                  <c:v>132.0</c:v>
                </c:pt>
                <c:pt idx="34">
                  <c:v>136.0</c:v>
                </c:pt>
                <c:pt idx="35">
                  <c:v>140.0</c:v>
                </c:pt>
                <c:pt idx="36">
                  <c:v>144.0</c:v>
                </c:pt>
                <c:pt idx="37">
                  <c:v>148.0</c:v>
                </c:pt>
                <c:pt idx="38">
                  <c:v>152.0</c:v>
                </c:pt>
                <c:pt idx="39">
                  <c:v>156.0</c:v>
                </c:pt>
                <c:pt idx="40">
                  <c:v>160.0</c:v>
                </c:pt>
                <c:pt idx="41">
                  <c:v>164.0</c:v>
                </c:pt>
                <c:pt idx="42">
                  <c:v>168.0</c:v>
                </c:pt>
                <c:pt idx="43">
                  <c:v>172.0</c:v>
                </c:pt>
                <c:pt idx="44">
                  <c:v>176.0</c:v>
                </c:pt>
                <c:pt idx="45">
                  <c:v>180.0</c:v>
                </c:pt>
                <c:pt idx="46">
                  <c:v>184.0</c:v>
                </c:pt>
                <c:pt idx="47">
                  <c:v>188.0</c:v>
                </c:pt>
                <c:pt idx="48">
                  <c:v>192.0</c:v>
                </c:pt>
                <c:pt idx="49">
                  <c:v>196.0</c:v>
                </c:pt>
                <c:pt idx="50">
                  <c:v>200.0</c:v>
                </c:pt>
                <c:pt idx="51">
                  <c:v>204.0</c:v>
                </c:pt>
                <c:pt idx="52">
                  <c:v>208.0</c:v>
                </c:pt>
                <c:pt idx="53">
                  <c:v>212.0</c:v>
                </c:pt>
                <c:pt idx="54">
                  <c:v>216.0</c:v>
                </c:pt>
                <c:pt idx="55">
                  <c:v>220.0</c:v>
                </c:pt>
                <c:pt idx="56">
                  <c:v>224.0</c:v>
                </c:pt>
                <c:pt idx="57">
                  <c:v>228.0</c:v>
                </c:pt>
                <c:pt idx="58">
                  <c:v>232.0</c:v>
                </c:pt>
                <c:pt idx="59">
                  <c:v>236.0</c:v>
                </c:pt>
                <c:pt idx="60">
                  <c:v>240.0</c:v>
                </c:pt>
                <c:pt idx="61">
                  <c:v>244.0</c:v>
                </c:pt>
                <c:pt idx="62">
                  <c:v>248.0</c:v>
                </c:pt>
                <c:pt idx="63">
                  <c:v>252.0</c:v>
                </c:pt>
                <c:pt idx="64">
                  <c:v>256.0</c:v>
                </c:pt>
                <c:pt idx="65">
                  <c:v>260.0</c:v>
                </c:pt>
                <c:pt idx="66">
                  <c:v>264.0</c:v>
                </c:pt>
                <c:pt idx="67">
                  <c:v>268.0</c:v>
                </c:pt>
                <c:pt idx="68">
                  <c:v>272.0</c:v>
                </c:pt>
                <c:pt idx="69">
                  <c:v>276.0</c:v>
                </c:pt>
                <c:pt idx="70">
                  <c:v>280.0</c:v>
                </c:pt>
                <c:pt idx="71">
                  <c:v>284.0</c:v>
                </c:pt>
                <c:pt idx="72">
                  <c:v>288.0</c:v>
                </c:pt>
                <c:pt idx="73">
                  <c:v>292.0</c:v>
                </c:pt>
                <c:pt idx="74">
                  <c:v>296.0</c:v>
                </c:pt>
                <c:pt idx="75">
                  <c:v>300.0</c:v>
                </c:pt>
                <c:pt idx="76">
                  <c:v>304.0</c:v>
                </c:pt>
                <c:pt idx="77">
                  <c:v>308.0</c:v>
                </c:pt>
                <c:pt idx="78">
                  <c:v>312.0</c:v>
                </c:pt>
                <c:pt idx="79">
                  <c:v>316.0</c:v>
                </c:pt>
                <c:pt idx="80">
                  <c:v>320.0</c:v>
                </c:pt>
                <c:pt idx="81">
                  <c:v>324.0</c:v>
                </c:pt>
                <c:pt idx="82">
                  <c:v>328.0</c:v>
                </c:pt>
                <c:pt idx="83">
                  <c:v>332.0</c:v>
                </c:pt>
                <c:pt idx="84">
                  <c:v>336.0</c:v>
                </c:pt>
                <c:pt idx="85">
                  <c:v>340.0</c:v>
                </c:pt>
                <c:pt idx="86">
                  <c:v>344.0</c:v>
                </c:pt>
                <c:pt idx="87">
                  <c:v>348.0</c:v>
                </c:pt>
                <c:pt idx="88">
                  <c:v>352.0</c:v>
                </c:pt>
                <c:pt idx="89">
                  <c:v>356.0</c:v>
                </c:pt>
                <c:pt idx="90">
                  <c:v>360.0</c:v>
                </c:pt>
                <c:pt idx="91">
                  <c:v>360.0</c:v>
                </c:pt>
                <c:pt idx="92">
                  <c:v>360.0</c:v>
                </c:pt>
                <c:pt idx="93">
                  <c:v>360.0</c:v>
                </c:pt>
                <c:pt idx="94">
                  <c:v>360.0</c:v>
                </c:pt>
                <c:pt idx="95">
                  <c:v>360.0</c:v>
                </c:pt>
              </c:numCache>
            </c:numRef>
          </c:val>
          <c:smooth val="0"/>
        </c:ser>
        <c:ser>
          <c:idx val="3"/>
          <c:order val="5"/>
          <c:tx>
            <c:strRef>
              <c:f>Auswertung!$K$1</c:f>
              <c:strCache>
                <c:ptCount val="1"/>
                <c:pt idx="0">
                  <c:v>Soll Min Total</c:v>
                </c:pt>
              </c:strCache>
            </c:strRef>
          </c:tx>
          <c:spPr>
            <a:ln>
              <a:solidFill>
                <a:schemeClr val="accent6">
                  <a:lumMod val="40000"/>
                  <a:lumOff val="60000"/>
                  <a:alpha val="50000"/>
                </a:schemeClr>
              </a:solidFill>
            </a:ln>
          </c:spPr>
          <c:marker>
            <c:symbol val="none"/>
          </c:marker>
          <c:cat>
            <c:numRef>
              <c:f>Auswertung!$A$2:$A$98</c:f>
              <c:numCache>
                <c:formatCode>ddd\,\ d/m/yy</c:formatCode>
                <c:ptCount val="97"/>
                <c:pt idx="0">
                  <c:v>41897.0</c:v>
                </c:pt>
                <c:pt idx="1">
                  <c:v>41898.0</c:v>
                </c:pt>
                <c:pt idx="2">
                  <c:v>41899.0</c:v>
                </c:pt>
                <c:pt idx="3">
                  <c:v>41900.0</c:v>
                </c:pt>
                <c:pt idx="4">
                  <c:v>41901.0</c:v>
                </c:pt>
                <c:pt idx="5">
                  <c:v>41902.0</c:v>
                </c:pt>
                <c:pt idx="6">
                  <c:v>41903.0</c:v>
                </c:pt>
                <c:pt idx="7">
                  <c:v>41904.0</c:v>
                </c:pt>
                <c:pt idx="8">
                  <c:v>41905.0</c:v>
                </c:pt>
                <c:pt idx="9">
                  <c:v>41906.0</c:v>
                </c:pt>
                <c:pt idx="10">
                  <c:v>41907.0</c:v>
                </c:pt>
                <c:pt idx="11">
                  <c:v>41908.0</c:v>
                </c:pt>
                <c:pt idx="12">
                  <c:v>41909.0</c:v>
                </c:pt>
                <c:pt idx="13">
                  <c:v>41910.0</c:v>
                </c:pt>
                <c:pt idx="14">
                  <c:v>41911.0</c:v>
                </c:pt>
                <c:pt idx="15">
                  <c:v>41912.0</c:v>
                </c:pt>
                <c:pt idx="16">
                  <c:v>41913.0</c:v>
                </c:pt>
                <c:pt idx="17">
                  <c:v>41914.0</c:v>
                </c:pt>
                <c:pt idx="18">
                  <c:v>41915.0</c:v>
                </c:pt>
                <c:pt idx="19">
                  <c:v>41916.0</c:v>
                </c:pt>
                <c:pt idx="20">
                  <c:v>41917.0</c:v>
                </c:pt>
                <c:pt idx="21">
                  <c:v>41918.0</c:v>
                </c:pt>
                <c:pt idx="22">
                  <c:v>41919.0</c:v>
                </c:pt>
                <c:pt idx="23">
                  <c:v>41920.0</c:v>
                </c:pt>
                <c:pt idx="24">
                  <c:v>41921.0</c:v>
                </c:pt>
                <c:pt idx="25">
                  <c:v>41922.0</c:v>
                </c:pt>
                <c:pt idx="26">
                  <c:v>41923.0</c:v>
                </c:pt>
                <c:pt idx="27">
                  <c:v>41924.0</c:v>
                </c:pt>
                <c:pt idx="28">
                  <c:v>41925.0</c:v>
                </c:pt>
                <c:pt idx="29">
                  <c:v>41926.0</c:v>
                </c:pt>
                <c:pt idx="30">
                  <c:v>41927.0</c:v>
                </c:pt>
                <c:pt idx="31">
                  <c:v>41928.0</c:v>
                </c:pt>
                <c:pt idx="32">
                  <c:v>41929.0</c:v>
                </c:pt>
                <c:pt idx="33">
                  <c:v>41930.0</c:v>
                </c:pt>
                <c:pt idx="34">
                  <c:v>41931.0</c:v>
                </c:pt>
                <c:pt idx="35">
                  <c:v>41932.0</c:v>
                </c:pt>
                <c:pt idx="36">
                  <c:v>41933.0</c:v>
                </c:pt>
                <c:pt idx="37">
                  <c:v>41934.0</c:v>
                </c:pt>
                <c:pt idx="38">
                  <c:v>41935.0</c:v>
                </c:pt>
                <c:pt idx="39">
                  <c:v>41936.0</c:v>
                </c:pt>
                <c:pt idx="40">
                  <c:v>41937.0</c:v>
                </c:pt>
                <c:pt idx="41">
                  <c:v>41938.0</c:v>
                </c:pt>
                <c:pt idx="42">
                  <c:v>41939.0</c:v>
                </c:pt>
                <c:pt idx="43">
                  <c:v>41940.0</c:v>
                </c:pt>
                <c:pt idx="44">
                  <c:v>41941.0</c:v>
                </c:pt>
                <c:pt idx="45">
                  <c:v>41942.0</c:v>
                </c:pt>
                <c:pt idx="46">
                  <c:v>41943.0</c:v>
                </c:pt>
                <c:pt idx="47">
                  <c:v>41944.0</c:v>
                </c:pt>
                <c:pt idx="48">
                  <c:v>41945.0</c:v>
                </c:pt>
                <c:pt idx="49">
                  <c:v>41946.0</c:v>
                </c:pt>
                <c:pt idx="50">
                  <c:v>41947.0</c:v>
                </c:pt>
                <c:pt idx="51">
                  <c:v>41948.0</c:v>
                </c:pt>
                <c:pt idx="52">
                  <c:v>41949.0</c:v>
                </c:pt>
                <c:pt idx="53">
                  <c:v>41950.0</c:v>
                </c:pt>
                <c:pt idx="54">
                  <c:v>41951.0</c:v>
                </c:pt>
                <c:pt idx="55">
                  <c:v>41952.0</c:v>
                </c:pt>
                <c:pt idx="56">
                  <c:v>41953.0</c:v>
                </c:pt>
                <c:pt idx="57">
                  <c:v>41954.0</c:v>
                </c:pt>
                <c:pt idx="58">
                  <c:v>41955.0</c:v>
                </c:pt>
                <c:pt idx="59">
                  <c:v>41956.0</c:v>
                </c:pt>
                <c:pt idx="60">
                  <c:v>41957.0</c:v>
                </c:pt>
                <c:pt idx="61">
                  <c:v>41958.0</c:v>
                </c:pt>
                <c:pt idx="62">
                  <c:v>41959.0</c:v>
                </c:pt>
                <c:pt idx="63">
                  <c:v>41960.0</c:v>
                </c:pt>
                <c:pt idx="64">
                  <c:v>41961.0</c:v>
                </c:pt>
                <c:pt idx="65">
                  <c:v>41962.0</c:v>
                </c:pt>
                <c:pt idx="66">
                  <c:v>41963.0</c:v>
                </c:pt>
                <c:pt idx="67">
                  <c:v>41964.0</c:v>
                </c:pt>
                <c:pt idx="68">
                  <c:v>41965.0</c:v>
                </c:pt>
                <c:pt idx="69">
                  <c:v>41966.0</c:v>
                </c:pt>
                <c:pt idx="70">
                  <c:v>41967.0</c:v>
                </c:pt>
                <c:pt idx="71">
                  <c:v>41968.0</c:v>
                </c:pt>
                <c:pt idx="72">
                  <c:v>41969.0</c:v>
                </c:pt>
                <c:pt idx="73">
                  <c:v>41970.0</c:v>
                </c:pt>
                <c:pt idx="74">
                  <c:v>41971.0</c:v>
                </c:pt>
                <c:pt idx="75">
                  <c:v>41972.0</c:v>
                </c:pt>
                <c:pt idx="76">
                  <c:v>41973.0</c:v>
                </c:pt>
                <c:pt idx="77">
                  <c:v>41974.0</c:v>
                </c:pt>
                <c:pt idx="78">
                  <c:v>41975.0</c:v>
                </c:pt>
                <c:pt idx="79">
                  <c:v>41976.0</c:v>
                </c:pt>
                <c:pt idx="80">
                  <c:v>41977.0</c:v>
                </c:pt>
                <c:pt idx="81">
                  <c:v>41978.0</c:v>
                </c:pt>
                <c:pt idx="82">
                  <c:v>41979.0</c:v>
                </c:pt>
                <c:pt idx="83">
                  <c:v>41980.0</c:v>
                </c:pt>
                <c:pt idx="84">
                  <c:v>41981.0</c:v>
                </c:pt>
                <c:pt idx="85">
                  <c:v>41982.0</c:v>
                </c:pt>
                <c:pt idx="86">
                  <c:v>41983.0</c:v>
                </c:pt>
                <c:pt idx="87">
                  <c:v>41984.0</c:v>
                </c:pt>
                <c:pt idx="88">
                  <c:v>41985.0</c:v>
                </c:pt>
                <c:pt idx="89">
                  <c:v>41986.0</c:v>
                </c:pt>
                <c:pt idx="90">
                  <c:v>41987.0</c:v>
                </c:pt>
                <c:pt idx="91">
                  <c:v>41988.0</c:v>
                </c:pt>
                <c:pt idx="92">
                  <c:v>41989.0</c:v>
                </c:pt>
                <c:pt idx="93">
                  <c:v>41990.0</c:v>
                </c:pt>
                <c:pt idx="94">
                  <c:v>41991.0</c:v>
                </c:pt>
                <c:pt idx="95">
                  <c:v>41992.0</c:v>
                </c:pt>
              </c:numCache>
            </c:numRef>
          </c:cat>
          <c:val>
            <c:numRef>
              <c:f>Auswertung!$K$2:$K$98</c:f>
              <c:numCache>
                <c:formatCode>0.0</c:formatCode>
                <c:ptCount val="97"/>
                <c:pt idx="0">
                  <c:v>0.0</c:v>
                </c:pt>
                <c:pt idx="1">
                  <c:v>6.315789473684211</c:v>
                </c:pt>
                <c:pt idx="2">
                  <c:v>12.63157894736842</c:v>
                </c:pt>
                <c:pt idx="3">
                  <c:v>18.94736842105263</c:v>
                </c:pt>
                <c:pt idx="4">
                  <c:v>25.26315789473684</c:v>
                </c:pt>
                <c:pt idx="5">
                  <c:v>31.57894736842105</c:v>
                </c:pt>
                <c:pt idx="6">
                  <c:v>37.89473684210526</c:v>
                </c:pt>
                <c:pt idx="7">
                  <c:v>44.21052631578947</c:v>
                </c:pt>
                <c:pt idx="8">
                  <c:v>50.52631578947368</c:v>
                </c:pt>
                <c:pt idx="9">
                  <c:v>56.8421052631579</c:v>
                </c:pt>
                <c:pt idx="10">
                  <c:v>63.15789473684211</c:v>
                </c:pt>
                <c:pt idx="11">
                  <c:v>69.47368421052632</c:v>
                </c:pt>
                <c:pt idx="12">
                  <c:v>75.7894736842105</c:v>
                </c:pt>
                <c:pt idx="13">
                  <c:v>82.10526315789474</c:v>
                </c:pt>
                <c:pt idx="14">
                  <c:v>88.42105263157894</c:v>
                </c:pt>
                <c:pt idx="15">
                  <c:v>94.73684210526316</c:v>
                </c:pt>
                <c:pt idx="16">
                  <c:v>101.0526315789474</c:v>
                </c:pt>
                <c:pt idx="17">
                  <c:v>107.3684210526316</c:v>
                </c:pt>
                <c:pt idx="18">
                  <c:v>113.6842105263158</c:v>
                </c:pt>
                <c:pt idx="19">
                  <c:v>120.0</c:v>
                </c:pt>
                <c:pt idx="20">
                  <c:v>126.3157894736842</c:v>
                </c:pt>
                <c:pt idx="21">
                  <c:v>132.6315789473684</c:v>
                </c:pt>
                <c:pt idx="22">
                  <c:v>138.9473684210526</c:v>
                </c:pt>
                <c:pt idx="23">
                  <c:v>145.2631578947368</c:v>
                </c:pt>
                <c:pt idx="24">
                  <c:v>151.578947368421</c:v>
                </c:pt>
                <c:pt idx="25">
                  <c:v>157.8947368421053</c:v>
                </c:pt>
                <c:pt idx="26">
                  <c:v>164.2105263157895</c:v>
                </c:pt>
                <c:pt idx="27">
                  <c:v>170.5263157894737</c:v>
                </c:pt>
                <c:pt idx="28">
                  <c:v>176.8421052631579</c:v>
                </c:pt>
                <c:pt idx="29">
                  <c:v>183.1578947368421</c:v>
                </c:pt>
                <c:pt idx="30">
                  <c:v>189.4736842105263</c:v>
                </c:pt>
                <c:pt idx="31">
                  <c:v>195.7894736842105</c:v>
                </c:pt>
                <c:pt idx="32">
                  <c:v>202.1052631578947</c:v>
                </c:pt>
                <c:pt idx="33">
                  <c:v>208.421052631579</c:v>
                </c:pt>
                <c:pt idx="34">
                  <c:v>214.7368421052632</c:v>
                </c:pt>
                <c:pt idx="35">
                  <c:v>221.0526315789474</c:v>
                </c:pt>
                <c:pt idx="36">
                  <c:v>227.3684210526315</c:v>
                </c:pt>
                <c:pt idx="37">
                  <c:v>233.6842105263158</c:v>
                </c:pt>
                <c:pt idx="38">
                  <c:v>240.0</c:v>
                </c:pt>
                <c:pt idx="39">
                  <c:v>246.3157894736842</c:v>
                </c:pt>
                <c:pt idx="40">
                  <c:v>252.6315789473684</c:v>
                </c:pt>
                <c:pt idx="41">
                  <c:v>258.9473684210527</c:v>
                </c:pt>
                <c:pt idx="42">
                  <c:v>265.2631578947368</c:v>
                </c:pt>
                <c:pt idx="43">
                  <c:v>271.578947368421</c:v>
                </c:pt>
                <c:pt idx="44">
                  <c:v>277.8947368421053</c:v>
                </c:pt>
                <c:pt idx="45">
                  <c:v>284.2105263157895</c:v>
                </c:pt>
                <c:pt idx="46">
                  <c:v>290.5263157894737</c:v>
                </c:pt>
                <c:pt idx="47">
                  <c:v>296.842105263158</c:v>
                </c:pt>
                <c:pt idx="48">
                  <c:v>303.157894736842</c:v>
                </c:pt>
                <c:pt idx="49">
                  <c:v>309.4736842105263</c:v>
                </c:pt>
                <c:pt idx="50">
                  <c:v>315.7894736842105</c:v>
                </c:pt>
                <c:pt idx="51">
                  <c:v>322.1052631578947</c:v>
                </c:pt>
                <c:pt idx="52">
                  <c:v>328.421052631579</c:v>
                </c:pt>
                <c:pt idx="53">
                  <c:v>334.7368421052632</c:v>
                </c:pt>
                <c:pt idx="54">
                  <c:v>341.0526315789474</c:v>
                </c:pt>
                <c:pt idx="55">
                  <c:v>347.3684210526316</c:v>
                </c:pt>
                <c:pt idx="56">
                  <c:v>353.6842105263158</c:v>
                </c:pt>
                <c:pt idx="57">
                  <c:v>360.0</c:v>
                </c:pt>
                <c:pt idx="58">
                  <c:v>366.3157894736842</c:v>
                </c:pt>
                <c:pt idx="59">
                  <c:v>372.6315789473684</c:v>
                </c:pt>
                <c:pt idx="60">
                  <c:v>378.9473684210527</c:v>
                </c:pt>
                <c:pt idx="61">
                  <c:v>385.2631578947368</c:v>
                </c:pt>
                <c:pt idx="62">
                  <c:v>391.578947368421</c:v>
                </c:pt>
                <c:pt idx="63">
                  <c:v>397.8947368421053</c:v>
                </c:pt>
                <c:pt idx="64">
                  <c:v>404.2105263157895</c:v>
                </c:pt>
                <c:pt idx="65">
                  <c:v>410.5263157894737</c:v>
                </c:pt>
                <c:pt idx="66">
                  <c:v>416.842105263158</c:v>
                </c:pt>
                <c:pt idx="67">
                  <c:v>423.1578947368421</c:v>
                </c:pt>
                <c:pt idx="68">
                  <c:v>429.4736842105263</c:v>
                </c:pt>
                <c:pt idx="69">
                  <c:v>435.7894736842105</c:v>
                </c:pt>
                <c:pt idx="70">
                  <c:v>442.1052631578947</c:v>
                </c:pt>
                <c:pt idx="71">
                  <c:v>448.421052631579</c:v>
                </c:pt>
                <c:pt idx="72">
                  <c:v>454.7368421052632</c:v>
                </c:pt>
                <c:pt idx="73">
                  <c:v>461.0526315789474</c:v>
                </c:pt>
                <c:pt idx="74">
                  <c:v>467.3684210526316</c:v>
                </c:pt>
                <c:pt idx="75">
                  <c:v>473.6842105263158</c:v>
                </c:pt>
                <c:pt idx="76">
                  <c:v>480.0</c:v>
                </c:pt>
                <c:pt idx="77">
                  <c:v>486.3157894736842</c:v>
                </c:pt>
                <c:pt idx="78">
                  <c:v>492.6315789473684</c:v>
                </c:pt>
                <c:pt idx="79">
                  <c:v>498.9473684210527</c:v>
                </c:pt>
                <c:pt idx="80">
                  <c:v>505.2631578947369</c:v>
                </c:pt>
                <c:pt idx="81">
                  <c:v>511.578947368421</c:v>
                </c:pt>
                <c:pt idx="82">
                  <c:v>517.8947368421053</c:v>
                </c:pt>
                <c:pt idx="83">
                  <c:v>524.2105263157895</c:v>
                </c:pt>
                <c:pt idx="84">
                  <c:v>530.5263157894736</c:v>
                </c:pt>
                <c:pt idx="85">
                  <c:v>536.842105263158</c:v>
                </c:pt>
                <c:pt idx="86">
                  <c:v>543.157894736842</c:v>
                </c:pt>
                <c:pt idx="87">
                  <c:v>549.4736842105263</c:v>
                </c:pt>
                <c:pt idx="88">
                  <c:v>555.7894736842105</c:v>
                </c:pt>
                <c:pt idx="89">
                  <c:v>562.1052631578948</c:v>
                </c:pt>
                <c:pt idx="90">
                  <c:v>568.421052631579</c:v>
                </c:pt>
                <c:pt idx="91">
                  <c:v>574.7368421052631</c:v>
                </c:pt>
                <c:pt idx="92">
                  <c:v>581.0526315789473</c:v>
                </c:pt>
                <c:pt idx="93">
                  <c:v>587.3684210526316</c:v>
                </c:pt>
                <c:pt idx="94">
                  <c:v>593.6842105263158</c:v>
                </c:pt>
                <c:pt idx="95">
                  <c:v>600.0</c:v>
                </c:pt>
              </c:numCache>
            </c:numRef>
          </c:val>
          <c:smooth val="0"/>
        </c:ser>
        <c:ser>
          <c:idx val="5"/>
          <c:order val="6"/>
          <c:tx>
            <c:strRef>
              <c:f>Auswertung!$M$1</c:f>
              <c:strCache>
                <c:ptCount val="1"/>
                <c:pt idx="0">
                  <c:v>Soll Max Total</c:v>
                </c:pt>
              </c:strCache>
            </c:strRef>
          </c:tx>
          <c:spPr>
            <a:ln>
              <a:solidFill>
                <a:schemeClr val="accent6">
                  <a:lumMod val="60000"/>
                  <a:lumOff val="40000"/>
                  <a:alpha val="50000"/>
                </a:schemeClr>
              </a:solidFill>
            </a:ln>
          </c:spPr>
          <c:marker>
            <c:symbol val="none"/>
          </c:marker>
          <c:cat>
            <c:numRef>
              <c:f>Auswertung!$A$2:$A$98</c:f>
              <c:numCache>
                <c:formatCode>ddd\,\ d/m/yy</c:formatCode>
                <c:ptCount val="97"/>
                <c:pt idx="0">
                  <c:v>41897.0</c:v>
                </c:pt>
                <c:pt idx="1">
                  <c:v>41898.0</c:v>
                </c:pt>
                <c:pt idx="2">
                  <c:v>41899.0</c:v>
                </c:pt>
                <c:pt idx="3">
                  <c:v>41900.0</c:v>
                </c:pt>
                <c:pt idx="4">
                  <c:v>41901.0</c:v>
                </c:pt>
                <c:pt idx="5">
                  <c:v>41902.0</c:v>
                </c:pt>
                <c:pt idx="6">
                  <c:v>41903.0</c:v>
                </c:pt>
                <c:pt idx="7">
                  <c:v>41904.0</c:v>
                </c:pt>
                <c:pt idx="8">
                  <c:v>41905.0</c:v>
                </c:pt>
                <c:pt idx="9">
                  <c:v>41906.0</c:v>
                </c:pt>
                <c:pt idx="10">
                  <c:v>41907.0</c:v>
                </c:pt>
                <c:pt idx="11">
                  <c:v>41908.0</c:v>
                </c:pt>
                <c:pt idx="12">
                  <c:v>41909.0</c:v>
                </c:pt>
                <c:pt idx="13">
                  <c:v>41910.0</c:v>
                </c:pt>
                <c:pt idx="14">
                  <c:v>41911.0</c:v>
                </c:pt>
                <c:pt idx="15">
                  <c:v>41912.0</c:v>
                </c:pt>
                <c:pt idx="16">
                  <c:v>41913.0</c:v>
                </c:pt>
                <c:pt idx="17">
                  <c:v>41914.0</c:v>
                </c:pt>
                <c:pt idx="18">
                  <c:v>41915.0</c:v>
                </c:pt>
                <c:pt idx="19">
                  <c:v>41916.0</c:v>
                </c:pt>
                <c:pt idx="20">
                  <c:v>41917.0</c:v>
                </c:pt>
                <c:pt idx="21">
                  <c:v>41918.0</c:v>
                </c:pt>
                <c:pt idx="22">
                  <c:v>41919.0</c:v>
                </c:pt>
                <c:pt idx="23">
                  <c:v>41920.0</c:v>
                </c:pt>
                <c:pt idx="24">
                  <c:v>41921.0</c:v>
                </c:pt>
                <c:pt idx="25">
                  <c:v>41922.0</c:v>
                </c:pt>
                <c:pt idx="26">
                  <c:v>41923.0</c:v>
                </c:pt>
                <c:pt idx="27">
                  <c:v>41924.0</c:v>
                </c:pt>
                <c:pt idx="28">
                  <c:v>41925.0</c:v>
                </c:pt>
                <c:pt idx="29">
                  <c:v>41926.0</c:v>
                </c:pt>
                <c:pt idx="30">
                  <c:v>41927.0</c:v>
                </c:pt>
                <c:pt idx="31">
                  <c:v>41928.0</c:v>
                </c:pt>
                <c:pt idx="32">
                  <c:v>41929.0</c:v>
                </c:pt>
                <c:pt idx="33">
                  <c:v>41930.0</c:v>
                </c:pt>
                <c:pt idx="34">
                  <c:v>41931.0</c:v>
                </c:pt>
                <c:pt idx="35">
                  <c:v>41932.0</c:v>
                </c:pt>
                <c:pt idx="36">
                  <c:v>41933.0</c:v>
                </c:pt>
                <c:pt idx="37">
                  <c:v>41934.0</c:v>
                </c:pt>
                <c:pt idx="38">
                  <c:v>41935.0</c:v>
                </c:pt>
                <c:pt idx="39">
                  <c:v>41936.0</c:v>
                </c:pt>
                <c:pt idx="40">
                  <c:v>41937.0</c:v>
                </c:pt>
                <c:pt idx="41">
                  <c:v>41938.0</c:v>
                </c:pt>
                <c:pt idx="42">
                  <c:v>41939.0</c:v>
                </c:pt>
                <c:pt idx="43">
                  <c:v>41940.0</c:v>
                </c:pt>
                <c:pt idx="44">
                  <c:v>41941.0</c:v>
                </c:pt>
                <c:pt idx="45">
                  <c:v>41942.0</c:v>
                </c:pt>
                <c:pt idx="46">
                  <c:v>41943.0</c:v>
                </c:pt>
                <c:pt idx="47">
                  <c:v>41944.0</c:v>
                </c:pt>
                <c:pt idx="48">
                  <c:v>41945.0</c:v>
                </c:pt>
                <c:pt idx="49">
                  <c:v>41946.0</c:v>
                </c:pt>
                <c:pt idx="50">
                  <c:v>41947.0</c:v>
                </c:pt>
                <c:pt idx="51">
                  <c:v>41948.0</c:v>
                </c:pt>
                <c:pt idx="52">
                  <c:v>41949.0</c:v>
                </c:pt>
                <c:pt idx="53">
                  <c:v>41950.0</c:v>
                </c:pt>
                <c:pt idx="54">
                  <c:v>41951.0</c:v>
                </c:pt>
                <c:pt idx="55">
                  <c:v>41952.0</c:v>
                </c:pt>
                <c:pt idx="56">
                  <c:v>41953.0</c:v>
                </c:pt>
                <c:pt idx="57">
                  <c:v>41954.0</c:v>
                </c:pt>
                <c:pt idx="58">
                  <c:v>41955.0</c:v>
                </c:pt>
                <c:pt idx="59">
                  <c:v>41956.0</c:v>
                </c:pt>
                <c:pt idx="60">
                  <c:v>41957.0</c:v>
                </c:pt>
                <c:pt idx="61">
                  <c:v>41958.0</c:v>
                </c:pt>
                <c:pt idx="62">
                  <c:v>41959.0</c:v>
                </c:pt>
                <c:pt idx="63">
                  <c:v>41960.0</c:v>
                </c:pt>
                <c:pt idx="64">
                  <c:v>41961.0</c:v>
                </c:pt>
                <c:pt idx="65">
                  <c:v>41962.0</c:v>
                </c:pt>
                <c:pt idx="66">
                  <c:v>41963.0</c:v>
                </c:pt>
                <c:pt idx="67">
                  <c:v>41964.0</c:v>
                </c:pt>
                <c:pt idx="68">
                  <c:v>41965.0</c:v>
                </c:pt>
                <c:pt idx="69">
                  <c:v>41966.0</c:v>
                </c:pt>
                <c:pt idx="70">
                  <c:v>41967.0</c:v>
                </c:pt>
                <c:pt idx="71">
                  <c:v>41968.0</c:v>
                </c:pt>
                <c:pt idx="72">
                  <c:v>41969.0</c:v>
                </c:pt>
                <c:pt idx="73">
                  <c:v>41970.0</c:v>
                </c:pt>
                <c:pt idx="74">
                  <c:v>41971.0</c:v>
                </c:pt>
                <c:pt idx="75">
                  <c:v>41972.0</c:v>
                </c:pt>
                <c:pt idx="76">
                  <c:v>41973.0</c:v>
                </c:pt>
                <c:pt idx="77">
                  <c:v>41974.0</c:v>
                </c:pt>
                <c:pt idx="78">
                  <c:v>41975.0</c:v>
                </c:pt>
                <c:pt idx="79">
                  <c:v>41976.0</c:v>
                </c:pt>
                <c:pt idx="80">
                  <c:v>41977.0</c:v>
                </c:pt>
                <c:pt idx="81">
                  <c:v>41978.0</c:v>
                </c:pt>
                <c:pt idx="82">
                  <c:v>41979.0</c:v>
                </c:pt>
                <c:pt idx="83">
                  <c:v>41980.0</c:v>
                </c:pt>
                <c:pt idx="84">
                  <c:v>41981.0</c:v>
                </c:pt>
                <c:pt idx="85">
                  <c:v>41982.0</c:v>
                </c:pt>
                <c:pt idx="86">
                  <c:v>41983.0</c:v>
                </c:pt>
                <c:pt idx="87">
                  <c:v>41984.0</c:v>
                </c:pt>
                <c:pt idx="88">
                  <c:v>41985.0</c:v>
                </c:pt>
                <c:pt idx="89">
                  <c:v>41986.0</c:v>
                </c:pt>
                <c:pt idx="90">
                  <c:v>41987.0</c:v>
                </c:pt>
                <c:pt idx="91">
                  <c:v>41988.0</c:v>
                </c:pt>
                <c:pt idx="92">
                  <c:v>41989.0</c:v>
                </c:pt>
                <c:pt idx="93">
                  <c:v>41990.0</c:v>
                </c:pt>
                <c:pt idx="94">
                  <c:v>41991.0</c:v>
                </c:pt>
                <c:pt idx="95">
                  <c:v>41992.0</c:v>
                </c:pt>
              </c:numCache>
            </c:numRef>
          </c:cat>
          <c:val>
            <c:numRef>
              <c:f>Auswertung!$M$2:$M$98</c:f>
              <c:numCache>
                <c:formatCode>0.0</c:formatCode>
                <c:ptCount val="97"/>
                <c:pt idx="0">
                  <c:v>0.0</c:v>
                </c:pt>
                <c:pt idx="1">
                  <c:v>8.0</c:v>
                </c:pt>
                <c:pt idx="2">
                  <c:v>16.0</c:v>
                </c:pt>
                <c:pt idx="3">
                  <c:v>24.0</c:v>
                </c:pt>
                <c:pt idx="4">
                  <c:v>32.0</c:v>
                </c:pt>
                <c:pt idx="5">
                  <c:v>40.0</c:v>
                </c:pt>
                <c:pt idx="6">
                  <c:v>48.0</c:v>
                </c:pt>
                <c:pt idx="7">
                  <c:v>56.0</c:v>
                </c:pt>
                <c:pt idx="8">
                  <c:v>64.0</c:v>
                </c:pt>
                <c:pt idx="9">
                  <c:v>72.0</c:v>
                </c:pt>
                <c:pt idx="10">
                  <c:v>80.0</c:v>
                </c:pt>
                <c:pt idx="11">
                  <c:v>88.0</c:v>
                </c:pt>
                <c:pt idx="12">
                  <c:v>96.0</c:v>
                </c:pt>
                <c:pt idx="13">
                  <c:v>104.0</c:v>
                </c:pt>
                <c:pt idx="14">
                  <c:v>112.0</c:v>
                </c:pt>
                <c:pt idx="15">
                  <c:v>120.0</c:v>
                </c:pt>
                <c:pt idx="16">
                  <c:v>128.0</c:v>
                </c:pt>
                <c:pt idx="17">
                  <c:v>136.0</c:v>
                </c:pt>
                <c:pt idx="18">
                  <c:v>144.0</c:v>
                </c:pt>
                <c:pt idx="19">
                  <c:v>152.0</c:v>
                </c:pt>
                <c:pt idx="20">
                  <c:v>160.0</c:v>
                </c:pt>
                <c:pt idx="21">
                  <c:v>168.0</c:v>
                </c:pt>
                <c:pt idx="22">
                  <c:v>176.0</c:v>
                </c:pt>
                <c:pt idx="23">
                  <c:v>184.0</c:v>
                </c:pt>
                <c:pt idx="24">
                  <c:v>192.0</c:v>
                </c:pt>
                <c:pt idx="25">
                  <c:v>200.0</c:v>
                </c:pt>
                <c:pt idx="26">
                  <c:v>208.0</c:v>
                </c:pt>
                <c:pt idx="27">
                  <c:v>216.0</c:v>
                </c:pt>
                <c:pt idx="28">
                  <c:v>224.0</c:v>
                </c:pt>
                <c:pt idx="29">
                  <c:v>232.0</c:v>
                </c:pt>
                <c:pt idx="30">
                  <c:v>240.0</c:v>
                </c:pt>
                <c:pt idx="31">
                  <c:v>248.0</c:v>
                </c:pt>
                <c:pt idx="32">
                  <c:v>256.0</c:v>
                </c:pt>
                <c:pt idx="33">
                  <c:v>264.0</c:v>
                </c:pt>
                <c:pt idx="34">
                  <c:v>272.0</c:v>
                </c:pt>
                <c:pt idx="35">
                  <c:v>280.0</c:v>
                </c:pt>
                <c:pt idx="36">
                  <c:v>288.0</c:v>
                </c:pt>
                <c:pt idx="37">
                  <c:v>296.0</c:v>
                </c:pt>
                <c:pt idx="38">
                  <c:v>304.0</c:v>
                </c:pt>
                <c:pt idx="39">
                  <c:v>312.0</c:v>
                </c:pt>
                <c:pt idx="40">
                  <c:v>320.0</c:v>
                </c:pt>
                <c:pt idx="41">
                  <c:v>328.0</c:v>
                </c:pt>
                <c:pt idx="42">
                  <c:v>336.0</c:v>
                </c:pt>
                <c:pt idx="43">
                  <c:v>344.0</c:v>
                </c:pt>
                <c:pt idx="44">
                  <c:v>352.0</c:v>
                </c:pt>
                <c:pt idx="45">
                  <c:v>360.0</c:v>
                </c:pt>
                <c:pt idx="46">
                  <c:v>368.0</c:v>
                </c:pt>
                <c:pt idx="47">
                  <c:v>376.0</c:v>
                </c:pt>
                <c:pt idx="48">
                  <c:v>384.0</c:v>
                </c:pt>
                <c:pt idx="49">
                  <c:v>392.0</c:v>
                </c:pt>
                <c:pt idx="50">
                  <c:v>400.0</c:v>
                </c:pt>
                <c:pt idx="51">
                  <c:v>408.0</c:v>
                </c:pt>
                <c:pt idx="52">
                  <c:v>416.0</c:v>
                </c:pt>
                <c:pt idx="53">
                  <c:v>424.0</c:v>
                </c:pt>
                <c:pt idx="54">
                  <c:v>432.0</c:v>
                </c:pt>
                <c:pt idx="55">
                  <c:v>440.0</c:v>
                </c:pt>
                <c:pt idx="56">
                  <c:v>448.0</c:v>
                </c:pt>
                <c:pt idx="57">
                  <c:v>456.0</c:v>
                </c:pt>
                <c:pt idx="58">
                  <c:v>464.0</c:v>
                </c:pt>
                <c:pt idx="59">
                  <c:v>472.0</c:v>
                </c:pt>
                <c:pt idx="60">
                  <c:v>480.0</c:v>
                </c:pt>
                <c:pt idx="61">
                  <c:v>488.0</c:v>
                </c:pt>
                <c:pt idx="62">
                  <c:v>496.0</c:v>
                </c:pt>
                <c:pt idx="63">
                  <c:v>504.0</c:v>
                </c:pt>
                <c:pt idx="64">
                  <c:v>512.0</c:v>
                </c:pt>
                <c:pt idx="65">
                  <c:v>520.0</c:v>
                </c:pt>
                <c:pt idx="66">
                  <c:v>528.0</c:v>
                </c:pt>
                <c:pt idx="67">
                  <c:v>536.0</c:v>
                </c:pt>
                <c:pt idx="68">
                  <c:v>544.0</c:v>
                </c:pt>
                <c:pt idx="69">
                  <c:v>552.0</c:v>
                </c:pt>
                <c:pt idx="70">
                  <c:v>560.0</c:v>
                </c:pt>
                <c:pt idx="71">
                  <c:v>568.0</c:v>
                </c:pt>
                <c:pt idx="72">
                  <c:v>576.0</c:v>
                </c:pt>
                <c:pt idx="73">
                  <c:v>584.0</c:v>
                </c:pt>
                <c:pt idx="74">
                  <c:v>592.0</c:v>
                </c:pt>
                <c:pt idx="75">
                  <c:v>600.0</c:v>
                </c:pt>
                <c:pt idx="76">
                  <c:v>608.0</c:v>
                </c:pt>
                <c:pt idx="77">
                  <c:v>616.0</c:v>
                </c:pt>
                <c:pt idx="78">
                  <c:v>624.0</c:v>
                </c:pt>
                <c:pt idx="79">
                  <c:v>632.0</c:v>
                </c:pt>
                <c:pt idx="80">
                  <c:v>640.0</c:v>
                </c:pt>
                <c:pt idx="81">
                  <c:v>648.0</c:v>
                </c:pt>
                <c:pt idx="82">
                  <c:v>656.0</c:v>
                </c:pt>
                <c:pt idx="83">
                  <c:v>664.0</c:v>
                </c:pt>
                <c:pt idx="84">
                  <c:v>672.0</c:v>
                </c:pt>
                <c:pt idx="85">
                  <c:v>680.0</c:v>
                </c:pt>
                <c:pt idx="86">
                  <c:v>688.0</c:v>
                </c:pt>
                <c:pt idx="87">
                  <c:v>696.0</c:v>
                </c:pt>
                <c:pt idx="88">
                  <c:v>704.0</c:v>
                </c:pt>
                <c:pt idx="89">
                  <c:v>712.0</c:v>
                </c:pt>
                <c:pt idx="90">
                  <c:v>720.0</c:v>
                </c:pt>
                <c:pt idx="91">
                  <c:v>720.0</c:v>
                </c:pt>
                <c:pt idx="92">
                  <c:v>720.0</c:v>
                </c:pt>
                <c:pt idx="93">
                  <c:v>720.0</c:v>
                </c:pt>
                <c:pt idx="94">
                  <c:v>720.0</c:v>
                </c:pt>
                <c:pt idx="95">
                  <c:v>720.0</c:v>
                </c:pt>
              </c:numCache>
            </c:numRef>
          </c:val>
          <c:smooth val="0"/>
        </c:ser>
        <c:ser>
          <c:idx val="7"/>
          <c:order val="7"/>
          <c:tx>
            <c:strRef>
              <c:f>Auswertung!$H$1</c:f>
              <c:strCache>
                <c:ptCount val="1"/>
                <c:pt idx="0">
                  <c:v>TARGET Laurin</c:v>
                </c:pt>
              </c:strCache>
            </c:strRef>
          </c:tx>
          <c:spPr>
            <a:ln w="19050">
              <a:solidFill>
                <a:schemeClr val="tx2">
                  <a:lumMod val="60000"/>
                  <a:lumOff val="40000"/>
                </a:schemeClr>
              </a:solidFill>
            </a:ln>
          </c:spPr>
          <c:marker>
            <c:symbol val="none"/>
          </c:marker>
          <c:cat>
            <c:numRef>
              <c:f>Auswertung!$A$2:$A$98</c:f>
              <c:numCache>
                <c:formatCode>ddd\,\ d/m/yy</c:formatCode>
                <c:ptCount val="97"/>
                <c:pt idx="0">
                  <c:v>41897.0</c:v>
                </c:pt>
                <c:pt idx="1">
                  <c:v>41898.0</c:v>
                </c:pt>
                <c:pt idx="2">
                  <c:v>41899.0</c:v>
                </c:pt>
                <c:pt idx="3">
                  <c:v>41900.0</c:v>
                </c:pt>
                <c:pt idx="4">
                  <c:v>41901.0</c:v>
                </c:pt>
                <c:pt idx="5">
                  <c:v>41902.0</c:v>
                </c:pt>
                <c:pt idx="6">
                  <c:v>41903.0</c:v>
                </c:pt>
                <c:pt idx="7">
                  <c:v>41904.0</c:v>
                </c:pt>
                <c:pt idx="8">
                  <c:v>41905.0</c:v>
                </c:pt>
                <c:pt idx="9">
                  <c:v>41906.0</c:v>
                </c:pt>
                <c:pt idx="10">
                  <c:v>41907.0</c:v>
                </c:pt>
                <c:pt idx="11">
                  <c:v>41908.0</c:v>
                </c:pt>
                <c:pt idx="12">
                  <c:v>41909.0</c:v>
                </c:pt>
                <c:pt idx="13">
                  <c:v>41910.0</c:v>
                </c:pt>
                <c:pt idx="14">
                  <c:v>41911.0</c:v>
                </c:pt>
                <c:pt idx="15">
                  <c:v>41912.0</c:v>
                </c:pt>
                <c:pt idx="16">
                  <c:v>41913.0</c:v>
                </c:pt>
                <c:pt idx="17">
                  <c:v>41914.0</c:v>
                </c:pt>
                <c:pt idx="18">
                  <c:v>41915.0</c:v>
                </c:pt>
                <c:pt idx="19">
                  <c:v>41916.0</c:v>
                </c:pt>
                <c:pt idx="20">
                  <c:v>41917.0</c:v>
                </c:pt>
                <c:pt idx="21">
                  <c:v>41918.0</c:v>
                </c:pt>
                <c:pt idx="22">
                  <c:v>41919.0</c:v>
                </c:pt>
                <c:pt idx="23">
                  <c:v>41920.0</c:v>
                </c:pt>
                <c:pt idx="24">
                  <c:v>41921.0</c:v>
                </c:pt>
                <c:pt idx="25">
                  <c:v>41922.0</c:v>
                </c:pt>
                <c:pt idx="26">
                  <c:v>41923.0</c:v>
                </c:pt>
                <c:pt idx="27">
                  <c:v>41924.0</c:v>
                </c:pt>
                <c:pt idx="28">
                  <c:v>41925.0</c:v>
                </c:pt>
                <c:pt idx="29">
                  <c:v>41926.0</c:v>
                </c:pt>
                <c:pt idx="30">
                  <c:v>41927.0</c:v>
                </c:pt>
                <c:pt idx="31">
                  <c:v>41928.0</c:v>
                </c:pt>
                <c:pt idx="32">
                  <c:v>41929.0</c:v>
                </c:pt>
                <c:pt idx="33">
                  <c:v>41930.0</c:v>
                </c:pt>
                <c:pt idx="34">
                  <c:v>41931.0</c:v>
                </c:pt>
                <c:pt idx="35">
                  <c:v>41932.0</c:v>
                </c:pt>
                <c:pt idx="36">
                  <c:v>41933.0</c:v>
                </c:pt>
                <c:pt idx="37">
                  <c:v>41934.0</c:v>
                </c:pt>
                <c:pt idx="38">
                  <c:v>41935.0</c:v>
                </c:pt>
                <c:pt idx="39">
                  <c:v>41936.0</c:v>
                </c:pt>
                <c:pt idx="40">
                  <c:v>41937.0</c:v>
                </c:pt>
                <c:pt idx="41">
                  <c:v>41938.0</c:v>
                </c:pt>
                <c:pt idx="42">
                  <c:v>41939.0</c:v>
                </c:pt>
                <c:pt idx="43">
                  <c:v>41940.0</c:v>
                </c:pt>
                <c:pt idx="44">
                  <c:v>41941.0</c:v>
                </c:pt>
                <c:pt idx="45">
                  <c:v>41942.0</c:v>
                </c:pt>
                <c:pt idx="46">
                  <c:v>41943.0</c:v>
                </c:pt>
                <c:pt idx="47">
                  <c:v>41944.0</c:v>
                </c:pt>
                <c:pt idx="48">
                  <c:v>41945.0</c:v>
                </c:pt>
                <c:pt idx="49">
                  <c:v>41946.0</c:v>
                </c:pt>
                <c:pt idx="50">
                  <c:v>41947.0</c:v>
                </c:pt>
                <c:pt idx="51">
                  <c:v>41948.0</c:v>
                </c:pt>
                <c:pt idx="52">
                  <c:v>41949.0</c:v>
                </c:pt>
                <c:pt idx="53">
                  <c:v>41950.0</c:v>
                </c:pt>
                <c:pt idx="54">
                  <c:v>41951.0</c:v>
                </c:pt>
                <c:pt idx="55">
                  <c:v>41952.0</c:v>
                </c:pt>
                <c:pt idx="56">
                  <c:v>41953.0</c:v>
                </c:pt>
                <c:pt idx="57">
                  <c:v>41954.0</c:v>
                </c:pt>
                <c:pt idx="58">
                  <c:v>41955.0</c:v>
                </c:pt>
                <c:pt idx="59">
                  <c:v>41956.0</c:v>
                </c:pt>
                <c:pt idx="60">
                  <c:v>41957.0</c:v>
                </c:pt>
                <c:pt idx="61">
                  <c:v>41958.0</c:v>
                </c:pt>
                <c:pt idx="62">
                  <c:v>41959.0</c:v>
                </c:pt>
                <c:pt idx="63">
                  <c:v>41960.0</c:v>
                </c:pt>
                <c:pt idx="64">
                  <c:v>41961.0</c:v>
                </c:pt>
                <c:pt idx="65">
                  <c:v>41962.0</c:v>
                </c:pt>
                <c:pt idx="66">
                  <c:v>41963.0</c:v>
                </c:pt>
                <c:pt idx="67">
                  <c:v>41964.0</c:v>
                </c:pt>
                <c:pt idx="68">
                  <c:v>41965.0</c:v>
                </c:pt>
                <c:pt idx="69">
                  <c:v>41966.0</c:v>
                </c:pt>
                <c:pt idx="70">
                  <c:v>41967.0</c:v>
                </c:pt>
                <c:pt idx="71">
                  <c:v>41968.0</c:v>
                </c:pt>
                <c:pt idx="72">
                  <c:v>41969.0</c:v>
                </c:pt>
                <c:pt idx="73">
                  <c:v>41970.0</c:v>
                </c:pt>
                <c:pt idx="74">
                  <c:v>41971.0</c:v>
                </c:pt>
                <c:pt idx="75">
                  <c:v>41972.0</c:v>
                </c:pt>
                <c:pt idx="76">
                  <c:v>41973.0</c:v>
                </c:pt>
                <c:pt idx="77">
                  <c:v>41974.0</c:v>
                </c:pt>
                <c:pt idx="78">
                  <c:v>41975.0</c:v>
                </c:pt>
                <c:pt idx="79">
                  <c:v>41976.0</c:v>
                </c:pt>
                <c:pt idx="80">
                  <c:v>41977.0</c:v>
                </c:pt>
                <c:pt idx="81">
                  <c:v>41978.0</c:v>
                </c:pt>
                <c:pt idx="82">
                  <c:v>41979.0</c:v>
                </c:pt>
                <c:pt idx="83">
                  <c:v>41980.0</c:v>
                </c:pt>
                <c:pt idx="84">
                  <c:v>41981.0</c:v>
                </c:pt>
                <c:pt idx="85">
                  <c:v>41982.0</c:v>
                </c:pt>
                <c:pt idx="86">
                  <c:v>41983.0</c:v>
                </c:pt>
                <c:pt idx="87">
                  <c:v>41984.0</c:v>
                </c:pt>
                <c:pt idx="88">
                  <c:v>41985.0</c:v>
                </c:pt>
                <c:pt idx="89">
                  <c:v>41986.0</c:v>
                </c:pt>
                <c:pt idx="90">
                  <c:v>41987.0</c:v>
                </c:pt>
                <c:pt idx="91">
                  <c:v>41988.0</c:v>
                </c:pt>
                <c:pt idx="92">
                  <c:v>41989.0</c:v>
                </c:pt>
                <c:pt idx="93">
                  <c:v>41990.0</c:v>
                </c:pt>
                <c:pt idx="94">
                  <c:v>41991.0</c:v>
                </c:pt>
                <c:pt idx="95">
                  <c:v>41992.0</c:v>
                </c:pt>
              </c:numCache>
            </c:numRef>
          </c:cat>
          <c:val>
            <c:numRef>
              <c:f>Auswertung!$H$2:$H$98</c:f>
              <c:numCache>
                <c:formatCode>0.0</c:formatCode>
                <c:ptCount val="97"/>
                <c:pt idx="0">
                  <c:v>4.159075760942013</c:v>
                </c:pt>
                <c:pt idx="1">
                  <c:v>6.558542546100867</c:v>
                </c:pt>
                <c:pt idx="2">
                  <c:v>8.958009331259718</c:v>
                </c:pt>
                <c:pt idx="3">
                  <c:v>8.958009331259718</c:v>
                </c:pt>
                <c:pt idx="4">
                  <c:v>15.67651632970451</c:v>
                </c:pt>
                <c:pt idx="5">
                  <c:v>15.67651632970451</c:v>
                </c:pt>
                <c:pt idx="6">
                  <c:v>19.27571650744279</c:v>
                </c:pt>
                <c:pt idx="7">
                  <c:v>25.99422350588758</c:v>
                </c:pt>
                <c:pt idx="8">
                  <c:v>34.63230393245945</c:v>
                </c:pt>
                <c:pt idx="9">
                  <c:v>36.55187736058653</c:v>
                </c:pt>
                <c:pt idx="10">
                  <c:v>36.55187736058653</c:v>
                </c:pt>
                <c:pt idx="11">
                  <c:v>45.18995778715841</c:v>
                </c:pt>
                <c:pt idx="12">
                  <c:v>45.18995778715841</c:v>
                </c:pt>
                <c:pt idx="13">
                  <c:v>45.18995778715841</c:v>
                </c:pt>
                <c:pt idx="14">
                  <c:v>51.9084647856032</c:v>
                </c:pt>
                <c:pt idx="15">
                  <c:v>60.54654521217507</c:v>
                </c:pt>
                <c:pt idx="16">
                  <c:v>62.46611864030215</c:v>
                </c:pt>
                <c:pt idx="17">
                  <c:v>66.30526549655633</c:v>
                </c:pt>
                <c:pt idx="18">
                  <c:v>74.9433459231282</c:v>
                </c:pt>
                <c:pt idx="19">
                  <c:v>74.9433459231282</c:v>
                </c:pt>
                <c:pt idx="20">
                  <c:v>74.9433459231282</c:v>
                </c:pt>
                <c:pt idx="21">
                  <c:v>81.66185292157298</c:v>
                </c:pt>
                <c:pt idx="22">
                  <c:v>90.29993334814486</c:v>
                </c:pt>
                <c:pt idx="23">
                  <c:v>92.21950677627194</c:v>
                </c:pt>
                <c:pt idx="24">
                  <c:v>96.05865363252612</c:v>
                </c:pt>
                <c:pt idx="25">
                  <c:v>104.696734059098</c:v>
                </c:pt>
                <c:pt idx="26">
                  <c:v>104.696734059098</c:v>
                </c:pt>
                <c:pt idx="27">
                  <c:v>104.696734059098</c:v>
                </c:pt>
                <c:pt idx="28">
                  <c:v>111.4152410575428</c:v>
                </c:pt>
                <c:pt idx="29">
                  <c:v>120.0533214841146</c:v>
                </c:pt>
                <c:pt idx="30">
                  <c:v>121.9728949122417</c:v>
                </c:pt>
                <c:pt idx="31">
                  <c:v>121.9728949122417</c:v>
                </c:pt>
                <c:pt idx="32">
                  <c:v>130.6109753388136</c:v>
                </c:pt>
                <c:pt idx="33">
                  <c:v>130.6109753388136</c:v>
                </c:pt>
                <c:pt idx="34">
                  <c:v>130.6109753388136</c:v>
                </c:pt>
                <c:pt idx="35">
                  <c:v>137.3294823372584</c:v>
                </c:pt>
                <c:pt idx="36">
                  <c:v>145.9675627638302</c:v>
                </c:pt>
                <c:pt idx="37">
                  <c:v>147.8871361919573</c:v>
                </c:pt>
                <c:pt idx="38">
                  <c:v>147.8871361919573</c:v>
                </c:pt>
                <c:pt idx="39">
                  <c:v>156.5252166185292</c:v>
                </c:pt>
                <c:pt idx="40">
                  <c:v>156.5252166185292</c:v>
                </c:pt>
                <c:pt idx="41">
                  <c:v>156.5252166185292</c:v>
                </c:pt>
                <c:pt idx="42">
                  <c:v>163.243723616974</c:v>
                </c:pt>
                <c:pt idx="43">
                  <c:v>171.8818040435459</c:v>
                </c:pt>
                <c:pt idx="44">
                  <c:v>173.801377471673</c:v>
                </c:pt>
                <c:pt idx="45">
                  <c:v>173.801377471673</c:v>
                </c:pt>
                <c:pt idx="46">
                  <c:v>182.4394578982449</c:v>
                </c:pt>
                <c:pt idx="47">
                  <c:v>182.4394578982449</c:v>
                </c:pt>
                <c:pt idx="48">
                  <c:v>182.4394578982449</c:v>
                </c:pt>
                <c:pt idx="49">
                  <c:v>186.278604754499</c:v>
                </c:pt>
                <c:pt idx="50">
                  <c:v>194.9166851810709</c:v>
                </c:pt>
                <c:pt idx="51">
                  <c:v>196.836258609198</c:v>
                </c:pt>
                <c:pt idx="52">
                  <c:v>196.836258609198</c:v>
                </c:pt>
                <c:pt idx="53">
                  <c:v>205.4743390357698</c:v>
                </c:pt>
                <c:pt idx="54">
                  <c:v>205.4743390357698</c:v>
                </c:pt>
                <c:pt idx="55">
                  <c:v>205.4743390357698</c:v>
                </c:pt>
                <c:pt idx="56">
                  <c:v>212.1928460342146</c:v>
                </c:pt>
                <c:pt idx="57">
                  <c:v>220.8309264607865</c:v>
                </c:pt>
                <c:pt idx="58">
                  <c:v>222.7504998889136</c:v>
                </c:pt>
                <c:pt idx="59">
                  <c:v>222.7504998889136</c:v>
                </c:pt>
                <c:pt idx="60">
                  <c:v>231.3885803154854</c:v>
                </c:pt>
                <c:pt idx="61">
                  <c:v>231.3885803154854</c:v>
                </c:pt>
                <c:pt idx="62">
                  <c:v>231.3885803154854</c:v>
                </c:pt>
                <c:pt idx="63">
                  <c:v>238.1070873139302</c:v>
                </c:pt>
                <c:pt idx="64">
                  <c:v>246.7451677405021</c:v>
                </c:pt>
                <c:pt idx="65">
                  <c:v>248.6647411686292</c:v>
                </c:pt>
                <c:pt idx="66">
                  <c:v>248.6647411686292</c:v>
                </c:pt>
                <c:pt idx="67">
                  <c:v>257.302821595201</c:v>
                </c:pt>
                <c:pt idx="68">
                  <c:v>257.302821595201</c:v>
                </c:pt>
                <c:pt idx="69">
                  <c:v>257.302821595201</c:v>
                </c:pt>
                <c:pt idx="70">
                  <c:v>264.0213285936459</c:v>
                </c:pt>
                <c:pt idx="71">
                  <c:v>272.6594090202178</c:v>
                </c:pt>
                <c:pt idx="72">
                  <c:v>274.5789824483448</c:v>
                </c:pt>
                <c:pt idx="73">
                  <c:v>274.5789824483448</c:v>
                </c:pt>
                <c:pt idx="74">
                  <c:v>283.2170628749166</c:v>
                </c:pt>
                <c:pt idx="75">
                  <c:v>283.2170628749166</c:v>
                </c:pt>
                <c:pt idx="76">
                  <c:v>283.2170628749166</c:v>
                </c:pt>
                <c:pt idx="77">
                  <c:v>289.9355698733615</c:v>
                </c:pt>
                <c:pt idx="78">
                  <c:v>298.5736502999334</c:v>
                </c:pt>
                <c:pt idx="79">
                  <c:v>300.4932237280605</c:v>
                </c:pt>
                <c:pt idx="80">
                  <c:v>304.3323705843146</c:v>
                </c:pt>
                <c:pt idx="81">
                  <c:v>312.9704510108865</c:v>
                </c:pt>
                <c:pt idx="82">
                  <c:v>312.9704510108865</c:v>
                </c:pt>
                <c:pt idx="83">
                  <c:v>312.9704510108865</c:v>
                </c:pt>
                <c:pt idx="84">
                  <c:v>319.6889580093312</c:v>
                </c:pt>
                <c:pt idx="85">
                  <c:v>328.3270384359031</c:v>
                </c:pt>
                <c:pt idx="86">
                  <c:v>330.2466118640302</c:v>
                </c:pt>
                <c:pt idx="87">
                  <c:v>334.0857587202844</c:v>
                </c:pt>
                <c:pt idx="88">
                  <c:v>342.7238391468563</c:v>
                </c:pt>
                <c:pt idx="89">
                  <c:v>351.3619195734282</c:v>
                </c:pt>
                <c:pt idx="90">
                  <c:v>360.0</c:v>
                </c:pt>
                <c:pt idx="91">
                  <c:v>360.0</c:v>
                </c:pt>
                <c:pt idx="92">
                  <c:v>360.0</c:v>
                </c:pt>
                <c:pt idx="93">
                  <c:v>360.0</c:v>
                </c:pt>
                <c:pt idx="94">
                  <c:v>360.0</c:v>
                </c:pt>
                <c:pt idx="95">
                  <c:v>360.0</c:v>
                </c:pt>
              </c:numCache>
            </c:numRef>
          </c:val>
          <c:smooth val="0"/>
        </c:ser>
        <c:ser>
          <c:idx val="8"/>
          <c:order val="8"/>
          <c:tx>
            <c:strRef>
              <c:f>Auswertung!$G$1</c:f>
              <c:strCache>
                <c:ptCount val="1"/>
                <c:pt idx="0">
                  <c:v>TARGET Laurin remaining</c:v>
                </c:pt>
              </c:strCache>
            </c:strRef>
          </c:tx>
          <c:spPr>
            <a:ln w="25400">
              <a:solidFill>
                <a:schemeClr val="accent1"/>
              </a:solidFill>
              <a:prstDash val="sysDot"/>
            </a:ln>
          </c:spPr>
          <c:marker>
            <c:symbol val="none"/>
          </c:marker>
          <c:cat>
            <c:numRef>
              <c:f>Auswertung!$A$2:$A$98</c:f>
              <c:numCache>
                <c:formatCode>ddd\,\ d/m/yy</c:formatCode>
                <c:ptCount val="97"/>
                <c:pt idx="0">
                  <c:v>41897.0</c:v>
                </c:pt>
                <c:pt idx="1">
                  <c:v>41898.0</c:v>
                </c:pt>
                <c:pt idx="2">
                  <c:v>41899.0</c:v>
                </c:pt>
                <c:pt idx="3">
                  <c:v>41900.0</c:v>
                </c:pt>
                <c:pt idx="4">
                  <c:v>41901.0</c:v>
                </c:pt>
                <c:pt idx="5">
                  <c:v>41902.0</c:v>
                </c:pt>
                <c:pt idx="6">
                  <c:v>41903.0</c:v>
                </c:pt>
                <c:pt idx="7">
                  <c:v>41904.0</c:v>
                </c:pt>
                <c:pt idx="8">
                  <c:v>41905.0</c:v>
                </c:pt>
                <c:pt idx="9">
                  <c:v>41906.0</c:v>
                </c:pt>
                <c:pt idx="10">
                  <c:v>41907.0</c:v>
                </c:pt>
                <c:pt idx="11">
                  <c:v>41908.0</c:v>
                </c:pt>
                <c:pt idx="12">
                  <c:v>41909.0</c:v>
                </c:pt>
                <c:pt idx="13">
                  <c:v>41910.0</c:v>
                </c:pt>
                <c:pt idx="14">
                  <c:v>41911.0</c:v>
                </c:pt>
                <c:pt idx="15">
                  <c:v>41912.0</c:v>
                </c:pt>
                <c:pt idx="16">
                  <c:v>41913.0</c:v>
                </c:pt>
                <c:pt idx="17">
                  <c:v>41914.0</c:v>
                </c:pt>
                <c:pt idx="18">
                  <c:v>41915.0</c:v>
                </c:pt>
                <c:pt idx="19">
                  <c:v>41916.0</c:v>
                </c:pt>
                <c:pt idx="20">
                  <c:v>41917.0</c:v>
                </c:pt>
                <c:pt idx="21">
                  <c:v>41918.0</c:v>
                </c:pt>
                <c:pt idx="22">
                  <c:v>41919.0</c:v>
                </c:pt>
                <c:pt idx="23">
                  <c:v>41920.0</c:v>
                </c:pt>
                <c:pt idx="24">
                  <c:v>41921.0</c:v>
                </c:pt>
                <c:pt idx="25">
                  <c:v>41922.0</c:v>
                </c:pt>
                <c:pt idx="26">
                  <c:v>41923.0</c:v>
                </c:pt>
                <c:pt idx="27">
                  <c:v>41924.0</c:v>
                </c:pt>
                <c:pt idx="28">
                  <c:v>41925.0</c:v>
                </c:pt>
                <c:pt idx="29">
                  <c:v>41926.0</c:v>
                </c:pt>
                <c:pt idx="30">
                  <c:v>41927.0</c:v>
                </c:pt>
                <c:pt idx="31">
                  <c:v>41928.0</c:v>
                </c:pt>
                <c:pt idx="32">
                  <c:v>41929.0</c:v>
                </c:pt>
                <c:pt idx="33">
                  <c:v>41930.0</c:v>
                </c:pt>
                <c:pt idx="34">
                  <c:v>41931.0</c:v>
                </c:pt>
                <c:pt idx="35">
                  <c:v>41932.0</c:v>
                </c:pt>
                <c:pt idx="36">
                  <c:v>41933.0</c:v>
                </c:pt>
                <c:pt idx="37">
                  <c:v>41934.0</c:v>
                </c:pt>
                <c:pt idx="38">
                  <c:v>41935.0</c:v>
                </c:pt>
                <c:pt idx="39">
                  <c:v>41936.0</c:v>
                </c:pt>
                <c:pt idx="40">
                  <c:v>41937.0</c:v>
                </c:pt>
                <c:pt idx="41">
                  <c:v>41938.0</c:v>
                </c:pt>
                <c:pt idx="42">
                  <c:v>41939.0</c:v>
                </c:pt>
                <c:pt idx="43">
                  <c:v>41940.0</c:v>
                </c:pt>
                <c:pt idx="44">
                  <c:v>41941.0</c:v>
                </c:pt>
                <c:pt idx="45">
                  <c:v>41942.0</c:v>
                </c:pt>
                <c:pt idx="46">
                  <c:v>41943.0</c:v>
                </c:pt>
                <c:pt idx="47">
                  <c:v>41944.0</c:v>
                </c:pt>
                <c:pt idx="48">
                  <c:v>41945.0</c:v>
                </c:pt>
                <c:pt idx="49">
                  <c:v>41946.0</c:v>
                </c:pt>
                <c:pt idx="50">
                  <c:v>41947.0</c:v>
                </c:pt>
                <c:pt idx="51">
                  <c:v>41948.0</c:v>
                </c:pt>
                <c:pt idx="52">
                  <c:v>41949.0</c:v>
                </c:pt>
                <c:pt idx="53">
                  <c:v>41950.0</c:v>
                </c:pt>
                <c:pt idx="54">
                  <c:v>41951.0</c:v>
                </c:pt>
                <c:pt idx="55">
                  <c:v>41952.0</c:v>
                </c:pt>
                <c:pt idx="56">
                  <c:v>41953.0</c:v>
                </c:pt>
                <c:pt idx="57">
                  <c:v>41954.0</c:v>
                </c:pt>
                <c:pt idx="58">
                  <c:v>41955.0</c:v>
                </c:pt>
                <c:pt idx="59">
                  <c:v>41956.0</c:v>
                </c:pt>
                <c:pt idx="60">
                  <c:v>41957.0</c:v>
                </c:pt>
                <c:pt idx="61">
                  <c:v>41958.0</c:v>
                </c:pt>
                <c:pt idx="62">
                  <c:v>41959.0</c:v>
                </c:pt>
                <c:pt idx="63">
                  <c:v>41960.0</c:v>
                </c:pt>
                <c:pt idx="64">
                  <c:v>41961.0</c:v>
                </c:pt>
                <c:pt idx="65">
                  <c:v>41962.0</c:v>
                </c:pt>
                <c:pt idx="66">
                  <c:v>41963.0</c:v>
                </c:pt>
                <c:pt idx="67">
                  <c:v>41964.0</c:v>
                </c:pt>
                <c:pt idx="68">
                  <c:v>41965.0</c:v>
                </c:pt>
                <c:pt idx="69">
                  <c:v>41966.0</c:v>
                </c:pt>
                <c:pt idx="70">
                  <c:v>41967.0</c:v>
                </c:pt>
                <c:pt idx="71">
                  <c:v>41968.0</c:v>
                </c:pt>
                <c:pt idx="72">
                  <c:v>41969.0</c:v>
                </c:pt>
                <c:pt idx="73">
                  <c:v>41970.0</c:v>
                </c:pt>
                <c:pt idx="74">
                  <c:v>41971.0</c:v>
                </c:pt>
                <c:pt idx="75">
                  <c:v>41972.0</c:v>
                </c:pt>
                <c:pt idx="76">
                  <c:v>41973.0</c:v>
                </c:pt>
                <c:pt idx="77">
                  <c:v>41974.0</c:v>
                </c:pt>
                <c:pt idx="78">
                  <c:v>41975.0</c:v>
                </c:pt>
                <c:pt idx="79">
                  <c:v>41976.0</c:v>
                </c:pt>
                <c:pt idx="80">
                  <c:v>41977.0</c:v>
                </c:pt>
                <c:pt idx="81">
                  <c:v>41978.0</c:v>
                </c:pt>
                <c:pt idx="82">
                  <c:v>41979.0</c:v>
                </c:pt>
                <c:pt idx="83">
                  <c:v>41980.0</c:v>
                </c:pt>
                <c:pt idx="84">
                  <c:v>41981.0</c:v>
                </c:pt>
                <c:pt idx="85">
                  <c:v>41982.0</c:v>
                </c:pt>
                <c:pt idx="86">
                  <c:v>41983.0</c:v>
                </c:pt>
                <c:pt idx="87">
                  <c:v>41984.0</c:v>
                </c:pt>
                <c:pt idx="88">
                  <c:v>41985.0</c:v>
                </c:pt>
                <c:pt idx="89">
                  <c:v>41986.0</c:v>
                </c:pt>
                <c:pt idx="90">
                  <c:v>41987.0</c:v>
                </c:pt>
                <c:pt idx="91">
                  <c:v>41988.0</c:v>
                </c:pt>
                <c:pt idx="92">
                  <c:v>41989.0</c:v>
                </c:pt>
                <c:pt idx="93">
                  <c:v>41990.0</c:v>
                </c:pt>
                <c:pt idx="94">
                  <c:v>41991.0</c:v>
                </c:pt>
                <c:pt idx="95">
                  <c:v>41992.0</c:v>
                </c:pt>
              </c:numCache>
            </c:numRef>
          </c:cat>
          <c:val>
            <c:numRef>
              <c:f>Auswertung!$G$2:$G$98</c:f>
              <c:numCache>
                <c:formatCode>0.0</c:formatCode>
                <c:ptCount val="97"/>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0.0</c:v>
                </c:pt>
                <c:pt idx="94">
                  <c:v>0.0</c:v>
                </c:pt>
                <c:pt idx="95">
                  <c:v>0.0</c:v>
                </c:pt>
              </c:numCache>
            </c:numRef>
          </c:val>
          <c:smooth val="0"/>
        </c:ser>
        <c:dLbls>
          <c:showLegendKey val="0"/>
          <c:showVal val="0"/>
          <c:showCatName val="0"/>
          <c:showSerName val="0"/>
          <c:showPercent val="0"/>
          <c:showBubbleSize val="0"/>
        </c:dLbls>
        <c:marker val="1"/>
        <c:smooth val="0"/>
        <c:axId val="-2122341192"/>
        <c:axId val="-2122338216"/>
      </c:lineChart>
      <c:dateAx>
        <c:axId val="-2122341192"/>
        <c:scaling>
          <c:orientation val="minMax"/>
        </c:scaling>
        <c:delete val="0"/>
        <c:axPos val="b"/>
        <c:numFmt formatCode="ddd\,\ d/m/yy" sourceLinked="1"/>
        <c:majorTickMark val="out"/>
        <c:minorTickMark val="none"/>
        <c:tickLblPos val="nextTo"/>
        <c:crossAx val="-2122338216"/>
        <c:crosses val="autoZero"/>
        <c:auto val="1"/>
        <c:lblOffset val="100"/>
        <c:baseTimeUnit val="days"/>
      </c:dateAx>
      <c:valAx>
        <c:axId val="-2122338216"/>
        <c:scaling>
          <c:orientation val="minMax"/>
        </c:scaling>
        <c:delete val="0"/>
        <c:axPos val="l"/>
        <c:majorGridlines/>
        <c:numFmt formatCode="0.0" sourceLinked="1"/>
        <c:majorTickMark val="out"/>
        <c:minorTickMark val="none"/>
        <c:tickLblPos val="nextTo"/>
        <c:crossAx val="-2122341192"/>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2"/>
          <c:order val="0"/>
          <c:tx>
            <c:strRef>
              <c:f>Auswertung!$J$1</c:f>
              <c:strCache>
                <c:ptCount val="1"/>
                <c:pt idx="0">
                  <c:v>Total</c:v>
                </c:pt>
              </c:strCache>
            </c:strRef>
          </c:tx>
          <c:marker>
            <c:symbol val="none"/>
          </c:marker>
          <c:cat>
            <c:numRef>
              <c:f>Auswertung!$A$2:$A$98</c:f>
              <c:numCache>
                <c:formatCode>ddd\,\ d/m/yy</c:formatCode>
                <c:ptCount val="97"/>
                <c:pt idx="0">
                  <c:v>41897.0</c:v>
                </c:pt>
                <c:pt idx="1">
                  <c:v>41898.0</c:v>
                </c:pt>
                <c:pt idx="2">
                  <c:v>41899.0</c:v>
                </c:pt>
                <c:pt idx="3">
                  <c:v>41900.0</c:v>
                </c:pt>
                <c:pt idx="4">
                  <c:v>41901.0</c:v>
                </c:pt>
                <c:pt idx="5">
                  <c:v>41902.0</c:v>
                </c:pt>
                <c:pt idx="6">
                  <c:v>41903.0</c:v>
                </c:pt>
                <c:pt idx="7">
                  <c:v>41904.0</c:v>
                </c:pt>
                <c:pt idx="8">
                  <c:v>41905.0</c:v>
                </c:pt>
                <c:pt idx="9">
                  <c:v>41906.0</c:v>
                </c:pt>
                <c:pt idx="10">
                  <c:v>41907.0</c:v>
                </c:pt>
                <c:pt idx="11">
                  <c:v>41908.0</c:v>
                </c:pt>
                <c:pt idx="12">
                  <c:v>41909.0</c:v>
                </c:pt>
                <c:pt idx="13">
                  <c:v>41910.0</c:v>
                </c:pt>
                <c:pt idx="14">
                  <c:v>41911.0</c:v>
                </c:pt>
                <c:pt idx="15">
                  <c:v>41912.0</c:v>
                </c:pt>
                <c:pt idx="16">
                  <c:v>41913.0</c:v>
                </c:pt>
                <c:pt idx="17">
                  <c:v>41914.0</c:v>
                </c:pt>
                <c:pt idx="18">
                  <c:v>41915.0</c:v>
                </c:pt>
                <c:pt idx="19">
                  <c:v>41916.0</c:v>
                </c:pt>
                <c:pt idx="20">
                  <c:v>41917.0</c:v>
                </c:pt>
                <c:pt idx="21">
                  <c:v>41918.0</c:v>
                </c:pt>
                <c:pt idx="22">
                  <c:v>41919.0</c:v>
                </c:pt>
                <c:pt idx="23">
                  <c:v>41920.0</c:v>
                </c:pt>
                <c:pt idx="24">
                  <c:v>41921.0</c:v>
                </c:pt>
                <c:pt idx="25">
                  <c:v>41922.0</c:v>
                </c:pt>
                <c:pt idx="26">
                  <c:v>41923.0</c:v>
                </c:pt>
                <c:pt idx="27">
                  <c:v>41924.0</c:v>
                </c:pt>
                <c:pt idx="28">
                  <c:v>41925.0</c:v>
                </c:pt>
                <c:pt idx="29">
                  <c:v>41926.0</c:v>
                </c:pt>
                <c:pt idx="30">
                  <c:v>41927.0</c:v>
                </c:pt>
                <c:pt idx="31">
                  <c:v>41928.0</c:v>
                </c:pt>
                <c:pt idx="32">
                  <c:v>41929.0</c:v>
                </c:pt>
                <c:pt idx="33">
                  <c:v>41930.0</c:v>
                </c:pt>
                <c:pt idx="34">
                  <c:v>41931.0</c:v>
                </c:pt>
                <c:pt idx="35">
                  <c:v>41932.0</c:v>
                </c:pt>
                <c:pt idx="36">
                  <c:v>41933.0</c:v>
                </c:pt>
                <c:pt idx="37">
                  <c:v>41934.0</c:v>
                </c:pt>
                <c:pt idx="38">
                  <c:v>41935.0</c:v>
                </c:pt>
                <c:pt idx="39">
                  <c:v>41936.0</c:v>
                </c:pt>
                <c:pt idx="40">
                  <c:v>41937.0</c:v>
                </c:pt>
                <c:pt idx="41">
                  <c:v>41938.0</c:v>
                </c:pt>
                <c:pt idx="42">
                  <c:v>41939.0</c:v>
                </c:pt>
                <c:pt idx="43">
                  <c:v>41940.0</c:v>
                </c:pt>
                <c:pt idx="44">
                  <c:v>41941.0</c:v>
                </c:pt>
                <c:pt idx="45">
                  <c:v>41942.0</c:v>
                </c:pt>
                <c:pt idx="46">
                  <c:v>41943.0</c:v>
                </c:pt>
                <c:pt idx="47">
                  <c:v>41944.0</c:v>
                </c:pt>
                <c:pt idx="48">
                  <c:v>41945.0</c:v>
                </c:pt>
                <c:pt idx="49">
                  <c:v>41946.0</c:v>
                </c:pt>
                <c:pt idx="50">
                  <c:v>41947.0</c:v>
                </c:pt>
                <c:pt idx="51">
                  <c:v>41948.0</c:v>
                </c:pt>
                <c:pt idx="52">
                  <c:v>41949.0</c:v>
                </c:pt>
                <c:pt idx="53">
                  <c:v>41950.0</c:v>
                </c:pt>
                <c:pt idx="54">
                  <c:v>41951.0</c:v>
                </c:pt>
                <c:pt idx="55">
                  <c:v>41952.0</c:v>
                </c:pt>
                <c:pt idx="56">
                  <c:v>41953.0</c:v>
                </c:pt>
                <c:pt idx="57">
                  <c:v>41954.0</c:v>
                </c:pt>
                <c:pt idx="58">
                  <c:v>41955.0</c:v>
                </c:pt>
                <c:pt idx="59">
                  <c:v>41956.0</c:v>
                </c:pt>
                <c:pt idx="60">
                  <c:v>41957.0</c:v>
                </c:pt>
                <c:pt idx="61">
                  <c:v>41958.0</c:v>
                </c:pt>
                <c:pt idx="62">
                  <c:v>41959.0</c:v>
                </c:pt>
                <c:pt idx="63">
                  <c:v>41960.0</c:v>
                </c:pt>
                <c:pt idx="64">
                  <c:v>41961.0</c:v>
                </c:pt>
                <c:pt idx="65">
                  <c:v>41962.0</c:v>
                </c:pt>
                <c:pt idx="66">
                  <c:v>41963.0</c:v>
                </c:pt>
                <c:pt idx="67">
                  <c:v>41964.0</c:v>
                </c:pt>
                <c:pt idx="68">
                  <c:v>41965.0</c:v>
                </c:pt>
                <c:pt idx="69">
                  <c:v>41966.0</c:v>
                </c:pt>
                <c:pt idx="70">
                  <c:v>41967.0</c:v>
                </c:pt>
                <c:pt idx="71">
                  <c:v>41968.0</c:v>
                </c:pt>
                <c:pt idx="72">
                  <c:v>41969.0</c:v>
                </c:pt>
                <c:pt idx="73">
                  <c:v>41970.0</c:v>
                </c:pt>
                <c:pt idx="74">
                  <c:v>41971.0</c:v>
                </c:pt>
                <c:pt idx="75">
                  <c:v>41972.0</c:v>
                </c:pt>
                <c:pt idx="76">
                  <c:v>41973.0</c:v>
                </c:pt>
                <c:pt idx="77">
                  <c:v>41974.0</c:v>
                </c:pt>
                <c:pt idx="78">
                  <c:v>41975.0</c:v>
                </c:pt>
                <c:pt idx="79">
                  <c:v>41976.0</c:v>
                </c:pt>
                <c:pt idx="80">
                  <c:v>41977.0</c:v>
                </c:pt>
                <c:pt idx="81">
                  <c:v>41978.0</c:v>
                </c:pt>
                <c:pt idx="82">
                  <c:v>41979.0</c:v>
                </c:pt>
                <c:pt idx="83">
                  <c:v>41980.0</c:v>
                </c:pt>
                <c:pt idx="84">
                  <c:v>41981.0</c:v>
                </c:pt>
                <c:pt idx="85">
                  <c:v>41982.0</c:v>
                </c:pt>
                <c:pt idx="86">
                  <c:v>41983.0</c:v>
                </c:pt>
                <c:pt idx="87">
                  <c:v>41984.0</c:v>
                </c:pt>
                <c:pt idx="88">
                  <c:v>41985.0</c:v>
                </c:pt>
                <c:pt idx="89">
                  <c:v>41986.0</c:v>
                </c:pt>
                <c:pt idx="90">
                  <c:v>41987.0</c:v>
                </c:pt>
                <c:pt idx="91">
                  <c:v>41988.0</c:v>
                </c:pt>
                <c:pt idx="92">
                  <c:v>41989.0</c:v>
                </c:pt>
                <c:pt idx="93">
                  <c:v>41990.0</c:v>
                </c:pt>
                <c:pt idx="94">
                  <c:v>41991.0</c:v>
                </c:pt>
                <c:pt idx="95">
                  <c:v>41992.0</c:v>
                </c:pt>
              </c:numCache>
            </c:numRef>
          </c:cat>
          <c:val>
            <c:numRef>
              <c:f>Auswertung!$J$2:$J$98</c:f>
              <c:numCache>
                <c:formatCode>0.0</c:formatCode>
                <c:ptCount val="97"/>
                <c:pt idx="0">
                  <c:v>13.08333333333333</c:v>
                </c:pt>
                <c:pt idx="1">
                  <c:v>15.58333333333333</c:v>
                </c:pt>
                <c:pt idx="2">
                  <c:v>18.08333333333333</c:v>
                </c:pt>
                <c:pt idx="3">
                  <c:v>24.66666666666666</c:v>
                </c:pt>
                <c:pt idx="4">
                  <c:v>36.91666666666666</c:v>
                </c:pt>
                <c:pt idx="5">
                  <c:v>38.41666666666666</c:v>
                </c:pt>
                <c:pt idx="6">
                  <c:v>42.16666666666666</c:v>
                </c:pt>
                <c:pt idx="7">
                  <c:v>59.25</c:v>
                </c:pt>
                <c:pt idx="8">
                  <c:v>67.75</c:v>
                </c:pt>
                <c:pt idx="9">
                  <c:v>68.79999999999998</c:v>
                </c:pt>
                <c:pt idx="10">
                  <c:v>74.79999999999998</c:v>
                </c:pt>
                <c:pt idx="11">
                  <c:v>89.04999999999998</c:v>
                </c:pt>
                <c:pt idx="12">
                  <c:v>94.54999999999998</c:v>
                </c:pt>
                <c:pt idx="13">
                  <c:v>94.54999999999998</c:v>
                </c:pt>
                <c:pt idx="14">
                  <c:v>110.05</c:v>
                </c:pt>
                <c:pt idx="15">
                  <c:v>120.05</c:v>
                </c:pt>
                <c:pt idx="16">
                  <c:v>131.3</c:v>
                </c:pt>
                <c:pt idx="17">
                  <c:v>141.7166666666667</c:v>
                </c:pt>
                <c:pt idx="18">
                  <c:v>153.6333333333333</c:v>
                </c:pt>
                <c:pt idx="19">
                  <c:v>159.6333333333333</c:v>
                </c:pt>
                <c:pt idx="20">
                  <c:v>159.6333333333333</c:v>
                </c:pt>
                <c:pt idx="21">
                  <c:v>177.3</c:v>
                </c:pt>
                <c:pt idx="22">
                  <c:v>190.9666666666667</c:v>
                </c:pt>
                <c:pt idx="23">
                  <c:v>200.05</c:v>
                </c:pt>
                <c:pt idx="24">
                  <c:v>203.05</c:v>
                </c:pt>
                <c:pt idx="25">
                  <c:v>203.05</c:v>
                </c:pt>
                <c:pt idx="26">
                  <c:v>203.3833333333333</c:v>
                </c:pt>
                <c:pt idx="27">
                  <c:v>203.3833333333333</c:v>
                </c:pt>
                <c:pt idx="28">
                  <c:v>215.3833333333333</c:v>
                </c:pt>
                <c:pt idx="29">
                  <c:v>238.9666666666667</c:v>
                </c:pt>
                <c:pt idx="30">
                  <c:v>246.0</c:v>
                </c:pt>
                <c:pt idx="31">
                  <c:v>253.75</c:v>
                </c:pt>
                <c:pt idx="32">
                  <c:v>257.25</c:v>
                </c:pt>
                <c:pt idx="33">
                  <c:v>259.25</c:v>
                </c:pt>
                <c:pt idx="34">
                  <c:v>259.25</c:v>
                </c:pt>
                <c:pt idx="35">
                  <c:v>272.0</c:v>
                </c:pt>
                <c:pt idx="36">
                  <c:v>280.25</c:v>
                </c:pt>
                <c:pt idx="37">
                  <c:v>288.4166666666666</c:v>
                </c:pt>
                <c:pt idx="38">
                  <c:v>295.0</c:v>
                </c:pt>
                <c:pt idx="39">
                  <c:v>312.6666666666666</c:v>
                </c:pt>
                <c:pt idx="40">
                  <c:v>319.1666666666666</c:v>
                </c:pt>
                <c:pt idx="41">
                  <c:v>319.1666666666666</c:v>
                </c:pt>
                <c:pt idx="42">
                  <c:v>337.9166666666666</c:v>
                </c:pt>
                <c:pt idx="43">
                  <c:v>347.9166666666666</c:v>
                </c:pt>
                <c:pt idx="44">
                  <c:v>356.4166666666666</c:v>
                </c:pt>
                <c:pt idx="45">
                  <c:v>369.5833333333333</c:v>
                </c:pt>
                <c:pt idx="46">
                  <c:v>389.0</c:v>
                </c:pt>
                <c:pt idx="47">
                  <c:v>395.75</c:v>
                </c:pt>
                <c:pt idx="48">
                  <c:v>397.5</c:v>
                </c:pt>
                <c:pt idx="49">
                  <c:v>413.4166666666666</c:v>
                </c:pt>
                <c:pt idx="50">
                  <c:v>417.4166666666666</c:v>
                </c:pt>
                <c:pt idx="51">
                  <c:v>418.9166666666666</c:v>
                </c:pt>
                <c:pt idx="52">
                  <c:v>427.1666666666666</c:v>
                </c:pt>
                <c:pt idx="53">
                  <c:v>443.5833333333332</c:v>
                </c:pt>
                <c:pt idx="54">
                  <c:v>443.5833333333332</c:v>
                </c:pt>
                <c:pt idx="55">
                  <c:v>446.5833333333332</c:v>
                </c:pt>
                <c:pt idx="56">
                  <c:v>464.6666666666666</c:v>
                </c:pt>
                <c:pt idx="57">
                  <c:v>467.1666666666666</c:v>
                </c:pt>
                <c:pt idx="58">
                  <c:v>467.1666666666666</c:v>
                </c:pt>
                <c:pt idx="59">
                  <c:v>478.9166666666666</c:v>
                </c:pt>
                <c:pt idx="60">
                  <c:v>499.4166666666666</c:v>
                </c:pt>
                <c:pt idx="61">
                  <c:v>507.3333333333332</c:v>
                </c:pt>
                <c:pt idx="62">
                  <c:v>510.3333333333332</c:v>
                </c:pt>
                <c:pt idx="63">
                  <c:v>531.25</c:v>
                </c:pt>
                <c:pt idx="64">
                  <c:v>531.25</c:v>
                </c:pt>
                <c:pt idx="65">
                  <c:v>539.0</c:v>
                </c:pt>
                <c:pt idx="66">
                  <c:v>548.3333333333332</c:v>
                </c:pt>
                <c:pt idx="67">
                  <c:v>566.1666666666665</c:v>
                </c:pt>
                <c:pt idx="68">
                  <c:v>572.4166666666665</c:v>
                </c:pt>
                <c:pt idx="69">
                  <c:v>585.4166666666665</c:v>
                </c:pt>
                <c:pt idx="70">
                  <c:v>602.7499999999999</c:v>
                </c:pt>
                <c:pt idx="71">
                  <c:v>610.4999999999999</c:v>
                </c:pt>
                <c:pt idx="72">
                  <c:v>615.6666666666665</c:v>
                </c:pt>
                <c:pt idx="73">
                  <c:v>621.9166666666665</c:v>
                </c:pt>
                <c:pt idx="74">
                  <c:v>635.5833333333332</c:v>
                </c:pt>
                <c:pt idx="75">
                  <c:v>648.5833333333332</c:v>
                </c:pt>
                <c:pt idx="76">
                  <c:v>656.5833333333332</c:v>
                </c:pt>
                <c:pt idx="77">
                  <c:v>676.3333333333332</c:v>
                </c:pt>
                <c:pt idx="78">
                  <c:v>677.3333333333332</c:v>
                </c:pt>
                <c:pt idx="79">
                  <c:v>682.9166666666665</c:v>
                </c:pt>
                <c:pt idx="80">
                  <c:v>697.3333333333332</c:v>
                </c:pt>
                <c:pt idx="81">
                  <c:v>709.0833333333332</c:v>
                </c:pt>
                <c:pt idx="82">
                  <c:v>711.0833333333332</c:v>
                </c:pt>
                <c:pt idx="83">
                  <c:v>715.5833333333332</c:v>
                </c:pt>
                <c:pt idx="84">
                  <c:v>732.5833333333332</c:v>
                </c:pt>
                <c:pt idx="85">
                  <c:v>739.8333333333332</c:v>
                </c:pt>
                <c:pt idx="86">
                  <c:v>743.0</c:v>
                </c:pt>
                <c:pt idx="87">
                  <c:v>756.0</c:v>
                </c:pt>
                <c:pt idx="88">
                  <c:v>770.5</c:v>
                </c:pt>
                <c:pt idx="89">
                  <c:v>789.0833333333332</c:v>
                </c:pt>
                <c:pt idx="90">
                  <c:v>805.3333333333332</c:v>
                </c:pt>
                <c:pt idx="91">
                  <c:v>826.3333333333332</c:v>
                </c:pt>
                <c:pt idx="92">
                  <c:v>829.3333333333332</c:v>
                </c:pt>
                <c:pt idx="93">
                  <c:v>#N/A</c:v>
                </c:pt>
                <c:pt idx="94">
                  <c:v>#N/A</c:v>
                </c:pt>
                <c:pt idx="95">
                  <c:v>#N/A</c:v>
                </c:pt>
              </c:numCache>
            </c:numRef>
          </c:val>
          <c:smooth val="0"/>
        </c:ser>
        <c:ser>
          <c:idx val="3"/>
          <c:order val="1"/>
          <c:tx>
            <c:strRef>
              <c:f>Auswertung!$K$1</c:f>
              <c:strCache>
                <c:ptCount val="1"/>
                <c:pt idx="0">
                  <c:v>Soll Min Total</c:v>
                </c:pt>
              </c:strCache>
            </c:strRef>
          </c:tx>
          <c:spPr>
            <a:ln>
              <a:solidFill>
                <a:schemeClr val="accent6">
                  <a:lumMod val="40000"/>
                  <a:lumOff val="60000"/>
                  <a:alpha val="50000"/>
                </a:schemeClr>
              </a:solidFill>
            </a:ln>
          </c:spPr>
          <c:marker>
            <c:symbol val="none"/>
          </c:marker>
          <c:cat>
            <c:numRef>
              <c:f>Auswertung!$A$2:$A$98</c:f>
              <c:numCache>
                <c:formatCode>ddd\,\ d/m/yy</c:formatCode>
                <c:ptCount val="97"/>
                <c:pt idx="0">
                  <c:v>41897.0</c:v>
                </c:pt>
                <c:pt idx="1">
                  <c:v>41898.0</c:v>
                </c:pt>
                <c:pt idx="2">
                  <c:v>41899.0</c:v>
                </c:pt>
                <c:pt idx="3">
                  <c:v>41900.0</c:v>
                </c:pt>
                <c:pt idx="4">
                  <c:v>41901.0</c:v>
                </c:pt>
                <c:pt idx="5">
                  <c:v>41902.0</c:v>
                </c:pt>
                <c:pt idx="6">
                  <c:v>41903.0</c:v>
                </c:pt>
                <c:pt idx="7">
                  <c:v>41904.0</c:v>
                </c:pt>
                <c:pt idx="8">
                  <c:v>41905.0</c:v>
                </c:pt>
                <c:pt idx="9">
                  <c:v>41906.0</c:v>
                </c:pt>
                <c:pt idx="10">
                  <c:v>41907.0</c:v>
                </c:pt>
                <c:pt idx="11">
                  <c:v>41908.0</c:v>
                </c:pt>
                <c:pt idx="12">
                  <c:v>41909.0</c:v>
                </c:pt>
                <c:pt idx="13">
                  <c:v>41910.0</c:v>
                </c:pt>
                <c:pt idx="14">
                  <c:v>41911.0</c:v>
                </c:pt>
                <c:pt idx="15">
                  <c:v>41912.0</c:v>
                </c:pt>
                <c:pt idx="16">
                  <c:v>41913.0</c:v>
                </c:pt>
                <c:pt idx="17">
                  <c:v>41914.0</c:v>
                </c:pt>
                <c:pt idx="18">
                  <c:v>41915.0</c:v>
                </c:pt>
                <c:pt idx="19">
                  <c:v>41916.0</c:v>
                </c:pt>
                <c:pt idx="20">
                  <c:v>41917.0</c:v>
                </c:pt>
                <c:pt idx="21">
                  <c:v>41918.0</c:v>
                </c:pt>
                <c:pt idx="22">
                  <c:v>41919.0</c:v>
                </c:pt>
                <c:pt idx="23">
                  <c:v>41920.0</c:v>
                </c:pt>
                <c:pt idx="24">
                  <c:v>41921.0</c:v>
                </c:pt>
                <c:pt idx="25">
                  <c:v>41922.0</c:v>
                </c:pt>
                <c:pt idx="26">
                  <c:v>41923.0</c:v>
                </c:pt>
                <c:pt idx="27">
                  <c:v>41924.0</c:v>
                </c:pt>
                <c:pt idx="28">
                  <c:v>41925.0</c:v>
                </c:pt>
                <c:pt idx="29">
                  <c:v>41926.0</c:v>
                </c:pt>
                <c:pt idx="30">
                  <c:v>41927.0</c:v>
                </c:pt>
                <c:pt idx="31">
                  <c:v>41928.0</c:v>
                </c:pt>
                <c:pt idx="32">
                  <c:v>41929.0</c:v>
                </c:pt>
                <c:pt idx="33">
                  <c:v>41930.0</c:v>
                </c:pt>
                <c:pt idx="34">
                  <c:v>41931.0</c:v>
                </c:pt>
                <c:pt idx="35">
                  <c:v>41932.0</c:v>
                </c:pt>
                <c:pt idx="36">
                  <c:v>41933.0</c:v>
                </c:pt>
                <c:pt idx="37">
                  <c:v>41934.0</c:v>
                </c:pt>
                <c:pt idx="38">
                  <c:v>41935.0</c:v>
                </c:pt>
                <c:pt idx="39">
                  <c:v>41936.0</c:v>
                </c:pt>
                <c:pt idx="40">
                  <c:v>41937.0</c:v>
                </c:pt>
                <c:pt idx="41">
                  <c:v>41938.0</c:v>
                </c:pt>
                <c:pt idx="42">
                  <c:v>41939.0</c:v>
                </c:pt>
                <c:pt idx="43">
                  <c:v>41940.0</c:v>
                </c:pt>
                <c:pt idx="44">
                  <c:v>41941.0</c:v>
                </c:pt>
                <c:pt idx="45">
                  <c:v>41942.0</c:v>
                </c:pt>
                <c:pt idx="46">
                  <c:v>41943.0</c:v>
                </c:pt>
                <c:pt idx="47">
                  <c:v>41944.0</c:v>
                </c:pt>
                <c:pt idx="48">
                  <c:v>41945.0</c:v>
                </c:pt>
                <c:pt idx="49">
                  <c:v>41946.0</c:v>
                </c:pt>
                <c:pt idx="50">
                  <c:v>41947.0</c:v>
                </c:pt>
                <c:pt idx="51">
                  <c:v>41948.0</c:v>
                </c:pt>
                <c:pt idx="52">
                  <c:v>41949.0</c:v>
                </c:pt>
                <c:pt idx="53">
                  <c:v>41950.0</c:v>
                </c:pt>
                <c:pt idx="54">
                  <c:v>41951.0</c:v>
                </c:pt>
                <c:pt idx="55">
                  <c:v>41952.0</c:v>
                </c:pt>
                <c:pt idx="56">
                  <c:v>41953.0</c:v>
                </c:pt>
                <c:pt idx="57">
                  <c:v>41954.0</c:v>
                </c:pt>
                <c:pt idx="58">
                  <c:v>41955.0</c:v>
                </c:pt>
                <c:pt idx="59">
                  <c:v>41956.0</c:v>
                </c:pt>
                <c:pt idx="60">
                  <c:v>41957.0</c:v>
                </c:pt>
                <c:pt idx="61">
                  <c:v>41958.0</c:v>
                </c:pt>
                <c:pt idx="62">
                  <c:v>41959.0</c:v>
                </c:pt>
                <c:pt idx="63">
                  <c:v>41960.0</c:v>
                </c:pt>
                <c:pt idx="64">
                  <c:v>41961.0</c:v>
                </c:pt>
                <c:pt idx="65">
                  <c:v>41962.0</c:v>
                </c:pt>
                <c:pt idx="66">
                  <c:v>41963.0</c:v>
                </c:pt>
                <c:pt idx="67">
                  <c:v>41964.0</c:v>
                </c:pt>
                <c:pt idx="68">
                  <c:v>41965.0</c:v>
                </c:pt>
                <c:pt idx="69">
                  <c:v>41966.0</c:v>
                </c:pt>
                <c:pt idx="70">
                  <c:v>41967.0</c:v>
                </c:pt>
                <c:pt idx="71">
                  <c:v>41968.0</c:v>
                </c:pt>
                <c:pt idx="72">
                  <c:v>41969.0</c:v>
                </c:pt>
                <c:pt idx="73">
                  <c:v>41970.0</c:v>
                </c:pt>
                <c:pt idx="74">
                  <c:v>41971.0</c:v>
                </c:pt>
                <c:pt idx="75">
                  <c:v>41972.0</c:v>
                </c:pt>
                <c:pt idx="76">
                  <c:v>41973.0</c:v>
                </c:pt>
                <c:pt idx="77">
                  <c:v>41974.0</c:v>
                </c:pt>
                <c:pt idx="78">
                  <c:v>41975.0</c:v>
                </c:pt>
                <c:pt idx="79">
                  <c:v>41976.0</c:v>
                </c:pt>
                <c:pt idx="80">
                  <c:v>41977.0</c:v>
                </c:pt>
                <c:pt idx="81">
                  <c:v>41978.0</c:v>
                </c:pt>
                <c:pt idx="82">
                  <c:v>41979.0</c:v>
                </c:pt>
                <c:pt idx="83">
                  <c:v>41980.0</c:v>
                </c:pt>
                <c:pt idx="84">
                  <c:v>41981.0</c:v>
                </c:pt>
                <c:pt idx="85">
                  <c:v>41982.0</c:v>
                </c:pt>
                <c:pt idx="86">
                  <c:v>41983.0</c:v>
                </c:pt>
                <c:pt idx="87">
                  <c:v>41984.0</c:v>
                </c:pt>
                <c:pt idx="88">
                  <c:v>41985.0</c:v>
                </c:pt>
                <c:pt idx="89">
                  <c:v>41986.0</c:v>
                </c:pt>
                <c:pt idx="90">
                  <c:v>41987.0</c:v>
                </c:pt>
                <c:pt idx="91">
                  <c:v>41988.0</c:v>
                </c:pt>
                <c:pt idx="92">
                  <c:v>41989.0</c:v>
                </c:pt>
                <c:pt idx="93">
                  <c:v>41990.0</c:v>
                </c:pt>
                <c:pt idx="94">
                  <c:v>41991.0</c:v>
                </c:pt>
                <c:pt idx="95">
                  <c:v>41992.0</c:v>
                </c:pt>
              </c:numCache>
            </c:numRef>
          </c:cat>
          <c:val>
            <c:numRef>
              <c:f>Auswertung!$K$2:$K$98</c:f>
              <c:numCache>
                <c:formatCode>0.0</c:formatCode>
                <c:ptCount val="97"/>
                <c:pt idx="0">
                  <c:v>0.0</c:v>
                </c:pt>
                <c:pt idx="1">
                  <c:v>6.315789473684211</c:v>
                </c:pt>
                <c:pt idx="2">
                  <c:v>12.63157894736842</c:v>
                </c:pt>
                <c:pt idx="3">
                  <c:v>18.94736842105263</c:v>
                </c:pt>
                <c:pt idx="4">
                  <c:v>25.26315789473684</c:v>
                </c:pt>
                <c:pt idx="5">
                  <c:v>31.57894736842105</c:v>
                </c:pt>
                <c:pt idx="6">
                  <c:v>37.89473684210526</c:v>
                </c:pt>
                <c:pt idx="7">
                  <c:v>44.21052631578947</c:v>
                </c:pt>
                <c:pt idx="8">
                  <c:v>50.52631578947368</c:v>
                </c:pt>
                <c:pt idx="9">
                  <c:v>56.8421052631579</c:v>
                </c:pt>
                <c:pt idx="10">
                  <c:v>63.15789473684211</c:v>
                </c:pt>
                <c:pt idx="11">
                  <c:v>69.47368421052632</c:v>
                </c:pt>
                <c:pt idx="12">
                  <c:v>75.7894736842105</c:v>
                </c:pt>
                <c:pt idx="13">
                  <c:v>82.10526315789474</c:v>
                </c:pt>
                <c:pt idx="14">
                  <c:v>88.42105263157894</c:v>
                </c:pt>
                <c:pt idx="15">
                  <c:v>94.73684210526316</c:v>
                </c:pt>
                <c:pt idx="16">
                  <c:v>101.0526315789474</c:v>
                </c:pt>
                <c:pt idx="17">
                  <c:v>107.3684210526316</c:v>
                </c:pt>
                <c:pt idx="18">
                  <c:v>113.6842105263158</c:v>
                </c:pt>
                <c:pt idx="19">
                  <c:v>120.0</c:v>
                </c:pt>
                <c:pt idx="20">
                  <c:v>126.3157894736842</c:v>
                </c:pt>
                <c:pt idx="21">
                  <c:v>132.6315789473684</c:v>
                </c:pt>
                <c:pt idx="22">
                  <c:v>138.9473684210526</c:v>
                </c:pt>
                <c:pt idx="23">
                  <c:v>145.2631578947368</c:v>
                </c:pt>
                <c:pt idx="24">
                  <c:v>151.578947368421</c:v>
                </c:pt>
                <c:pt idx="25">
                  <c:v>157.8947368421053</c:v>
                </c:pt>
                <c:pt idx="26">
                  <c:v>164.2105263157895</c:v>
                </c:pt>
                <c:pt idx="27">
                  <c:v>170.5263157894737</c:v>
                </c:pt>
                <c:pt idx="28">
                  <c:v>176.8421052631579</c:v>
                </c:pt>
                <c:pt idx="29">
                  <c:v>183.1578947368421</c:v>
                </c:pt>
                <c:pt idx="30">
                  <c:v>189.4736842105263</c:v>
                </c:pt>
                <c:pt idx="31">
                  <c:v>195.7894736842105</c:v>
                </c:pt>
                <c:pt idx="32">
                  <c:v>202.1052631578947</c:v>
                </c:pt>
                <c:pt idx="33">
                  <c:v>208.421052631579</c:v>
                </c:pt>
                <c:pt idx="34">
                  <c:v>214.7368421052632</c:v>
                </c:pt>
                <c:pt idx="35">
                  <c:v>221.0526315789474</c:v>
                </c:pt>
                <c:pt idx="36">
                  <c:v>227.3684210526315</c:v>
                </c:pt>
                <c:pt idx="37">
                  <c:v>233.6842105263158</c:v>
                </c:pt>
                <c:pt idx="38">
                  <c:v>240.0</c:v>
                </c:pt>
                <c:pt idx="39">
                  <c:v>246.3157894736842</c:v>
                </c:pt>
                <c:pt idx="40">
                  <c:v>252.6315789473684</c:v>
                </c:pt>
                <c:pt idx="41">
                  <c:v>258.9473684210527</c:v>
                </c:pt>
                <c:pt idx="42">
                  <c:v>265.2631578947368</c:v>
                </c:pt>
                <c:pt idx="43">
                  <c:v>271.578947368421</c:v>
                </c:pt>
                <c:pt idx="44">
                  <c:v>277.8947368421053</c:v>
                </c:pt>
                <c:pt idx="45">
                  <c:v>284.2105263157895</c:v>
                </c:pt>
                <c:pt idx="46">
                  <c:v>290.5263157894737</c:v>
                </c:pt>
                <c:pt idx="47">
                  <c:v>296.842105263158</c:v>
                </c:pt>
                <c:pt idx="48">
                  <c:v>303.157894736842</c:v>
                </c:pt>
                <c:pt idx="49">
                  <c:v>309.4736842105263</c:v>
                </c:pt>
                <c:pt idx="50">
                  <c:v>315.7894736842105</c:v>
                </c:pt>
                <c:pt idx="51">
                  <c:v>322.1052631578947</c:v>
                </c:pt>
                <c:pt idx="52">
                  <c:v>328.421052631579</c:v>
                </c:pt>
                <c:pt idx="53">
                  <c:v>334.7368421052632</c:v>
                </c:pt>
                <c:pt idx="54">
                  <c:v>341.0526315789474</c:v>
                </c:pt>
                <c:pt idx="55">
                  <c:v>347.3684210526316</c:v>
                </c:pt>
                <c:pt idx="56">
                  <c:v>353.6842105263158</c:v>
                </c:pt>
                <c:pt idx="57">
                  <c:v>360.0</c:v>
                </c:pt>
                <c:pt idx="58">
                  <c:v>366.3157894736842</c:v>
                </c:pt>
                <c:pt idx="59">
                  <c:v>372.6315789473684</c:v>
                </c:pt>
                <c:pt idx="60">
                  <c:v>378.9473684210527</c:v>
                </c:pt>
                <c:pt idx="61">
                  <c:v>385.2631578947368</c:v>
                </c:pt>
                <c:pt idx="62">
                  <c:v>391.578947368421</c:v>
                </c:pt>
                <c:pt idx="63">
                  <c:v>397.8947368421053</c:v>
                </c:pt>
                <c:pt idx="64">
                  <c:v>404.2105263157895</c:v>
                </c:pt>
                <c:pt idx="65">
                  <c:v>410.5263157894737</c:v>
                </c:pt>
                <c:pt idx="66">
                  <c:v>416.842105263158</c:v>
                </c:pt>
                <c:pt idx="67">
                  <c:v>423.1578947368421</c:v>
                </c:pt>
                <c:pt idx="68">
                  <c:v>429.4736842105263</c:v>
                </c:pt>
                <c:pt idx="69">
                  <c:v>435.7894736842105</c:v>
                </c:pt>
                <c:pt idx="70">
                  <c:v>442.1052631578947</c:v>
                </c:pt>
                <c:pt idx="71">
                  <c:v>448.421052631579</c:v>
                </c:pt>
                <c:pt idx="72">
                  <c:v>454.7368421052632</c:v>
                </c:pt>
                <c:pt idx="73">
                  <c:v>461.0526315789474</c:v>
                </c:pt>
                <c:pt idx="74">
                  <c:v>467.3684210526316</c:v>
                </c:pt>
                <c:pt idx="75">
                  <c:v>473.6842105263158</c:v>
                </c:pt>
                <c:pt idx="76">
                  <c:v>480.0</c:v>
                </c:pt>
                <c:pt idx="77">
                  <c:v>486.3157894736842</c:v>
                </c:pt>
                <c:pt idx="78">
                  <c:v>492.6315789473684</c:v>
                </c:pt>
                <c:pt idx="79">
                  <c:v>498.9473684210527</c:v>
                </c:pt>
                <c:pt idx="80">
                  <c:v>505.2631578947369</c:v>
                </c:pt>
                <c:pt idx="81">
                  <c:v>511.578947368421</c:v>
                </c:pt>
                <c:pt idx="82">
                  <c:v>517.8947368421053</c:v>
                </c:pt>
                <c:pt idx="83">
                  <c:v>524.2105263157895</c:v>
                </c:pt>
                <c:pt idx="84">
                  <c:v>530.5263157894736</c:v>
                </c:pt>
                <c:pt idx="85">
                  <c:v>536.842105263158</c:v>
                </c:pt>
                <c:pt idx="86">
                  <c:v>543.157894736842</c:v>
                </c:pt>
                <c:pt idx="87">
                  <c:v>549.4736842105263</c:v>
                </c:pt>
                <c:pt idx="88">
                  <c:v>555.7894736842105</c:v>
                </c:pt>
                <c:pt idx="89">
                  <c:v>562.1052631578948</c:v>
                </c:pt>
                <c:pt idx="90">
                  <c:v>568.421052631579</c:v>
                </c:pt>
                <c:pt idx="91">
                  <c:v>574.7368421052631</c:v>
                </c:pt>
                <c:pt idx="92">
                  <c:v>581.0526315789473</c:v>
                </c:pt>
                <c:pt idx="93">
                  <c:v>587.3684210526316</c:v>
                </c:pt>
                <c:pt idx="94">
                  <c:v>593.6842105263158</c:v>
                </c:pt>
                <c:pt idx="95">
                  <c:v>600.0</c:v>
                </c:pt>
              </c:numCache>
            </c:numRef>
          </c:val>
          <c:smooth val="0"/>
        </c:ser>
        <c:ser>
          <c:idx val="5"/>
          <c:order val="2"/>
          <c:tx>
            <c:strRef>
              <c:f>Auswertung!$M$1</c:f>
              <c:strCache>
                <c:ptCount val="1"/>
                <c:pt idx="0">
                  <c:v>Soll Max Total</c:v>
                </c:pt>
              </c:strCache>
            </c:strRef>
          </c:tx>
          <c:spPr>
            <a:ln>
              <a:solidFill>
                <a:schemeClr val="accent6">
                  <a:lumMod val="60000"/>
                  <a:lumOff val="40000"/>
                  <a:alpha val="50000"/>
                </a:schemeClr>
              </a:solidFill>
            </a:ln>
          </c:spPr>
          <c:marker>
            <c:symbol val="none"/>
          </c:marker>
          <c:cat>
            <c:numRef>
              <c:f>Auswertung!$A$2:$A$98</c:f>
              <c:numCache>
                <c:formatCode>ddd\,\ d/m/yy</c:formatCode>
                <c:ptCount val="97"/>
                <c:pt idx="0">
                  <c:v>41897.0</c:v>
                </c:pt>
                <c:pt idx="1">
                  <c:v>41898.0</c:v>
                </c:pt>
                <c:pt idx="2">
                  <c:v>41899.0</c:v>
                </c:pt>
                <c:pt idx="3">
                  <c:v>41900.0</c:v>
                </c:pt>
                <c:pt idx="4">
                  <c:v>41901.0</c:v>
                </c:pt>
                <c:pt idx="5">
                  <c:v>41902.0</c:v>
                </c:pt>
                <c:pt idx="6">
                  <c:v>41903.0</c:v>
                </c:pt>
                <c:pt idx="7">
                  <c:v>41904.0</c:v>
                </c:pt>
                <c:pt idx="8">
                  <c:v>41905.0</c:v>
                </c:pt>
                <c:pt idx="9">
                  <c:v>41906.0</c:v>
                </c:pt>
                <c:pt idx="10">
                  <c:v>41907.0</c:v>
                </c:pt>
                <c:pt idx="11">
                  <c:v>41908.0</c:v>
                </c:pt>
                <c:pt idx="12">
                  <c:v>41909.0</c:v>
                </c:pt>
                <c:pt idx="13">
                  <c:v>41910.0</c:v>
                </c:pt>
                <c:pt idx="14">
                  <c:v>41911.0</c:v>
                </c:pt>
                <c:pt idx="15">
                  <c:v>41912.0</c:v>
                </c:pt>
                <c:pt idx="16">
                  <c:v>41913.0</c:v>
                </c:pt>
                <c:pt idx="17">
                  <c:v>41914.0</c:v>
                </c:pt>
                <c:pt idx="18">
                  <c:v>41915.0</c:v>
                </c:pt>
                <c:pt idx="19">
                  <c:v>41916.0</c:v>
                </c:pt>
                <c:pt idx="20">
                  <c:v>41917.0</c:v>
                </c:pt>
                <c:pt idx="21">
                  <c:v>41918.0</c:v>
                </c:pt>
                <c:pt idx="22">
                  <c:v>41919.0</c:v>
                </c:pt>
                <c:pt idx="23">
                  <c:v>41920.0</c:v>
                </c:pt>
                <c:pt idx="24">
                  <c:v>41921.0</c:v>
                </c:pt>
                <c:pt idx="25">
                  <c:v>41922.0</c:v>
                </c:pt>
                <c:pt idx="26">
                  <c:v>41923.0</c:v>
                </c:pt>
                <c:pt idx="27">
                  <c:v>41924.0</c:v>
                </c:pt>
                <c:pt idx="28">
                  <c:v>41925.0</c:v>
                </c:pt>
                <c:pt idx="29">
                  <c:v>41926.0</c:v>
                </c:pt>
                <c:pt idx="30">
                  <c:v>41927.0</c:v>
                </c:pt>
                <c:pt idx="31">
                  <c:v>41928.0</c:v>
                </c:pt>
                <c:pt idx="32">
                  <c:v>41929.0</c:v>
                </c:pt>
                <c:pt idx="33">
                  <c:v>41930.0</c:v>
                </c:pt>
                <c:pt idx="34">
                  <c:v>41931.0</c:v>
                </c:pt>
                <c:pt idx="35">
                  <c:v>41932.0</c:v>
                </c:pt>
                <c:pt idx="36">
                  <c:v>41933.0</c:v>
                </c:pt>
                <c:pt idx="37">
                  <c:v>41934.0</c:v>
                </c:pt>
                <c:pt idx="38">
                  <c:v>41935.0</c:v>
                </c:pt>
                <c:pt idx="39">
                  <c:v>41936.0</c:v>
                </c:pt>
                <c:pt idx="40">
                  <c:v>41937.0</c:v>
                </c:pt>
                <c:pt idx="41">
                  <c:v>41938.0</c:v>
                </c:pt>
                <c:pt idx="42">
                  <c:v>41939.0</c:v>
                </c:pt>
                <c:pt idx="43">
                  <c:v>41940.0</c:v>
                </c:pt>
                <c:pt idx="44">
                  <c:v>41941.0</c:v>
                </c:pt>
                <c:pt idx="45">
                  <c:v>41942.0</c:v>
                </c:pt>
                <c:pt idx="46">
                  <c:v>41943.0</c:v>
                </c:pt>
                <c:pt idx="47">
                  <c:v>41944.0</c:v>
                </c:pt>
                <c:pt idx="48">
                  <c:v>41945.0</c:v>
                </c:pt>
                <c:pt idx="49">
                  <c:v>41946.0</c:v>
                </c:pt>
                <c:pt idx="50">
                  <c:v>41947.0</c:v>
                </c:pt>
                <c:pt idx="51">
                  <c:v>41948.0</c:v>
                </c:pt>
                <c:pt idx="52">
                  <c:v>41949.0</c:v>
                </c:pt>
                <c:pt idx="53">
                  <c:v>41950.0</c:v>
                </c:pt>
                <c:pt idx="54">
                  <c:v>41951.0</c:v>
                </c:pt>
                <c:pt idx="55">
                  <c:v>41952.0</c:v>
                </c:pt>
                <c:pt idx="56">
                  <c:v>41953.0</c:v>
                </c:pt>
                <c:pt idx="57">
                  <c:v>41954.0</c:v>
                </c:pt>
                <c:pt idx="58">
                  <c:v>41955.0</c:v>
                </c:pt>
                <c:pt idx="59">
                  <c:v>41956.0</c:v>
                </c:pt>
                <c:pt idx="60">
                  <c:v>41957.0</c:v>
                </c:pt>
                <c:pt idx="61">
                  <c:v>41958.0</c:v>
                </c:pt>
                <c:pt idx="62">
                  <c:v>41959.0</c:v>
                </c:pt>
                <c:pt idx="63">
                  <c:v>41960.0</c:v>
                </c:pt>
                <c:pt idx="64">
                  <c:v>41961.0</c:v>
                </c:pt>
                <c:pt idx="65">
                  <c:v>41962.0</c:v>
                </c:pt>
                <c:pt idx="66">
                  <c:v>41963.0</c:v>
                </c:pt>
                <c:pt idx="67">
                  <c:v>41964.0</c:v>
                </c:pt>
                <c:pt idx="68">
                  <c:v>41965.0</c:v>
                </c:pt>
                <c:pt idx="69">
                  <c:v>41966.0</c:v>
                </c:pt>
                <c:pt idx="70">
                  <c:v>41967.0</c:v>
                </c:pt>
                <c:pt idx="71">
                  <c:v>41968.0</c:v>
                </c:pt>
                <c:pt idx="72">
                  <c:v>41969.0</c:v>
                </c:pt>
                <c:pt idx="73">
                  <c:v>41970.0</c:v>
                </c:pt>
                <c:pt idx="74">
                  <c:v>41971.0</c:v>
                </c:pt>
                <c:pt idx="75">
                  <c:v>41972.0</c:v>
                </c:pt>
                <c:pt idx="76">
                  <c:v>41973.0</c:v>
                </c:pt>
                <c:pt idx="77">
                  <c:v>41974.0</c:v>
                </c:pt>
                <c:pt idx="78">
                  <c:v>41975.0</c:v>
                </c:pt>
                <c:pt idx="79">
                  <c:v>41976.0</c:v>
                </c:pt>
                <c:pt idx="80">
                  <c:v>41977.0</c:v>
                </c:pt>
                <c:pt idx="81">
                  <c:v>41978.0</c:v>
                </c:pt>
                <c:pt idx="82">
                  <c:v>41979.0</c:v>
                </c:pt>
                <c:pt idx="83">
                  <c:v>41980.0</c:v>
                </c:pt>
                <c:pt idx="84">
                  <c:v>41981.0</c:v>
                </c:pt>
                <c:pt idx="85">
                  <c:v>41982.0</c:v>
                </c:pt>
                <c:pt idx="86">
                  <c:v>41983.0</c:v>
                </c:pt>
                <c:pt idx="87">
                  <c:v>41984.0</c:v>
                </c:pt>
                <c:pt idx="88">
                  <c:v>41985.0</c:v>
                </c:pt>
                <c:pt idx="89">
                  <c:v>41986.0</c:v>
                </c:pt>
                <c:pt idx="90">
                  <c:v>41987.0</c:v>
                </c:pt>
                <c:pt idx="91">
                  <c:v>41988.0</c:v>
                </c:pt>
                <c:pt idx="92">
                  <c:v>41989.0</c:v>
                </c:pt>
                <c:pt idx="93">
                  <c:v>41990.0</c:v>
                </c:pt>
                <c:pt idx="94">
                  <c:v>41991.0</c:v>
                </c:pt>
                <c:pt idx="95">
                  <c:v>41992.0</c:v>
                </c:pt>
              </c:numCache>
            </c:numRef>
          </c:cat>
          <c:val>
            <c:numRef>
              <c:f>Auswertung!$M$2:$M$98</c:f>
              <c:numCache>
                <c:formatCode>0.0</c:formatCode>
                <c:ptCount val="97"/>
                <c:pt idx="0">
                  <c:v>0.0</c:v>
                </c:pt>
                <c:pt idx="1">
                  <c:v>8.0</c:v>
                </c:pt>
                <c:pt idx="2">
                  <c:v>16.0</c:v>
                </c:pt>
                <c:pt idx="3">
                  <c:v>24.0</c:v>
                </c:pt>
                <c:pt idx="4">
                  <c:v>32.0</c:v>
                </c:pt>
                <c:pt idx="5">
                  <c:v>40.0</c:v>
                </c:pt>
                <c:pt idx="6">
                  <c:v>48.0</c:v>
                </c:pt>
                <c:pt idx="7">
                  <c:v>56.0</c:v>
                </c:pt>
                <c:pt idx="8">
                  <c:v>64.0</c:v>
                </c:pt>
                <c:pt idx="9">
                  <c:v>72.0</c:v>
                </c:pt>
                <c:pt idx="10">
                  <c:v>80.0</c:v>
                </c:pt>
                <c:pt idx="11">
                  <c:v>88.0</c:v>
                </c:pt>
                <c:pt idx="12">
                  <c:v>96.0</c:v>
                </c:pt>
                <c:pt idx="13">
                  <c:v>104.0</c:v>
                </c:pt>
                <c:pt idx="14">
                  <c:v>112.0</c:v>
                </c:pt>
                <c:pt idx="15">
                  <c:v>120.0</c:v>
                </c:pt>
                <c:pt idx="16">
                  <c:v>128.0</c:v>
                </c:pt>
                <c:pt idx="17">
                  <c:v>136.0</c:v>
                </c:pt>
                <c:pt idx="18">
                  <c:v>144.0</c:v>
                </c:pt>
                <c:pt idx="19">
                  <c:v>152.0</c:v>
                </c:pt>
                <c:pt idx="20">
                  <c:v>160.0</c:v>
                </c:pt>
                <c:pt idx="21">
                  <c:v>168.0</c:v>
                </c:pt>
                <c:pt idx="22">
                  <c:v>176.0</c:v>
                </c:pt>
                <c:pt idx="23">
                  <c:v>184.0</c:v>
                </c:pt>
                <c:pt idx="24">
                  <c:v>192.0</c:v>
                </c:pt>
                <c:pt idx="25">
                  <c:v>200.0</c:v>
                </c:pt>
                <c:pt idx="26">
                  <c:v>208.0</c:v>
                </c:pt>
                <c:pt idx="27">
                  <c:v>216.0</c:v>
                </c:pt>
                <c:pt idx="28">
                  <c:v>224.0</c:v>
                </c:pt>
                <c:pt idx="29">
                  <c:v>232.0</c:v>
                </c:pt>
                <c:pt idx="30">
                  <c:v>240.0</c:v>
                </c:pt>
                <c:pt idx="31">
                  <c:v>248.0</c:v>
                </c:pt>
                <c:pt idx="32">
                  <c:v>256.0</c:v>
                </c:pt>
                <c:pt idx="33">
                  <c:v>264.0</c:v>
                </c:pt>
                <c:pt idx="34">
                  <c:v>272.0</c:v>
                </c:pt>
                <c:pt idx="35">
                  <c:v>280.0</c:v>
                </c:pt>
                <c:pt idx="36">
                  <c:v>288.0</c:v>
                </c:pt>
                <c:pt idx="37">
                  <c:v>296.0</c:v>
                </c:pt>
                <c:pt idx="38">
                  <c:v>304.0</c:v>
                </c:pt>
                <c:pt idx="39">
                  <c:v>312.0</c:v>
                </c:pt>
                <c:pt idx="40">
                  <c:v>320.0</c:v>
                </c:pt>
                <c:pt idx="41">
                  <c:v>328.0</c:v>
                </c:pt>
                <c:pt idx="42">
                  <c:v>336.0</c:v>
                </c:pt>
                <c:pt idx="43">
                  <c:v>344.0</c:v>
                </c:pt>
                <c:pt idx="44">
                  <c:v>352.0</c:v>
                </c:pt>
                <c:pt idx="45">
                  <c:v>360.0</c:v>
                </c:pt>
                <c:pt idx="46">
                  <c:v>368.0</c:v>
                </c:pt>
                <c:pt idx="47">
                  <c:v>376.0</c:v>
                </c:pt>
                <c:pt idx="48">
                  <c:v>384.0</c:v>
                </c:pt>
                <c:pt idx="49">
                  <c:v>392.0</c:v>
                </c:pt>
                <c:pt idx="50">
                  <c:v>400.0</c:v>
                </c:pt>
                <c:pt idx="51">
                  <c:v>408.0</c:v>
                </c:pt>
                <c:pt idx="52">
                  <c:v>416.0</c:v>
                </c:pt>
                <c:pt idx="53">
                  <c:v>424.0</c:v>
                </c:pt>
                <c:pt idx="54">
                  <c:v>432.0</c:v>
                </c:pt>
                <c:pt idx="55">
                  <c:v>440.0</c:v>
                </c:pt>
                <c:pt idx="56">
                  <c:v>448.0</c:v>
                </c:pt>
                <c:pt idx="57">
                  <c:v>456.0</c:v>
                </c:pt>
                <c:pt idx="58">
                  <c:v>464.0</c:v>
                </c:pt>
                <c:pt idx="59">
                  <c:v>472.0</c:v>
                </c:pt>
                <c:pt idx="60">
                  <c:v>480.0</c:v>
                </c:pt>
                <c:pt idx="61">
                  <c:v>488.0</c:v>
                </c:pt>
                <c:pt idx="62">
                  <c:v>496.0</c:v>
                </c:pt>
                <c:pt idx="63">
                  <c:v>504.0</c:v>
                </c:pt>
                <c:pt idx="64">
                  <c:v>512.0</c:v>
                </c:pt>
                <c:pt idx="65">
                  <c:v>520.0</c:v>
                </c:pt>
                <c:pt idx="66">
                  <c:v>528.0</c:v>
                </c:pt>
                <c:pt idx="67">
                  <c:v>536.0</c:v>
                </c:pt>
                <c:pt idx="68">
                  <c:v>544.0</c:v>
                </c:pt>
                <c:pt idx="69">
                  <c:v>552.0</c:v>
                </c:pt>
                <c:pt idx="70">
                  <c:v>560.0</c:v>
                </c:pt>
                <c:pt idx="71">
                  <c:v>568.0</c:v>
                </c:pt>
                <c:pt idx="72">
                  <c:v>576.0</c:v>
                </c:pt>
                <c:pt idx="73">
                  <c:v>584.0</c:v>
                </c:pt>
                <c:pt idx="74">
                  <c:v>592.0</c:v>
                </c:pt>
                <c:pt idx="75">
                  <c:v>600.0</c:v>
                </c:pt>
                <c:pt idx="76">
                  <c:v>608.0</c:v>
                </c:pt>
                <c:pt idx="77">
                  <c:v>616.0</c:v>
                </c:pt>
                <c:pt idx="78">
                  <c:v>624.0</c:v>
                </c:pt>
                <c:pt idx="79">
                  <c:v>632.0</c:v>
                </c:pt>
                <c:pt idx="80">
                  <c:v>640.0</c:v>
                </c:pt>
                <c:pt idx="81">
                  <c:v>648.0</c:v>
                </c:pt>
                <c:pt idx="82">
                  <c:v>656.0</c:v>
                </c:pt>
                <c:pt idx="83">
                  <c:v>664.0</c:v>
                </c:pt>
                <c:pt idx="84">
                  <c:v>672.0</c:v>
                </c:pt>
                <c:pt idx="85">
                  <c:v>680.0</c:v>
                </c:pt>
                <c:pt idx="86">
                  <c:v>688.0</c:v>
                </c:pt>
                <c:pt idx="87">
                  <c:v>696.0</c:v>
                </c:pt>
                <c:pt idx="88">
                  <c:v>704.0</c:v>
                </c:pt>
                <c:pt idx="89">
                  <c:v>712.0</c:v>
                </c:pt>
                <c:pt idx="90">
                  <c:v>720.0</c:v>
                </c:pt>
                <c:pt idx="91">
                  <c:v>720.0</c:v>
                </c:pt>
                <c:pt idx="92">
                  <c:v>720.0</c:v>
                </c:pt>
                <c:pt idx="93">
                  <c:v>720.0</c:v>
                </c:pt>
                <c:pt idx="94">
                  <c:v>720.0</c:v>
                </c:pt>
                <c:pt idx="95">
                  <c:v>720.0</c:v>
                </c:pt>
              </c:numCache>
            </c:numRef>
          </c:val>
          <c:smooth val="0"/>
        </c:ser>
        <c:dLbls>
          <c:showLegendKey val="0"/>
          <c:showVal val="0"/>
          <c:showCatName val="0"/>
          <c:showSerName val="0"/>
          <c:showPercent val="0"/>
          <c:showBubbleSize val="0"/>
        </c:dLbls>
        <c:marker val="1"/>
        <c:smooth val="0"/>
        <c:axId val="-2123142952"/>
        <c:axId val="-2123146376"/>
      </c:lineChart>
      <c:dateAx>
        <c:axId val="-2123142952"/>
        <c:scaling>
          <c:orientation val="minMax"/>
        </c:scaling>
        <c:delete val="0"/>
        <c:axPos val="b"/>
        <c:numFmt formatCode="ddd\,\ d/m/yy" sourceLinked="1"/>
        <c:majorTickMark val="out"/>
        <c:minorTickMark val="none"/>
        <c:tickLblPos val="nextTo"/>
        <c:crossAx val="-2123146376"/>
        <c:crosses val="autoZero"/>
        <c:auto val="1"/>
        <c:lblOffset val="100"/>
        <c:baseTimeUnit val="days"/>
      </c:dateAx>
      <c:valAx>
        <c:axId val="-2123146376"/>
        <c:scaling>
          <c:orientation val="minMax"/>
        </c:scaling>
        <c:delete val="0"/>
        <c:axPos val="l"/>
        <c:majorGridlines/>
        <c:numFmt formatCode="0.0" sourceLinked="1"/>
        <c:majorTickMark val="out"/>
        <c:minorTickMark val="none"/>
        <c:tickLblPos val="nextTo"/>
        <c:crossAx val="-2123142952"/>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Auswertung!$F$1</c:f>
              <c:strCache>
                <c:ptCount val="1"/>
                <c:pt idx="0">
                  <c:v>Laurin Murer</c:v>
                </c:pt>
              </c:strCache>
            </c:strRef>
          </c:tx>
          <c:marker>
            <c:symbol val="none"/>
          </c:marker>
          <c:cat>
            <c:numRef>
              <c:f>Auswertung!$A$2:$A$98</c:f>
              <c:numCache>
                <c:formatCode>ddd\,\ d/m/yy</c:formatCode>
                <c:ptCount val="97"/>
                <c:pt idx="0">
                  <c:v>41897.0</c:v>
                </c:pt>
                <c:pt idx="1">
                  <c:v>41898.0</c:v>
                </c:pt>
                <c:pt idx="2">
                  <c:v>41899.0</c:v>
                </c:pt>
                <c:pt idx="3">
                  <c:v>41900.0</c:v>
                </c:pt>
                <c:pt idx="4">
                  <c:v>41901.0</c:v>
                </c:pt>
                <c:pt idx="5">
                  <c:v>41902.0</c:v>
                </c:pt>
                <c:pt idx="6">
                  <c:v>41903.0</c:v>
                </c:pt>
                <c:pt idx="7">
                  <c:v>41904.0</c:v>
                </c:pt>
                <c:pt idx="8">
                  <c:v>41905.0</c:v>
                </c:pt>
                <c:pt idx="9">
                  <c:v>41906.0</c:v>
                </c:pt>
                <c:pt idx="10">
                  <c:v>41907.0</c:v>
                </c:pt>
                <c:pt idx="11">
                  <c:v>41908.0</c:v>
                </c:pt>
                <c:pt idx="12">
                  <c:v>41909.0</c:v>
                </c:pt>
                <c:pt idx="13">
                  <c:v>41910.0</c:v>
                </c:pt>
                <c:pt idx="14">
                  <c:v>41911.0</c:v>
                </c:pt>
                <c:pt idx="15">
                  <c:v>41912.0</c:v>
                </c:pt>
                <c:pt idx="16">
                  <c:v>41913.0</c:v>
                </c:pt>
                <c:pt idx="17">
                  <c:v>41914.0</c:v>
                </c:pt>
                <c:pt idx="18">
                  <c:v>41915.0</c:v>
                </c:pt>
                <c:pt idx="19">
                  <c:v>41916.0</c:v>
                </c:pt>
                <c:pt idx="20">
                  <c:v>41917.0</c:v>
                </c:pt>
                <c:pt idx="21">
                  <c:v>41918.0</c:v>
                </c:pt>
                <c:pt idx="22">
                  <c:v>41919.0</c:v>
                </c:pt>
                <c:pt idx="23">
                  <c:v>41920.0</c:v>
                </c:pt>
                <c:pt idx="24">
                  <c:v>41921.0</c:v>
                </c:pt>
                <c:pt idx="25">
                  <c:v>41922.0</c:v>
                </c:pt>
                <c:pt idx="26">
                  <c:v>41923.0</c:v>
                </c:pt>
                <c:pt idx="27">
                  <c:v>41924.0</c:v>
                </c:pt>
                <c:pt idx="28">
                  <c:v>41925.0</c:v>
                </c:pt>
                <c:pt idx="29">
                  <c:v>41926.0</c:v>
                </c:pt>
                <c:pt idx="30">
                  <c:v>41927.0</c:v>
                </c:pt>
                <c:pt idx="31">
                  <c:v>41928.0</c:v>
                </c:pt>
                <c:pt idx="32">
                  <c:v>41929.0</c:v>
                </c:pt>
                <c:pt idx="33">
                  <c:v>41930.0</c:v>
                </c:pt>
                <c:pt idx="34">
                  <c:v>41931.0</c:v>
                </c:pt>
                <c:pt idx="35">
                  <c:v>41932.0</c:v>
                </c:pt>
                <c:pt idx="36">
                  <c:v>41933.0</c:v>
                </c:pt>
                <c:pt idx="37">
                  <c:v>41934.0</c:v>
                </c:pt>
                <c:pt idx="38">
                  <c:v>41935.0</c:v>
                </c:pt>
                <c:pt idx="39">
                  <c:v>41936.0</c:v>
                </c:pt>
                <c:pt idx="40">
                  <c:v>41937.0</c:v>
                </c:pt>
                <c:pt idx="41">
                  <c:v>41938.0</c:v>
                </c:pt>
                <c:pt idx="42">
                  <c:v>41939.0</c:v>
                </c:pt>
                <c:pt idx="43">
                  <c:v>41940.0</c:v>
                </c:pt>
                <c:pt idx="44">
                  <c:v>41941.0</c:v>
                </c:pt>
                <c:pt idx="45">
                  <c:v>41942.0</c:v>
                </c:pt>
                <c:pt idx="46">
                  <c:v>41943.0</c:v>
                </c:pt>
                <c:pt idx="47">
                  <c:v>41944.0</c:v>
                </c:pt>
                <c:pt idx="48">
                  <c:v>41945.0</c:v>
                </c:pt>
                <c:pt idx="49">
                  <c:v>41946.0</c:v>
                </c:pt>
                <c:pt idx="50">
                  <c:v>41947.0</c:v>
                </c:pt>
                <c:pt idx="51">
                  <c:v>41948.0</c:v>
                </c:pt>
                <c:pt idx="52">
                  <c:v>41949.0</c:v>
                </c:pt>
                <c:pt idx="53">
                  <c:v>41950.0</c:v>
                </c:pt>
                <c:pt idx="54">
                  <c:v>41951.0</c:v>
                </c:pt>
                <c:pt idx="55">
                  <c:v>41952.0</c:v>
                </c:pt>
                <c:pt idx="56">
                  <c:v>41953.0</c:v>
                </c:pt>
                <c:pt idx="57">
                  <c:v>41954.0</c:v>
                </c:pt>
                <c:pt idx="58">
                  <c:v>41955.0</c:v>
                </c:pt>
                <c:pt idx="59">
                  <c:v>41956.0</c:v>
                </c:pt>
                <c:pt idx="60">
                  <c:v>41957.0</c:v>
                </c:pt>
                <c:pt idx="61">
                  <c:v>41958.0</c:v>
                </c:pt>
                <c:pt idx="62">
                  <c:v>41959.0</c:v>
                </c:pt>
                <c:pt idx="63">
                  <c:v>41960.0</c:v>
                </c:pt>
                <c:pt idx="64">
                  <c:v>41961.0</c:v>
                </c:pt>
                <c:pt idx="65">
                  <c:v>41962.0</c:v>
                </c:pt>
                <c:pt idx="66">
                  <c:v>41963.0</c:v>
                </c:pt>
                <c:pt idx="67">
                  <c:v>41964.0</c:v>
                </c:pt>
                <c:pt idx="68">
                  <c:v>41965.0</c:v>
                </c:pt>
                <c:pt idx="69">
                  <c:v>41966.0</c:v>
                </c:pt>
                <c:pt idx="70">
                  <c:v>41967.0</c:v>
                </c:pt>
                <c:pt idx="71">
                  <c:v>41968.0</c:v>
                </c:pt>
                <c:pt idx="72">
                  <c:v>41969.0</c:v>
                </c:pt>
                <c:pt idx="73">
                  <c:v>41970.0</c:v>
                </c:pt>
                <c:pt idx="74">
                  <c:v>41971.0</c:v>
                </c:pt>
                <c:pt idx="75">
                  <c:v>41972.0</c:v>
                </c:pt>
                <c:pt idx="76">
                  <c:v>41973.0</c:v>
                </c:pt>
                <c:pt idx="77">
                  <c:v>41974.0</c:v>
                </c:pt>
                <c:pt idx="78">
                  <c:v>41975.0</c:v>
                </c:pt>
                <c:pt idx="79">
                  <c:v>41976.0</c:v>
                </c:pt>
                <c:pt idx="80">
                  <c:v>41977.0</c:v>
                </c:pt>
                <c:pt idx="81">
                  <c:v>41978.0</c:v>
                </c:pt>
                <c:pt idx="82">
                  <c:v>41979.0</c:v>
                </c:pt>
                <c:pt idx="83">
                  <c:v>41980.0</c:v>
                </c:pt>
                <c:pt idx="84">
                  <c:v>41981.0</c:v>
                </c:pt>
                <c:pt idx="85">
                  <c:v>41982.0</c:v>
                </c:pt>
                <c:pt idx="86">
                  <c:v>41983.0</c:v>
                </c:pt>
                <c:pt idx="87">
                  <c:v>41984.0</c:v>
                </c:pt>
                <c:pt idx="88">
                  <c:v>41985.0</c:v>
                </c:pt>
                <c:pt idx="89">
                  <c:v>41986.0</c:v>
                </c:pt>
                <c:pt idx="90">
                  <c:v>41987.0</c:v>
                </c:pt>
                <c:pt idx="91">
                  <c:v>41988.0</c:v>
                </c:pt>
                <c:pt idx="92">
                  <c:v>41989.0</c:v>
                </c:pt>
                <c:pt idx="93">
                  <c:v>41990.0</c:v>
                </c:pt>
                <c:pt idx="94">
                  <c:v>41991.0</c:v>
                </c:pt>
                <c:pt idx="95">
                  <c:v>41992.0</c:v>
                </c:pt>
              </c:numCache>
            </c:numRef>
          </c:cat>
          <c:val>
            <c:numRef>
              <c:f>Auswertung!$F$2:$F$98</c:f>
              <c:numCache>
                <c:formatCode>0.0</c:formatCode>
                <c:ptCount val="97"/>
                <c:pt idx="0">
                  <c:v>4.333333333333332</c:v>
                </c:pt>
                <c:pt idx="1">
                  <c:v>6.833333333333332</c:v>
                </c:pt>
                <c:pt idx="2">
                  <c:v>9.333333333333332</c:v>
                </c:pt>
                <c:pt idx="3">
                  <c:v>9.333333333333332</c:v>
                </c:pt>
                <c:pt idx="4">
                  <c:v>16.33333333333333</c:v>
                </c:pt>
                <c:pt idx="5">
                  <c:v>16.33333333333333</c:v>
                </c:pt>
                <c:pt idx="6">
                  <c:v>20.08333333333333</c:v>
                </c:pt>
                <c:pt idx="7">
                  <c:v>27.66666666666666</c:v>
                </c:pt>
                <c:pt idx="8">
                  <c:v>36.16666666666666</c:v>
                </c:pt>
                <c:pt idx="9">
                  <c:v>37.21666666666666</c:v>
                </c:pt>
                <c:pt idx="10">
                  <c:v>37.21666666666666</c:v>
                </c:pt>
                <c:pt idx="11">
                  <c:v>44.46666666666666</c:v>
                </c:pt>
                <c:pt idx="12">
                  <c:v>46.46666666666666</c:v>
                </c:pt>
                <c:pt idx="13">
                  <c:v>46.46666666666666</c:v>
                </c:pt>
                <c:pt idx="14">
                  <c:v>52.96666666666666</c:v>
                </c:pt>
                <c:pt idx="15">
                  <c:v>62.96666666666666</c:v>
                </c:pt>
                <c:pt idx="16">
                  <c:v>66.46666666666666</c:v>
                </c:pt>
                <c:pt idx="17">
                  <c:v>70.13333333333334</c:v>
                </c:pt>
                <c:pt idx="18">
                  <c:v>78.55000000000001</c:v>
                </c:pt>
                <c:pt idx="19">
                  <c:v>83.55000000000001</c:v>
                </c:pt>
                <c:pt idx="20">
                  <c:v>83.55000000000001</c:v>
                </c:pt>
                <c:pt idx="21">
                  <c:v>91.30000000000001</c:v>
                </c:pt>
                <c:pt idx="22">
                  <c:v>98.21666666666668</c:v>
                </c:pt>
                <c:pt idx="23">
                  <c:v>100.8</c:v>
                </c:pt>
                <c:pt idx="24">
                  <c:v>101.8</c:v>
                </c:pt>
                <c:pt idx="25">
                  <c:v>101.8</c:v>
                </c:pt>
                <c:pt idx="26">
                  <c:v>102.1333333333333</c:v>
                </c:pt>
                <c:pt idx="27">
                  <c:v>102.1333333333333</c:v>
                </c:pt>
                <c:pt idx="28">
                  <c:v>106.1333333333333</c:v>
                </c:pt>
                <c:pt idx="29">
                  <c:v>119.2166666666667</c:v>
                </c:pt>
                <c:pt idx="30">
                  <c:v>121.2166666666667</c:v>
                </c:pt>
                <c:pt idx="31">
                  <c:v>121.2166666666667</c:v>
                </c:pt>
                <c:pt idx="32">
                  <c:v>124.7166666666667</c:v>
                </c:pt>
                <c:pt idx="33">
                  <c:v>124.7166666666667</c:v>
                </c:pt>
                <c:pt idx="34">
                  <c:v>124.7166666666667</c:v>
                </c:pt>
                <c:pt idx="35">
                  <c:v>131.9666666666667</c:v>
                </c:pt>
                <c:pt idx="36">
                  <c:v>140.2166666666667</c:v>
                </c:pt>
                <c:pt idx="37">
                  <c:v>145.1333333333333</c:v>
                </c:pt>
                <c:pt idx="38">
                  <c:v>147.2166666666667</c:v>
                </c:pt>
                <c:pt idx="39">
                  <c:v>157.6333333333333</c:v>
                </c:pt>
                <c:pt idx="40">
                  <c:v>163.1333333333333</c:v>
                </c:pt>
                <c:pt idx="41">
                  <c:v>163.1333333333333</c:v>
                </c:pt>
                <c:pt idx="42">
                  <c:v>172.8833333333333</c:v>
                </c:pt>
                <c:pt idx="43">
                  <c:v>181.6333333333333</c:v>
                </c:pt>
                <c:pt idx="44">
                  <c:v>188.6333333333333</c:v>
                </c:pt>
                <c:pt idx="45">
                  <c:v>193.3</c:v>
                </c:pt>
                <c:pt idx="46">
                  <c:v>204.9666666666666</c:v>
                </c:pt>
                <c:pt idx="47">
                  <c:v>210.7166666666666</c:v>
                </c:pt>
                <c:pt idx="48">
                  <c:v>211.4666666666666</c:v>
                </c:pt>
                <c:pt idx="49">
                  <c:v>217.3833333333333</c:v>
                </c:pt>
                <c:pt idx="50">
                  <c:v>221.3833333333333</c:v>
                </c:pt>
                <c:pt idx="51">
                  <c:v>222.8833333333333</c:v>
                </c:pt>
                <c:pt idx="52">
                  <c:v>224.6333333333333</c:v>
                </c:pt>
                <c:pt idx="53">
                  <c:v>231.3</c:v>
                </c:pt>
                <c:pt idx="54">
                  <c:v>231.3</c:v>
                </c:pt>
                <c:pt idx="55">
                  <c:v>233.3</c:v>
                </c:pt>
                <c:pt idx="56">
                  <c:v>241.1333333333333</c:v>
                </c:pt>
                <c:pt idx="57">
                  <c:v>243.6333333333333</c:v>
                </c:pt>
                <c:pt idx="58">
                  <c:v>243.6333333333333</c:v>
                </c:pt>
                <c:pt idx="59">
                  <c:v>243.6333333333333</c:v>
                </c:pt>
                <c:pt idx="60">
                  <c:v>253.8833333333333</c:v>
                </c:pt>
                <c:pt idx="61">
                  <c:v>258.3</c:v>
                </c:pt>
                <c:pt idx="62">
                  <c:v>258.8</c:v>
                </c:pt>
                <c:pt idx="63">
                  <c:v>268.4666666666666</c:v>
                </c:pt>
                <c:pt idx="64">
                  <c:v>268.4666666666666</c:v>
                </c:pt>
                <c:pt idx="65">
                  <c:v>271.4666666666666</c:v>
                </c:pt>
                <c:pt idx="66">
                  <c:v>275.8</c:v>
                </c:pt>
                <c:pt idx="67">
                  <c:v>282.3833333333332</c:v>
                </c:pt>
                <c:pt idx="68">
                  <c:v>288.6333333333332</c:v>
                </c:pt>
                <c:pt idx="69">
                  <c:v>298.1333333333332</c:v>
                </c:pt>
                <c:pt idx="70">
                  <c:v>306.9666666666666</c:v>
                </c:pt>
                <c:pt idx="71">
                  <c:v>314.7166666666666</c:v>
                </c:pt>
                <c:pt idx="72">
                  <c:v>317.6333333333332</c:v>
                </c:pt>
                <c:pt idx="73">
                  <c:v>317.6333333333332</c:v>
                </c:pt>
                <c:pt idx="74">
                  <c:v>322.3</c:v>
                </c:pt>
                <c:pt idx="75">
                  <c:v>330.3</c:v>
                </c:pt>
                <c:pt idx="76">
                  <c:v>334.3</c:v>
                </c:pt>
                <c:pt idx="77">
                  <c:v>343.05</c:v>
                </c:pt>
                <c:pt idx="78">
                  <c:v>344.05</c:v>
                </c:pt>
                <c:pt idx="79">
                  <c:v>349.6333333333332</c:v>
                </c:pt>
                <c:pt idx="80">
                  <c:v>356.8</c:v>
                </c:pt>
                <c:pt idx="81">
                  <c:v>360.8</c:v>
                </c:pt>
                <c:pt idx="82">
                  <c:v>362.8</c:v>
                </c:pt>
                <c:pt idx="83">
                  <c:v>367.3</c:v>
                </c:pt>
                <c:pt idx="84">
                  <c:v>371.55</c:v>
                </c:pt>
                <c:pt idx="85">
                  <c:v>378.8</c:v>
                </c:pt>
                <c:pt idx="86">
                  <c:v>379.9666666666666</c:v>
                </c:pt>
                <c:pt idx="87">
                  <c:v>382.9666666666666</c:v>
                </c:pt>
                <c:pt idx="88">
                  <c:v>388.9666666666666</c:v>
                </c:pt>
                <c:pt idx="89">
                  <c:v>397.8</c:v>
                </c:pt>
                <c:pt idx="90">
                  <c:v>406.05</c:v>
                </c:pt>
                <c:pt idx="91">
                  <c:v>414.05</c:v>
                </c:pt>
                <c:pt idx="92">
                  <c:v>417.05</c:v>
                </c:pt>
                <c:pt idx="93">
                  <c:v>#N/A</c:v>
                </c:pt>
                <c:pt idx="94">
                  <c:v>#N/A</c:v>
                </c:pt>
                <c:pt idx="95">
                  <c:v>#N/A</c:v>
                </c:pt>
              </c:numCache>
            </c:numRef>
          </c:val>
          <c:smooth val="0"/>
        </c:ser>
        <c:ser>
          <c:idx val="1"/>
          <c:order val="1"/>
          <c:tx>
            <c:strRef>
              <c:f>Auswertung!$I$1</c:f>
              <c:strCache>
                <c:ptCount val="1"/>
                <c:pt idx="0">
                  <c:v>Tobias Blaser</c:v>
                </c:pt>
              </c:strCache>
            </c:strRef>
          </c:tx>
          <c:marker>
            <c:symbol val="none"/>
          </c:marker>
          <c:cat>
            <c:numRef>
              <c:f>Auswertung!$A$2:$A$98</c:f>
              <c:numCache>
                <c:formatCode>ddd\,\ d/m/yy</c:formatCode>
                <c:ptCount val="97"/>
                <c:pt idx="0">
                  <c:v>41897.0</c:v>
                </c:pt>
                <c:pt idx="1">
                  <c:v>41898.0</c:v>
                </c:pt>
                <c:pt idx="2">
                  <c:v>41899.0</c:v>
                </c:pt>
                <c:pt idx="3">
                  <c:v>41900.0</c:v>
                </c:pt>
                <c:pt idx="4">
                  <c:v>41901.0</c:v>
                </c:pt>
                <c:pt idx="5">
                  <c:v>41902.0</c:v>
                </c:pt>
                <c:pt idx="6">
                  <c:v>41903.0</c:v>
                </c:pt>
                <c:pt idx="7">
                  <c:v>41904.0</c:v>
                </c:pt>
                <c:pt idx="8">
                  <c:v>41905.0</c:v>
                </c:pt>
                <c:pt idx="9">
                  <c:v>41906.0</c:v>
                </c:pt>
                <c:pt idx="10">
                  <c:v>41907.0</c:v>
                </c:pt>
                <c:pt idx="11">
                  <c:v>41908.0</c:v>
                </c:pt>
                <c:pt idx="12">
                  <c:v>41909.0</c:v>
                </c:pt>
                <c:pt idx="13">
                  <c:v>41910.0</c:v>
                </c:pt>
                <c:pt idx="14">
                  <c:v>41911.0</c:v>
                </c:pt>
                <c:pt idx="15">
                  <c:v>41912.0</c:v>
                </c:pt>
                <c:pt idx="16">
                  <c:v>41913.0</c:v>
                </c:pt>
                <c:pt idx="17">
                  <c:v>41914.0</c:v>
                </c:pt>
                <c:pt idx="18">
                  <c:v>41915.0</c:v>
                </c:pt>
                <c:pt idx="19">
                  <c:v>41916.0</c:v>
                </c:pt>
                <c:pt idx="20">
                  <c:v>41917.0</c:v>
                </c:pt>
                <c:pt idx="21">
                  <c:v>41918.0</c:v>
                </c:pt>
                <c:pt idx="22">
                  <c:v>41919.0</c:v>
                </c:pt>
                <c:pt idx="23">
                  <c:v>41920.0</c:v>
                </c:pt>
                <c:pt idx="24">
                  <c:v>41921.0</c:v>
                </c:pt>
                <c:pt idx="25">
                  <c:v>41922.0</c:v>
                </c:pt>
                <c:pt idx="26">
                  <c:v>41923.0</c:v>
                </c:pt>
                <c:pt idx="27">
                  <c:v>41924.0</c:v>
                </c:pt>
                <c:pt idx="28">
                  <c:v>41925.0</c:v>
                </c:pt>
                <c:pt idx="29">
                  <c:v>41926.0</c:v>
                </c:pt>
                <c:pt idx="30">
                  <c:v>41927.0</c:v>
                </c:pt>
                <c:pt idx="31">
                  <c:v>41928.0</c:v>
                </c:pt>
                <c:pt idx="32">
                  <c:v>41929.0</c:v>
                </c:pt>
                <c:pt idx="33">
                  <c:v>41930.0</c:v>
                </c:pt>
                <c:pt idx="34">
                  <c:v>41931.0</c:v>
                </c:pt>
                <c:pt idx="35">
                  <c:v>41932.0</c:v>
                </c:pt>
                <c:pt idx="36">
                  <c:v>41933.0</c:v>
                </c:pt>
                <c:pt idx="37">
                  <c:v>41934.0</c:v>
                </c:pt>
                <c:pt idx="38">
                  <c:v>41935.0</c:v>
                </c:pt>
                <c:pt idx="39">
                  <c:v>41936.0</c:v>
                </c:pt>
                <c:pt idx="40">
                  <c:v>41937.0</c:v>
                </c:pt>
                <c:pt idx="41">
                  <c:v>41938.0</c:v>
                </c:pt>
                <c:pt idx="42">
                  <c:v>41939.0</c:v>
                </c:pt>
                <c:pt idx="43">
                  <c:v>41940.0</c:v>
                </c:pt>
                <c:pt idx="44">
                  <c:v>41941.0</c:v>
                </c:pt>
                <c:pt idx="45">
                  <c:v>41942.0</c:v>
                </c:pt>
                <c:pt idx="46">
                  <c:v>41943.0</c:v>
                </c:pt>
                <c:pt idx="47">
                  <c:v>41944.0</c:v>
                </c:pt>
                <c:pt idx="48">
                  <c:v>41945.0</c:v>
                </c:pt>
                <c:pt idx="49">
                  <c:v>41946.0</c:v>
                </c:pt>
                <c:pt idx="50">
                  <c:v>41947.0</c:v>
                </c:pt>
                <c:pt idx="51">
                  <c:v>41948.0</c:v>
                </c:pt>
                <c:pt idx="52">
                  <c:v>41949.0</c:v>
                </c:pt>
                <c:pt idx="53">
                  <c:v>41950.0</c:v>
                </c:pt>
                <c:pt idx="54">
                  <c:v>41951.0</c:v>
                </c:pt>
                <c:pt idx="55">
                  <c:v>41952.0</c:v>
                </c:pt>
                <c:pt idx="56">
                  <c:v>41953.0</c:v>
                </c:pt>
                <c:pt idx="57">
                  <c:v>41954.0</c:v>
                </c:pt>
                <c:pt idx="58">
                  <c:v>41955.0</c:v>
                </c:pt>
                <c:pt idx="59">
                  <c:v>41956.0</c:v>
                </c:pt>
                <c:pt idx="60">
                  <c:v>41957.0</c:v>
                </c:pt>
                <c:pt idx="61">
                  <c:v>41958.0</c:v>
                </c:pt>
                <c:pt idx="62">
                  <c:v>41959.0</c:v>
                </c:pt>
                <c:pt idx="63">
                  <c:v>41960.0</c:v>
                </c:pt>
                <c:pt idx="64">
                  <c:v>41961.0</c:v>
                </c:pt>
                <c:pt idx="65">
                  <c:v>41962.0</c:v>
                </c:pt>
                <c:pt idx="66">
                  <c:v>41963.0</c:v>
                </c:pt>
                <c:pt idx="67">
                  <c:v>41964.0</c:v>
                </c:pt>
                <c:pt idx="68">
                  <c:v>41965.0</c:v>
                </c:pt>
                <c:pt idx="69">
                  <c:v>41966.0</c:v>
                </c:pt>
                <c:pt idx="70">
                  <c:v>41967.0</c:v>
                </c:pt>
                <c:pt idx="71">
                  <c:v>41968.0</c:v>
                </c:pt>
                <c:pt idx="72">
                  <c:v>41969.0</c:v>
                </c:pt>
                <c:pt idx="73">
                  <c:v>41970.0</c:v>
                </c:pt>
                <c:pt idx="74">
                  <c:v>41971.0</c:v>
                </c:pt>
                <c:pt idx="75">
                  <c:v>41972.0</c:v>
                </c:pt>
                <c:pt idx="76">
                  <c:v>41973.0</c:v>
                </c:pt>
                <c:pt idx="77">
                  <c:v>41974.0</c:v>
                </c:pt>
                <c:pt idx="78">
                  <c:v>41975.0</c:v>
                </c:pt>
                <c:pt idx="79">
                  <c:v>41976.0</c:v>
                </c:pt>
                <c:pt idx="80">
                  <c:v>41977.0</c:v>
                </c:pt>
                <c:pt idx="81">
                  <c:v>41978.0</c:v>
                </c:pt>
                <c:pt idx="82">
                  <c:v>41979.0</c:v>
                </c:pt>
                <c:pt idx="83">
                  <c:v>41980.0</c:v>
                </c:pt>
                <c:pt idx="84">
                  <c:v>41981.0</c:v>
                </c:pt>
                <c:pt idx="85">
                  <c:v>41982.0</c:v>
                </c:pt>
                <c:pt idx="86">
                  <c:v>41983.0</c:v>
                </c:pt>
                <c:pt idx="87">
                  <c:v>41984.0</c:v>
                </c:pt>
                <c:pt idx="88">
                  <c:v>41985.0</c:v>
                </c:pt>
                <c:pt idx="89">
                  <c:v>41986.0</c:v>
                </c:pt>
                <c:pt idx="90">
                  <c:v>41987.0</c:v>
                </c:pt>
                <c:pt idx="91">
                  <c:v>41988.0</c:v>
                </c:pt>
                <c:pt idx="92">
                  <c:v>41989.0</c:v>
                </c:pt>
                <c:pt idx="93">
                  <c:v>41990.0</c:v>
                </c:pt>
                <c:pt idx="94">
                  <c:v>41991.0</c:v>
                </c:pt>
                <c:pt idx="95">
                  <c:v>41992.0</c:v>
                </c:pt>
              </c:numCache>
            </c:numRef>
          </c:cat>
          <c:val>
            <c:numRef>
              <c:f>Auswertung!$I$2:$I$98</c:f>
              <c:numCache>
                <c:formatCode>0.0</c:formatCode>
                <c:ptCount val="97"/>
                <c:pt idx="0">
                  <c:v>8.75</c:v>
                </c:pt>
                <c:pt idx="1">
                  <c:v>8.75</c:v>
                </c:pt>
                <c:pt idx="2">
                  <c:v>8.75</c:v>
                </c:pt>
                <c:pt idx="3">
                  <c:v>15.33333333333333</c:v>
                </c:pt>
                <c:pt idx="4">
                  <c:v>20.58333333333333</c:v>
                </c:pt>
                <c:pt idx="5">
                  <c:v>22.08333333333333</c:v>
                </c:pt>
                <c:pt idx="6">
                  <c:v>22.08333333333333</c:v>
                </c:pt>
                <c:pt idx="7">
                  <c:v>31.58333333333333</c:v>
                </c:pt>
                <c:pt idx="8">
                  <c:v>31.58333333333333</c:v>
                </c:pt>
                <c:pt idx="9">
                  <c:v>31.58333333333333</c:v>
                </c:pt>
                <c:pt idx="10">
                  <c:v>37.58333333333333</c:v>
                </c:pt>
                <c:pt idx="11">
                  <c:v>44.58333333333333</c:v>
                </c:pt>
                <c:pt idx="12">
                  <c:v>48.08333333333333</c:v>
                </c:pt>
                <c:pt idx="13">
                  <c:v>48.08333333333333</c:v>
                </c:pt>
                <c:pt idx="14">
                  <c:v>57.08333333333333</c:v>
                </c:pt>
                <c:pt idx="15">
                  <c:v>57.08333333333333</c:v>
                </c:pt>
                <c:pt idx="16">
                  <c:v>64.83333333333333</c:v>
                </c:pt>
                <c:pt idx="17">
                  <c:v>71.58333333333333</c:v>
                </c:pt>
                <c:pt idx="18">
                  <c:v>75.08333333333333</c:v>
                </c:pt>
                <c:pt idx="19">
                  <c:v>76.08333333333333</c:v>
                </c:pt>
                <c:pt idx="20">
                  <c:v>76.08333333333333</c:v>
                </c:pt>
                <c:pt idx="21">
                  <c:v>86.0</c:v>
                </c:pt>
                <c:pt idx="22">
                  <c:v>92.75</c:v>
                </c:pt>
                <c:pt idx="23">
                  <c:v>99.25</c:v>
                </c:pt>
                <c:pt idx="24">
                  <c:v>101.25</c:v>
                </c:pt>
                <c:pt idx="25">
                  <c:v>101.25</c:v>
                </c:pt>
                <c:pt idx="26">
                  <c:v>101.25</c:v>
                </c:pt>
                <c:pt idx="27">
                  <c:v>101.25</c:v>
                </c:pt>
                <c:pt idx="28">
                  <c:v>109.25</c:v>
                </c:pt>
                <c:pt idx="29">
                  <c:v>119.75</c:v>
                </c:pt>
                <c:pt idx="30">
                  <c:v>124.7833333333333</c:v>
                </c:pt>
                <c:pt idx="31">
                  <c:v>132.5333333333333</c:v>
                </c:pt>
                <c:pt idx="32">
                  <c:v>132.5333333333333</c:v>
                </c:pt>
                <c:pt idx="33">
                  <c:v>134.5333333333333</c:v>
                </c:pt>
                <c:pt idx="34">
                  <c:v>134.5333333333333</c:v>
                </c:pt>
                <c:pt idx="35">
                  <c:v>140.0333333333333</c:v>
                </c:pt>
                <c:pt idx="36">
                  <c:v>140.0333333333333</c:v>
                </c:pt>
                <c:pt idx="37">
                  <c:v>143.2833333333333</c:v>
                </c:pt>
                <c:pt idx="38">
                  <c:v>147.7833333333333</c:v>
                </c:pt>
                <c:pt idx="39">
                  <c:v>155.0333333333333</c:v>
                </c:pt>
                <c:pt idx="40">
                  <c:v>156.0333333333333</c:v>
                </c:pt>
                <c:pt idx="41">
                  <c:v>156.0333333333333</c:v>
                </c:pt>
                <c:pt idx="42">
                  <c:v>165.0333333333333</c:v>
                </c:pt>
                <c:pt idx="43">
                  <c:v>166.2833333333333</c:v>
                </c:pt>
                <c:pt idx="44">
                  <c:v>167.7833333333333</c:v>
                </c:pt>
                <c:pt idx="45">
                  <c:v>176.2833333333333</c:v>
                </c:pt>
                <c:pt idx="46">
                  <c:v>184.0333333333333</c:v>
                </c:pt>
                <c:pt idx="47">
                  <c:v>185.0333333333333</c:v>
                </c:pt>
                <c:pt idx="48">
                  <c:v>186.0333333333333</c:v>
                </c:pt>
                <c:pt idx="49">
                  <c:v>196.0333333333333</c:v>
                </c:pt>
                <c:pt idx="50">
                  <c:v>196.0333333333333</c:v>
                </c:pt>
                <c:pt idx="51">
                  <c:v>196.0333333333333</c:v>
                </c:pt>
                <c:pt idx="52">
                  <c:v>202.5333333333333</c:v>
                </c:pt>
                <c:pt idx="53">
                  <c:v>212.2833333333333</c:v>
                </c:pt>
                <c:pt idx="54">
                  <c:v>212.2833333333333</c:v>
                </c:pt>
                <c:pt idx="55">
                  <c:v>213.2833333333333</c:v>
                </c:pt>
                <c:pt idx="56">
                  <c:v>223.5333333333333</c:v>
                </c:pt>
                <c:pt idx="57">
                  <c:v>223.5333333333333</c:v>
                </c:pt>
                <c:pt idx="58">
                  <c:v>223.5333333333333</c:v>
                </c:pt>
                <c:pt idx="59">
                  <c:v>235.2833333333333</c:v>
                </c:pt>
                <c:pt idx="60">
                  <c:v>245.5333333333333</c:v>
                </c:pt>
                <c:pt idx="61">
                  <c:v>249.0333333333333</c:v>
                </c:pt>
                <c:pt idx="62">
                  <c:v>251.5333333333333</c:v>
                </c:pt>
                <c:pt idx="63">
                  <c:v>262.7833333333333</c:v>
                </c:pt>
                <c:pt idx="64">
                  <c:v>262.7833333333333</c:v>
                </c:pt>
                <c:pt idx="65">
                  <c:v>267.5333333333333</c:v>
                </c:pt>
                <c:pt idx="66">
                  <c:v>272.5333333333333</c:v>
                </c:pt>
                <c:pt idx="67">
                  <c:v>283.7833333333333</c:v>
                </c:pt>
                <c:pt idx="68">
                  <c:v>283.7833333333333</c:v>
                </c:pt>
                <c:pt idx="69">
                  <c:v>287.2833333333333</c:v>
                </c:pt>
                <c:pt idx="70">
                  <c:v>295.7833333333333</c:v>
                </c:pt>
                <c:pt idx="71">
                  <c:v>295.7833333333333</c:v>
                </c:pt>
                <c:pt idx="72">
                  <c:v>298.0333333333333</c:v>
                </c:pt>
                <c:pt idx="73">
                  <c:v>304.2833333333333</c:v>
                </c:pt>
                <c:pt idx="74">
                  <c:v>313.2833333333333</c:v>
                </c:pt>
                <c:pt idx="75">
                  <c:v>318.2833333333333</c:v>
                </c:pt>
                <c:pt idx="76">
                  <c:v>322.2833333333333</c:v>
                </c:pt>
                <c:pt idx="77">
                  <c:v>333.2833333333333</c:v>
                </c:pt>
                <c:pt idx="78">
                  <c:v>333.2833333333333</c:v>
                </c:pt>
                <c:pt idx="79">
                  <c:v>333.2833333333333</c:v>
                </c:pt>
                <c:pt idx="80">
                  <c:v>340.5333333333333</c:v>
                </c:pt>
                <c:pt idx="81">
                  <c:v>348.2833333333333</c:v>
                </c:pt>
                <c:pt idx="82">
                  <c:v>348.2833333333333</c:v>
                </c:pt>
                <c:pt idx="83">
                  <c:v>348.2833333333333</c:v>
                </c:pt>
                <c:pt idx="84">
                  <c:v>361.0333333333333</c:v>
                </c:pt>
                <c:pt idx="85">
                  <c:v>361.0333333333333</c:v>
                </c:pt>
                <c:pt idx="86">
                  <c:v>363.0333333333333</c:v>
                </c:pt>
                <c:pt idx="87">
                  <c:v>373.0333333333333</c:v>
                </c:pt>
                <c:pt idx="88">
                  <c:v>381.5333333333333</c:v>
                </c:pt>
                <c:pt idx="89">
                  <c:v>391.2833333333333</c:v>
                </c:pt>
                <c:pt idx="90">
                  <c:v>399.2833333333333</c:v>
                </c:pt>
                <c:pt idx="91">
                  <c:v>412.2833333333333</c:v>
                </c:pt>
                <c:pt idx="92">
                  <c:v>412.2833333333333</c:v>
                </c:pt>
                <c:pt idx="93">
                  <c:v>#N/A</c:v>
                </c:pt>
                <c:pt idx="94">
                  <c:v>#N/A</c:v>
                </c:pt>
                <c:pt idx="95">
                  <c:v>#N/A</c:v>
                </c:pt>
              </c:numCache>
            </c:numRef>
          </c:val>
          <c:smooth val="0"/>
        </c:ser>
        <c:ser>
          <c:idx val="4"/>
          <c:order val="2"/>
          <c:tx>
            <c:strRef>
              <c:f>Auswertung!$L$1</c:f>
              <c:strCache>
                <c:ptCount val="1"/>
                <c:pt idx="0">
                  <c:v>Soll Min pro Person</c:v>
                </c:pt>
              </c:strCache>
            </c:strRef>
          </c:tx>
          <c:spPr>
            <a:ln>
              <a:solidFill>
                <a:schemeClr val="accent4">
                  <a:lumMod val="20000"/>
                  <a:lumOff val="80000"/>
                  <a:alpha val="50000"/>
                </a:schemeClr>
              </a:solidFill>
            </a:ln>
          </c:spPr>
          <c:marker>
            <c:symbol val="none"/>
          </c:marker>
          <c:cat>
            <c:numRef>
              <c:f>Auswertung!$A$2:$A$98</c:f>
              <c:numCache>
                <c:formatCode>ddd\,\ d/m/yy</c:formatCode>
                <c:ptCount val="97"/>
                <c:pt idx="0">
                  <c:v>41897.0</c:v>
                </c:pt>
                <c:pt idx="1">
                  <c:v>41898.0</c:v>
                </c:pt>
                <c:pt idx="2">
                  <c:v>41899.0</c:v>
                </c:pt>
                <c:pt idx="3">
                  <c:v>41900.0</c:v>
                </c:pt>
                <c:pt idx="4">
                  <c:v>41901.0</c:v>
                </c:pt>
                <c:pt idx="5">
                  <c:v>41902.0</c:v>
                </c:pt>
                <c:pt idx="6">
                  <c:v>41903.0</c:v>
                </c:pt>
                <c:pt idx="7">
                  <c:v>41904.0</c:v>
                </c:pt>
                <c:pt idx="8">
                  <c:v>41905.0</c:v>
                </c:pt>
                <c:pt idx="9">
                  <c:v>41906.0</c:v>
                </c:pt>
                <c:pt idx="10">
                  <c:v>41907.0</c:v>
                </c:pt>
                <c:pt idx="11">
                  <c:v>41908.0</c:v>
                </c:pt>
                <c:pt idx="12">
                  <c:v>41909.0</c:v>
                </c:pt>
                <c:pt idx="13">
                  <c:v>41910.0</c:v>
                </c:pt>
                <c:pt idx="14">
                  <c:v>41911.0</c:v>
                </c:pt>
                <c:pt idx="15">
                  <c:v>41912.0</c:v>
                </c:pt>
                <c:pt idx="16">
                  <c:v>41913.0</c:v>
                </c:pt>
                <c:pt idx="17">
                  <c:v>41914.0</c:v>
                </c:pt>
                <c:pt idx="18">
                  <c:v>41915.0</c:v>
                </c:pt>
                <c:pt idx="19">
                  <c:v>41916.0</c:v>
                </c:pt>
                <c:pt idx="20">
                  <c:v>41917.0</c:v>
                </c:pt>
                <c:pt idx="21">
                  <c:v>41918.0</c:v>
                </c:pt>
                <c:pt idx="22">
                  <c:v>41919.0</c:v>
                </c:pt>
                <c:pt idx="23">
                  <c:v>41920.0</c:v>
                </c:pt>
                <c:pt idx="24">
                  <c:v>41921.0</c:v>
                </c:pt>
                <c:pt idx="25">
                  <c:v>41922.0</c:v>
                </c:pt>
                <c:pt idx="26">
                  <c:v>41923.0</c:v>
                </c:pt>
                <c:pt idx="27">
                  <c:v>41924.0</c:v>
                </c:pt>
                <c:pt idx="28">
                  <c:v>41925.0</c:v>
                </c:pt>
                <c:pt idx="29">
                  <c:v>41926.0</c:v>
                </c:pt>
                <c:pt idx="30">
                  <c:v>41927.0</c:v>
                </c:pt>
                <c:pt idx="31">
                  <c:v>41928.0</c:v>
                </c:pt>
                <c:pt idx="32">
                  <c:v>41929.0</c:v>
                </c:pt>
                <c:pt idx="33">
                  <c:v>41930.0</c:v>
                </c:pt>
                <c:pt idx="34">
                  <c:v>41931.0</c:v>
                </c:pt>
                <c:pt idx="35">
                  <c:v>41932.0</c:v>
                </c:pt>
                <c:pt idx="36">
                  <c:v>41933.0</c:v>
                </c:pt>
                <c:pt idx="37">
                  <c:v>41934.0</c:v>
                </c:pt>
                <c:pt idx="38">
                  <c:v>41935.0</c:v>
                </c:pt>
                <c:pt idx="39">
                  <c:v>41936.0</c:v>
                </c:pt>
                <c:pt idx="40">
                  <c:v>41937.0</c:v>
                </c:pt>
                <c:pt idx="41">
                  <c:v>41938.0</c:v>
                </c:pt>
                <c:pt idx="42">
                  <c:v>41939.0</c:v>
                </c:pt>
                <c:pt idx="43">
                  <c:v>41940.0</c:v>
                </c:pt>
                <c:pt idx="44">
                  <c:v>41941.0</c:v>
                </c:pt>
                <c:pt idx="45">
                  <c:v>41942.0</c:v>
                </c:pt>
                <c:pt idx="46">
                  <c:v>41943.0</c:v>
                </c:pt>
                <c:pt idx="47">
                  <c:v>41944.0</c:v>
                </c:pt>
                <c:pt idx="48">
                  <c:v>41945.0</c:v>
                </c:pt>
                <c:pt idx="49">
                  <c:v>41946.0</c:v>
                </c:pt>
                <c:pt idx="50">
                  <c:v>41947.0</c:v>
                </c:pt>
                <c:pt idx="51">
                  <c:v>41948.0</c:v>
                </c:pt>
                <c:pt idx="52">
                  <c:v>41949.0</c:v>
                </c:pt>
                <c:pt idx="53">
                  <c:v>41950.0</c:v>
                </c:pt>
                <c:pt idx="54">
                  <c:v>41951.0</c:v>
                </c:pt>
                <c:pt idx="55">
                  <c:v>41952.0</c:v>
                </c:pt>
                <c:pt idx="56">
                  <c:v>41953.0</c:v>
                </c:pt>
                <c:pt idx="57">
                  <c:v>41954.0</c:v>
                </c:pt>
                <c:pt idx="58">
                  <c:v>41955.0</c:v>
                </c:pt>
                <c:pt idx="59">
                  <c:v>41956.0</c:v>
                </c:pt>
                <c:pt idx="60">
                  <c:v>41957.0</c:v>
                </c:pt>
                <c:pt idx="61">
                  <c:v>41958.0</c:v>
                </c:pt>
                <c:pt idx="62">
                  <c:v>41959.0</c:v>
                </c:pt>
                <c:pt idx="63">
                  <c:v>41960.0</c:v>
                </c:pt>
                <c:pt idx="64">
                  <c:v>41961.0</c:v>
                </c:pt>
                <c:pt idx="65">
                  <c:v>41962.0</c:v>
                </c:pt>
                <c:pt idx="66">
                  <c:v>41963.0</c:v>
                </c:pt>
                <c:pt idx="67">
                  <c:v>41964.0</c:v>
                </c:pt>
                <c:pt idx="68">
                  <c:v>41965.0</c:v>
                </c:pt>
                <c:pt idx="69">
                  <c:v>41966.0</c:v>
                </c:pt>
                <c:pt idx="70">
                  <c:v>41967.0</c:v>
                </c:pt>
                <c:pt idx="71">
                  <c:v>41968.0</c:v>
                </c:pt>
                <c:pt idx="72">
                  <c:v>41969.0</c:v>
                </c:pt>
                <c:pt idx="73">
                  <c:v>41970.0</c:v>
                </c:pt>
                <c:pt idx="74">
                  <c:v>41971.0</c:v>
                </c:pt>
                <c:pt idx="75">
                  <c:v>41972.0</c:v>
                </c:pt>
                <c:pt idx="76">
                  <c:v>41973.0</c:v>
                </c:pt>
                <c:pt idx="77">
                  <c:v>41974.0</c:v>
                </c:pt>
                <c:pt idx="78">
                  <c:v>41975.0</c:v>
                </c:pt>
                <c:pt idx="79">
                  <c:v>41976.0</c:v>
                </c:pt>
                <c:pt idx="80">
                  <c:v>41977.0</c:v>
                </c:pt>
                <c:pt idx="81">
                  <c:v>41978.0</c:v>
                </c:pt>
                <c:pt idx="82">
                  <c:v>41979.0</c:v>
                </c:pt>
                <c:pt idx="83">
                  <c:v>41980.0</c:v>
                </c:pt>
                <c:pt idx="84">
                  <c:v>41981.0</c:v>
                </c:pt>
                <c:pt idx="85">
                  <c:v>41982.0</c:v>
                </c:pt>
                <c:pt idx="86">
                  <c:v>41983.0</c:v>
                </c:pt>
                <c:pt idx="87">
                  <c:v>41984.0</c:v>
                </c:pt>
                <c:pt idx="88">
                  <c:v>41985.0</c:v>
                </c:pt>
                <c:pt idx="89">
                  <c:v>41986.0</c:v>
                </c:pt>
                <c:pt idx="90">
                  <c:v>41987.0</c:v>
                </c:pt>
                <c:pt idx="91">
                  <c:v>41988.0</c:v>
                </c:pt>
                <c:pt idx="92">
                  <c:v>41989.0</c:v>
                </c:pt>
                <c:pt idx="93">
                  <c:v>41990.0</c:v>
                </c:pt>
                <c:pt idx="94">
                  <c:v>41991.0</c:v>
                </c:pt>
                <c:pt idx="95">
                  <c:v>41992.0</c:v>
                </c:pt>
              </c:numCache>
            </c:numRef>
          </c:cat>
          <c:val>
            <c:numRef>
              <c:f>Auswertung!$L$2:$L$98</c:f>
              <c:numCache>
                <c:formatCode>0.0</c:formatCode>
                <c:ptCount val="97"/>
                <c:pt idx="0">
                  <c:v>0.0</c:v>
                </c:pt>
                <c:pt idx="1">
                  <c:v>3.157894736842105</c:v>
                </c:pt>
                <c:pt idx="2">
                  <c:v>6.315789473684211</c:v>
                </c:pt>
                <c:pt idx="3">
                  <c:v>9.47368421052631</c:v>
                </c:pt>
                <c:pt idx="4">
                  <c:v>12.63157894736842</c:v>
                </c:pt>
                <c:pt idx="5">
                  <c:v>15.78947368421053</c:v>
                </c:pt>
                <c:pt idx="6">
                  <c:v>18.94736842105263</c:v>
                </c:pt>
                <c:pt idx="7">
                  <c:v>22.10526315789474</c:v>
                </c:pt>
                <c:pt idx="8">
                  <c:v>25.26315789473684</c:v>
                </c:pt>
                <c:pt idx="9">
                  <c:v>28.42105263157895</c:v>
                </c:pt>
                <c:pt idx="10">
                  <c:v>31.57894736842105</c:v>
                </c:pt>
                <c:pt idx="11">
                  <c:v>34.73684210526316</c:v>
                </c:pt>
                <c:pt idx="12">
                  <c:v>37.89473684210526</c:v>
                </c:pt>
                <c:pt idx="13">
                  <c:v>41.05263157894737</c:v>
                </c:pt>
                <c:pt idx="14">
                  <c:v>44.21052631578947</c:v>
                </c:pt>
                <c:pt idx="15">
                  <c:v>47.36842105263158</c:v>
                </c:pt>
                <c:pt idx="16">
                  <c:v>50.52631578947368</c:v>
                </c:pt>
                <c:pt idx="17">
                  <c:v>53.68421052631579</c:v>
                </c:pt>
                <c:pt idx="18">
                  <c:v>56.8421052631579</c:v>
                </c:pt>
                <c:pt idx="19">
                  <c:v>60.0</c:v>
                </c:pt>
                <c:pt idx="20">
                  <c:v>63.15789473684211</c:v>
                </c:pt>
                <c:pt idx="21">
                  <c:v>66.31578947368421</c:v>
                </c:pt>
                <c:pt idx="22">
                  <c:v>69.47368421052632</c:v>
                </c:pt>
                <c:pt idx="23">
                  <c:v>72.63157894736842</c:v>
                </c:pt>
                <c:pt idx="24">
                  <c:v>75.7894736842105</c:v>
                </c:pt>
                <c:pt idx="25">
                  <c:v>78.94736842105263</c:v>
                </c:pt>
                <c:pt idx="26">
                  <c:v>82.10526315789474</c:v>
                </c:pt>
                <c:pt idx="27">
                  <c:v>85.26315789473685</c:v>
                </c:pt>
                <c:pt idx="28">
                  <c:v>88.42105263157894</c:v>
                </c:pt>
                <c:pt idx="29">
                  <c:v>91.57894736842105</c:v>
                </c:pt>
                <c:pt idx="30">
                  <c:v>94.73684210526316</c:v>
                </c:pt>
                <c:pt idx="31">
                  <c:v>97.89473684210526</c:v>
                </c:pt>
                <c:pt idx="32">
                  <c:v>101.0526315789474</c:v>
                </c:pt>
                <c:pt idx="33">
                  <c:v>104.2105263157895</c:v>
                </c:pt>
                <c:pt idx="34">
                  <c:v>107.3684210526316</c:v>
                </c:pt>
                <c:pt idx="35">
                  <c:v>110.5263157894737</c:v>
                </c:pt>
                <c:pt idx="36">
                  <c:v>113.6842105263158</c:v>
                </c:pt>
                <c:pt idx="37">
                  <c:v>116.8421052631579</c:v>
                </c:pt>
                <c:pt idx="38">
                  <c:v>120.0</c:v>
                </c:pt>
                <c:pt idx="39">
                  <c:v>123.1578947368421</c:v>
                </c:pt>
                <c:pt idx="40">
                  <c:v>126.3157894736842</c:v>
                </c:pt>
                <c:pt idx="41">
                  <c:v>129.4736842105263</c:v>
                </c:pt>
                <c:pt idx="42">
                  <c:v>132.6315789473684</c:v>
                </c:pt>
                <c:pt idx="43">
                  <c:v>135.7894736842105</c:v>
                </c:pt>
                <c:pt idx="44">
                  <c:v>138.9473684210526</c:v>
                </c:pt>
                <c:pt idx="45">
                  <c:v>142.1052631578947</c:v>
                </c:pt>
                <c:pt idx="46">
                  <c:v>145.2631578947368</c:v>
                </c:pt>
                <c:pt idx="47">
                  <c:v>148.421052631579</c:v>
                </c:pt>
                <c:pt idx="48">
                  <c:v>151.578947368421</c:v>
                </c:pt>
                <c:pt idx="49">
                  <c:v>154.7368421052632</c:v>
                </c:pt>
                <c:pt idx="50">
                  <c:v>157.8947368421053</c:v>
                </c:pt>
                <c:pt idx="51">
                  <c:v>161.0526315789474</c:v>
                </c:pt>
                <c:pt idx="52">
                  <c:v>164.2105263157895</c:v>
                </c:pt>
                <c:pt idx="53">
                  <c:v>167.3684210526315</c:v>
                </c:pt>
                <c:pt idx="54">
                  <c:v>170.5263157894737</c:v>
                </c:pt>
                <c:pt idx="55">
                  <c:v>173.6842105263158</c:v>
                </c:pt>
                <c:pt idx="56">
                  <c:v>176.8421052631579</c:v>
                </c:pt>
                <c:pt idx="57">
                  <c:v>180.0</c:v>
                </c:pt>
                <c:pt idx="58">
                  <c:v>183.1578947368421</c:v>
                </c:pt>
                <c:pt idx="59">
                  <c:v>186.3157894736842</c:v>
                </c:pt>
                <c:pt idx="60">
                  <c:v>189.4736842105263</c:v>
                </c:pt>
                <c:pt idx="61">
                  <c:v>192.6315789473684</c:v>
                </c:pt>
                <c:pt idx="62">
                  <c:v>195.7894736842105</c:v>
                </c:pt>
                <c:pt idx="63">
                  <c:v>198.9473684210526</c:v>
                </c:pt>
                <c:pt idx="64">
                  <c:v>202.1052631578947</c:v>
                </c:pt>
                <c:pt idx="65">
                  <c:v>205.2631578947368</c:v>
                </c:pt>
                <c:pt idx="66">
                  <c:v>208.421052631579</c:v>
                </c:pt>
                <c:pt idx="67">
                  <c:v>211.5789473684211</c:v>
                </c:pt>
                <c:pt idx="68">
                  <c:v>214.7368421052632</c:v>
                </c:pt>
                <c:pt idx="69">
                  <c:v>217.8947368421053</c:v>
                </c:pt>
                <c:pt idx="70">
                  <c:v>221.0526315789474</c:v>
                </c:pt>
                <c:pt idx="71">
                  <c:v>224.2105263157895</c:v>
                </c:pt>
                <c:pt idx="72">
                  <c:v>227.3684210526315</c:v>
                </c:pt>
                <c:pt idx="73">
                  <c:v>230.5263157894737</c:v>
                </c:pt>
                <c:pt idx="74">
                  <c:v>233.6842105263158</c:v>
                </c:pt>
                <c:pt idx="75">
                  <c:v>236.8421052631579</c:v>
                </c:pt>
                <c:pt idx="76">
                  <c:v>240.0</c:v>
                </c:pt>
                <c:pt idx="77">
                  <c:v>243.1578947368421</c:v>
                </c:pt>
                <c:pt idx="78">
                  <c:v>246.3157894736842</c:v>
                </c:pt>
                <c:pt idx="79">
                  <c:v>249.4736842105263</c:v>
                </c:pt>
                <c:pt idx="80">
                  <c:v>252.6315789473684</c:v>
                </c:pt>
                <c:pt idx="81">
                  <c:v>255.7894736842105</c:v>
                </c:pt>
                <c:pt idx="82">
                  <c:v>258.9473684210527</c:v>
                </c:pt>
                <c:pt idx="83">
                  <c:v>262.1052631578947</c:v>
                </c:pt>
                <c:pt idx="84">
                  <c:v>265.2631578947368</c:v>
                </c:pt>
                <c:pt idx="85">
                  <c:v>268.421052631579</c:v>
                </c:pt>
                <c:pt idx="86">
                  <c:v>271.578947368421</c:v>
                </c:pt>
                <c:pt idx="87">
                  <c:v>274.7368421052632</c:v>
                </c:pt>
                <c:pt idx="88">
                  <c:v>277.8947368421053</c:v>
                </c:pt>
                <c:pt idx="89">
                  <c:v>281.0526315789474</c:v>
                </c:pt>
                <c:pt idx="90">
                  <c:v>284.2105263157895</c:v>
                </c:pt>
                <c:pt idx="91">
                  <c:v>287.3684210526316</c:v>
                </c:pt>
                <c:pt idx="92">
                  <c:v>290.5263157894737</c:v>
                </c:pt>
                <c:pt idx="93">
                  <c:v>293.6842105263158</c:v>
                </c:pt>
                <c:pt idx="94">
                  <c:v>296.842105263158</c:v>
                </c:pt>
                <c:pt idx="95">
                  <c:v>300.0</c:v>
                </c:pt>
              </c:numCache>
            </c:numRef>
          </c:val>
          <c:smooth val="0"/>
        </c:ser>
        <c:ser>
          <c:idx val="6"/>
          <c:order val="3"/>
          <c:tx>
            <c:strRef>
              <c:f>Auswertung!$N$1</c:f>
              <c:strCache>
                <c:ptCount val="1"/>
                <c:pt idx="0">
                  <c:v>Soll Max pro Person</c:v>
                </c:pt>
              </c:strCache>
            </c:strRef>
          </c:tx>
          <c:spPr>
            <a:ln>
              <a:solidFill>
                <a:schemeClr val="accent4">
                  <a:lumMod val="60000"/>
                  <a:lumOff val="40000"/>
                  <a:alpha val="50000"/>
                </a:schemeClr>
              </a:solidFill>
            </a:ln>
          </c:spPr>
          <c:marker>
            <c:symbol val="none"/>
          </c:marker>
          <c:cat>
            <c:numRef>
              <c:f>Auswertung!$A$2:$A$98</c:f>
              <c:numCache>
                <c:formatCode>ddd\,\ d/m/yy</c:formatCode>
                <c:ptCount val="97"/>
                <c:pt idx="0">
                  <c:v>41897.0</c:v>
                </c:pt>
                <c:pt idx="1">
                  <c:v>41898.0</c:v>
                </c:pt>
                <c:pt idx="2">
                  <c:v>41899.0</c:v>
                </c:pt>
                <c:pt idx="3">
                  <c:v>41900.0</c:v>
                </c:pt>
                <c:pt idx="4">
                  <c:v>41901.0</c:v>
                </c:pt>
                <c:pt idx="5">
                  <c:v>41902.0</c:v>
                </c:pt>
                <c:pt idx="6">
                  <c:v>41903.0</c:v>
                </c:pt>
                <c:pt idx="7">
                  <c:v>41904.0</c:v>
                </c:pt>
                <c:pt idx="8">
                  <c:v>41905.0</c:v>
                </c:pt>
                <c:pt idx="9">
                  <c:v>41906.0</c:v>
                </c:pt>
                <c:pt idx="10">
                  <c:v>41907.0</c:v>
                </c:pt>
                <c:pt idx="11">
                  <c:v>41908.0</c:v>
                </c:pt>
                <c:pt idx="12">
                  <c:v>41909.0</c:v>
                </c:pt>
                <c:pt idx="13">
                  <c:v>41910.0</c:v>
                </c:pt>
                <c:pt idx="14">
                  <c:v>41911.0</c:v>
                </c:pt>
                <c:pt idx="15">
                  <c:v>41912.0</c:v>
                </c:pt>
                <c:pt idx="16">
                  <c:v>41913.0</c:v>
                </c:pt>
                <c:pt idx="17">
                  <c:v>41914.0</c:v>
                </c:pt>
                <c:pt idx="18">
                  <c:v>41915.0</c:v>
                </c:pt>
                <c:pt idx="19">
                  <c:v>41916.0</c:v>
                </c:pt>
                <c:pt idx="20">
                  <c:v>41917.0</c:v>
                </c:pt>
                <c:pt idx="21">
                  <c:v>41918.0</c:v>
                </c:pt>
                <c:pt idx="22">
                  <c:v>41919.0</c:v>
                </c:pt>
                <c:pt idx="23">
                  <c:v>41920.0</c:v>
                </c:pt>
                <c:pt idx="24">
                  <c:v>41921.0</c:v>
                </c:pt>
                <c:pt idx="25">
                  <c:v>41922.0</c:v>
                </c:pt>
                <c:pt idx="26">
                  <c:v>41923.0</c:v>
                </c:pt>
                <c:pt idx="27">
                  <c:v>41924.0</c:v>
                </c:pt>
                <c:pt idx="28">
                  <c:v>41925.0</c:v>
                </c:pt>
                <c:pt idx="29">
                  <c:v>41926.0</c:v>
                </c:pt>
                <c:pt idx="30">
                  <c:v>41927.0</c:v>
                </c:pt>
                <c:pt idx="31">
                  <c:v>41928.0</c:v>
                </c:pt>
                <c:pt idx="32">
                  <c:v>41929.0</c:v>
                </c:pt>
                <c:pt idx="33">
                  <c:v>41930.0</c:v>
                </c:pt>
                <c:pt idx="34">
                  <c:v>41931.0</c:v>
                </c:pt>
                <c:pt idx="35">
                  <c:v>41932.0</c:v>
                </c:pt>
                <c:pt idx="36">
                  <c:v>41933.0</c:v>
                </c:pt>
                <c:pt idx="37">
                  <c:v>41934.0</c:v>
                </c:pt>
                <c:pt idx="38">
                  <c:v>41935.0</c:v>
                </c:pt>
                <c:pt idx="39">
                  <c:v>41936.0</c:v>
                </c:pt>
                <c:pt idx="40">
                  <c:v>41937.0</c:v>
                </c:pt>
                <c:pt idx="41">
                  <c:v>41938.0</c:v>
                </c:pt>
                <c:pt idx="42">
                  <c:v>41939.0</c:v>
                </c:pt>
                <c:pt idx="43">
                  <c:v>41940.0</c:v>
                </c:pt>
                <c:pt idx="44">
                  <c:v>41941.0</c:v>
                </c:pt>
                <c:pt idx="45">
                  <c:v>41942.0</c:v>
                </c:pt>
                <c:pt idx="46">
                  <c:v>41943.0</c:v>
                </c:pt>
                <c:pt idx="47">
                  <c:v>41944.0</c:v>
                </c:pt>
                <c:pt idx="48">
                  <c:v>41945.0</c:v>
                </c:pt>
                <c:pt idx="49">
                  <c:v>41946.0</c:v>
                </c:pt>
                <c:pt idx="50">
                  <c:v>41947.0</c:v>
                </c:pt>
                <c:pt idx="51">
                  <c:v>41948.0</c:v>
                </c:pt>
                <c:pt idx="52">
                  <c:v>41949.0</c:v>
                </c:pt>
                <c:pt idx="53">
                  <c:v>41950.0</c:v>
                </c:pt>
                <c:pt idx="54">
                  <c:v>41951.0</c:v>
                </c:pt>
                <c:pt idx="55">
                  <c:v>41952.0</c:v>
                </c:pt>
                <c:pt idx="56">
                  <c:v>41953.0</c:v>
                </c:pt>
                <c:pt idx="57">
                  <c:v>41954.0</c:v>
                </c:pt>
                <c:pt idx="58">
                  <c:v>41955.0</c:v>
                </c:pt>
                <c:pt idx="59">
                  <c:v>41956.0</c:v>
                </c:pt>
                <c:pt idx="60">
                  <c:v>41957.0</c:v>
                </c:pt>
                <c:pt idx="61">
                  <c:v>41958.0</c:v>
                </c:pt>
                <c:pt idx="62">
                  <c:v>41959.0</c:v>
                </c:pt>
                <c:pt idx="63">
                  <c:v>41960.0</c:v>
                </c:pt>
                <c:pt idx="64">
                  <c:v>41961.0</c:v>
                </c:pt>
                <c:pt idx="65">
                  <c:v>41962.0</c:v>
                </c:pt>
                <c:pt idx="66">
                  <c:v>41963.0</c:v>
                </c:pt>
                <c:pt idx="67">
                  <c:v>41964.0</c:v>
                </c:pt>
                <c:pt idx="68">
                  <c:v>41965.0</c:v>
                </c:pt>
                <c:pt idx="69">
                  <c:v>41966.0</c:v>
                </c:pt>
                <c:pt idx="70">
                  <c:v>41967.0</c:v>
                </c:pt>
                <c:pt idx="71">
                  <c:v>41968.0</c:v>
                </c:pt>
                <c:pt idx="72">
                  <c:v>41969.0</c:v>
                </c:pt>
                <c:pt idx="73">
                  <c:v>41970.0</c:v>
                </c:pt>
                <c:pt idx="74">
                  <c:v>41971.0</c:v>
                </c:pt>
                <c:pt idx="75">
                  <c:v>41972.0</c:v>
                </c:pt>
                <c:pt idx="76">
                  <c:v>41973.0</c:v>
                </c:pt>
                <c:pt idx="77">
                  <c:v>41974.0</c:v>
                </c:pt>
                <c:pt idx="78">
                  <c:v>41975.0</c:v>
                </c:pt>
                <c:pt idx="79">
                  <c:v>41976.0</c:v>
                </c:pt>
                <c:pt idx="80">
                  <c:v>41977.0</c:v>
                </c:pt>
                <c:pt idx="81">
                  <c:v>41978.0</c:v>
                </c:pt>
                <c:pt idx="82">
                  <c:v>41979.0</c:v>
                </c:pt>
                <c:pt idx="83">
                  <c:v>41980.0</c:v>
                </c:pt>
                <c:pt idx="84">
                  <c:v>41981.0</c:v>
                </c:pt>
                <c:pt idx="85">
                  <c:v>41982.0</c:v>
                </c:pt>
                <c:pt idx="86">
                  <c:v>41983.0</c:v>
                </c:pt>
                <c:pt idx="87">
                  <c:v>41984.0</c:v>
                </c:pt>
                <c:pt idx="88">
                  <c:v>41985.0</c:v>
                </c:pt>
                <c:pt idx="89">
                  <c:v>41986.0</c:v>
                </c:pt>
                <c:pt idx="90">
                  <c:v>41987.0</c:v>
                </c:pt>
                <c:pt idx="91">
                  <c:v>41988.0</c:v>
                </c:pt>
                <c:pt idx="92">
                  <c:v>41989.0</c:v>
                </c:pt>
                <c:pt idx="93">
                  <c:v>41990.0</c:v>
                </c:pt>
                <c:pt idx="94">
                  <c:v>41991.0</c:v>
                </c:pt>
                <c:pt idx="95">
                  <c:v>41992.0</c:v>
                </c:pt>
              </c:numCache>
            </c:numRef>
          </c:cat>
          <c:val>
            <c:numRef>
              <c:f>Auswertung!$N$2:$N$98</c:f>
              <c:numCache>
                <c:formatCode>0.0</c:formatCode>
                <c:ptCount val="97"/>
                <c:pt idx="0">
                  <c:v>0.0</c:v>
                </c:pt>
                <c:pt idx="1">
                  <c:v>4.0</c:v>
                </c:pt>
                <c:pt idx="2">
                  <c:v>8.0</c:v>
                </c:pt>
                <c:pt idx="3">
                  <c:v>12.0</c:v>
                </c:pt>
                <c:pt idx="4">
                  <c:v>16.0</c:v>
                </c:pt>
                <c:pt idx="5">
                  <c:v>20.0</c:v>
                </c:pt>
                <c:pt idx="6">
                  <c:v>24.0</c:v>
                </c:pt>
                <c:pt idx="7">
                  <c:v>28.0</c:v>
                </c:pt>
                <c:pt idx="8">
                  <c:v>32.0</c:v>
                </c:pt>
                <c:pt idx="9">
                  <c:v>36.0</c:v>
                </c:pt>
                <c:pt idx="10">
                  <c:v>40.0</c:v>
                </c:pt>
                <c:pt idx="11">
                  <c:v>44.0</c:v>
                </c:pt>
                <c:pt idx="12">
                  <c:v>48.0</c:v>
                </c:pt>
                <c:pt idx="13">
                  <c:v>52.0</c:v>
                </c:pt>
                <c:pt idx="14">
                  <c:v>56.0</c:v>
                </c:pt>
                <c:pt idx="15">
                  <c:v>60.0</c:v>
                </c:pt>
                <c:pt idx="16">
                  <c:v>64.0</c:v>
                </c:pt>
                <c:pt idx="17">
                  <c:v>68.0</c:v>
                </c:pt>
                <c:pt idx="18">
                  <c:v>72.0</c:v>
                </c:pt>
                <c:pt idx="19">
                  <c:v>76.0</c:v>
                </c:pt>
                <c:pt idx="20">
                  <c:v>80.0</c:v>
                </c:pt>
                <c:pt idx="21">
                  <c:v>84.0</c:v>
                </c:pt>
                <c:pt idx="22">
                  <c:v>88.0</c:v>
                </c:pt>
                <c:pt idx="23">
                  <c:v>92.0</c:v>
                </c:pt>
                <c:pt idx="24">
                  <c:v>96.0</c:v>
                </c:pt>
                <c:pt idx="25">
                  <c:v>100.0</c:v>
                </c:pt>
                <c:pt idx="26">
                  <c:v>104.0</c:v>
                </c:pt>
                <c:pt idx="27">
                  <c:v>108.0</c:v>
                </c:pt>
                <c:pt idx="28">
                  <c:v>112.0</c:v>
                </c:pt>
                <c:pt idx="29">
                  <c:v>116.0</c:v>
                </c:pt>
                <c:pt idx="30">
                  <c:v>120.0</c:v>
                </c:pt>
                <c:pt idx="31">
                  <c:v>124.0</c:v>
                </c:pt>
                <c:pt idx="32">
                  <c:v>128.0</c:v>
                </c:pt>
                <c:pt idx="33">
                  <c:v>132.0</c:v>
                </c:pt>
                <c:pt idx="34">
                  <c:v>136.0</c:v>
                </c:pt>
                <c:pt idx="35">
                  <c:v>140.0</c:v>
                </c:pt>
                <c:pt idx="36">
                  <c:v>144.0</c:v>
                </c:pt>
                <c:pt idx="37">
                  <c:v>148.0</c:v>
                </c:pt>
                <c:pt idx="38">
                  <c:v>152.0</c:v>
                </c:pt>
                <c:pt idx="39">
                  <c:v>156.0</c:v>
                </c:pt>
                <c:pt idx="40">
                  <c:v>160.0</c:v>
                </c:pt>
                <c:pt idx="41">
                  <c:v>164.0</c:v>
                </c:pt>
                <c:pt idx="42">
                  <c:v>168.0</c:v>
                </c:pt>
                <c:pt idx="43">
                  <c:v>172.0</c:v>
                </c:pt>
                <c:pt idx="44">
                  <c:v>176.0</c:v>
                </c:pt>
                <c:pt idx="45">
                  <c:v>180.0</c:v>
                </c:pt>
                <c:pt idx="46">
                  <c:v>184.0</c:v>
                </c:pt>
                <c:pt idx="47">
                  <c:v>188.0</c:v>
                </c:pt>
                <c:pt idx="48">
                  <c:v>192.0</c:v>
                </c:pt>
                <c:pt idx="49">
                  <c:v>196.0</c:v>
                </c:pt>
                <c:pt idx="50">
                  <c:v>200.0</c:v>
                </c:pt>
                <c:pt idx="51">
                  <c:v>204.0</c:v>
                </c:pt>
                <c:pt idx="52">
                  <c:v>208.0</c:v>
                </c:pt>
                <c:pt idx="53">
                  <c:v>212.0</c:v>
                </c:pt>
                <c:pt idx="54">
                  <c:v>216.0</c:v>
                </c:pt>
                <c:pt idx="55">
                  <c:v>220.0</c:v>
                </c:pt>
                <c:pt idx="56">
                  <c:v>224.0</c:v>
                </c:pt>
                <c:pt idx="57">
                  <c:v>228.0</c:v>
                </c:pt>
                <c:pt idx="58">
                  <c:v>232.0</c:v>
                </c:pt>
                <c:pt idx="59">
                  <c:v>236.0</c:v>
                </c:pt>
                <c:pt idx="60">
                  <c:v>240.0</c:v>
                </c:pt>
                <c:pt idx="61">
                  <c:v>244.0</c:v>
                </c:pt>
                <c:pt idx="62">
                  <c:v>248.0</c:v>
                </c:pt>
                <c:pt idx="63">
                  <c:v>252.0</c:v>
                </c:pt>
                <c:pt idx="64">
                  <c:v>256.0</c:v>
                </c:pt>
                <c:pt idx="65">
                  <c:v>260.0</c:v>
                </c:pt>
                <c:pt idx="66">
                  <c:v>264.0</c:v>
                </c:pt>
                <c:pt idx="67">
                  <c:v>268.0</c:v>
                </c:pt>
                <c:pt idx="68">
                  <c:v>272.0</c:v>
                </c:pt>
                <c:pt idx="69">
                  <c:v>276.0</c:v>
                </c:pt>
                <c:pt idx="70">
                  <c:v>280.0</c:v>
                </c:pt>
                <c:pt idx="71">
                  <c:v>284.0</c:v>
                </c:pt>
                <c:pt idx="72">
                  <c:v>288.0</c:v>
                </c:pt>
                <c:pt idx="73">
                  <c:v>292.0</c:v>
                </c:pt>
                <c:pt idx="74">
                  <c:v>296.0</c:v>
                </c:pt>
                <c:pt idx="75">
                  <c:v>300.0</c:v>
                </c:pt>
                <c:pt idx="76">
                  <c:v>304.0</c:v>
                </c:pt>
                <c:pt idx="77">
                  <c:v>308.0</c:v>
                </c:pt>
                <c:pt idx="78">
                  <c:v>312.0</c:v>
                </c:pt>
                <c:pt idx="79">
                  <c:v>316.0</c:v>
                </c:pt>
                <c:pt idx="80">
                  <c:v>320.0</c:v>
                </c:pt>
                <c:pt idx="81">
                  <c:v>324.0</c:v>
                </c:pt>
                <c:pt idx="82">
                  <c:v>328.0</c:v>
                </c:pt>
                <c:pt idx="83">
                  <c:v>332.0</c:v>
                </c:pt>
                <c:pt idx="84">
                  <c:v>336.0</c:v>
                </c:pt>
                <c:pt idx="85">
                  <c:v>340.0</c:v>
                </c:pt>
                <c:pt idx="86">
                  <c:v>344.0</c:v>
                </c:pt>
                <c:pt idx="87">
                  <c:v>348.0</c:v>
                </c:pt>
                <c:pt idx="88">
                  <c:v>352.0</c:v>
                </c:pt>
                <c:pt idx="89">
                  <c:v>356.0</c:v>
                </c:pt>
                <c:pt idx="90">
                  <c:v>360.0</c:v>
                </c:pt>
                <c:pt idx="91">
                  <c:v>360.0</c:v>
                </c:pt>
                <c:pt idx="92">
                  <c:v>360.0</c:v>
                </c:pt>
                <c:pt idx="93">
                  <c:v>360.0</c:v>
                </c:pt>
                <c:pt idx="94">
                  <c:v>360.0</c:v>
                </c:pt>
                <c:pt idx="95">
                  <c:v>360.0</c:v>
                </c:pt>
              </c:numCache>
            </c:numRef>
          </c:val>
          <c:smooth val="0"/>
        </c:ser>
        <c:ser>
          <c:idx val="7"/>
          <c:order val="4"/>
          <c:tx>
            <c:strRef>
              <c:f>Auswertung!$H$1</c:f>
              <c:strCache>
                <c:ptCount val="1"/>
                <c:pt idx="0">
                  <c:v>TARGET Laurin</c:v>
                </c:pt>
              </c:strCache>
            </c:strRef>
          </c:tx>
          <c:spPr>
            <a:ln w="19050">
              <a:solidFill>
                <a:schemeClr val="tx2">
                  <a:lumMod val="60000"/>
                  <a:lumOff val="40000"/>
                </a:schemeClr>
              </a:solidFill>
            </a:ln>
          </c:spPr>
          <c:marker>
            <c:symbol val="none"/>
          </c:marker>
          <c:cat>
            <c:numRef>
              <c:f>Auswertung!$A$2:$A$98</c:f>
              <c:numCache>
                <c:formatCode>ddd\,\ d/m/yy</c:formatCode>
                <c:ptCount val="97"/>
                <c:pt idx="0">
                  <c:v>41897.0</c:v>
                </c:pt>
                <c:pt idx="1">
                  <c:v>41898.0</c:v>
                </c:pt>
                <c:pt idx="2">
                  <c:v>41899.0</c:v>
                </c:pt>
                <c:pt idx="3">
                  <c:v>41900.0</c:v>
                </c:pt>
                <c:pt idx="4">
                  <c:v>41901.0</c:v>
                </c:pt>
                <c:pt idx="5">
                  <c:v>41902.0</c:v>
                </c:pt>
                <c:pt idx="6">
                  <c:v>41903.0</c:v>
                </c:pt>
                <c:pt idx="7">
                  <c:v>41904.0</c:v>
                </c:pt>
                <c:pt idx="8">
                  <c:v>41905.0</c:v>
                </c:pt>
                <c:pt idx="9">
                  <c:v>41906.0</c:v>
                </c:pt>
                <c:pt idx="10">
                  <c:v>41907.0</c:v>
                </c:pt>
                <c:pt idx="11">
                  <c:v>41908.0</c:v>
                </c:pt>
                <c:pt idx="12">
                  <c:v>41909.0</c:v>
                </c:pt>
                <c:pt idx="13">
                  <c:v>41910.0</c:v>
                </c:pt>
                <c:pt idx="14">
                  <c:v>41911.0</c:v>
                </c:pt>
                <c:pt idx="15">
                  <c:v>41912.0</c:v>
                </c:pt>
                <c:pt idx="16">
                  <c:v>41913.0</c:v>
                </c:pt>
                <c:pt idx="17">
                  <c:v>41914.0</c:v>
                </c:pt>
                <c:pt idx="18">
                  <c:v>41915.0</c:v>
                </c:pt>
                <c:pt idx="19">
                  <c:v>41916.0</c:v>
                </c:pt>
                <c:pt idx="20">
                  <c:v>41917.0</c:v>
                </c:pt>
                <c:pt idx="21">
                  <c:v>41918.0</c:v>
                </c:pt>
                <c:pt idx="22">
                  <c:v>41919.0</c:v>
                </c:pt>
                <c:pt idx="23">
                  <c:v>41920.0</c:v>
                </c:pt>
                <c:pt idx="24">
                  <c:v>41921.0</c:v>
                </c:pt>
                <c:pt idx="25">
                  <c:v>41922.0</c:v>
                </c:pt>
                <c:pt idx="26">
                  <c:v>41923.0</c:v>
                </c:pt>
                <c:pt idx="27">
                  <c:v>41924.0</c:v>
                </c:pt>
                <c:pt idx="28">
                  <c:v>41925.0</c:v>
                </c:pt>
                <c:pt idx="29">
                  <c:v>41926.0</c:v>
                </c:pt>
                <c:pt idx="30">
                  <c:v>41927.0</c:v>
                </c:pt>
                <c:pt idx="31">
                  <c:v>41928.0</c:v>
                </c:pt>
                <c:pt idx="32">
                  <c:v>41929.0</c:v>
                </c:pt>
                <c:pt idx="33">
                  <c:v>41930.0</c:v>
                </c:pt>
                <c:pt idx="34">
                  <c:v>41931.0</c:v>
                </c:pt>
                <c:pt idx="35">
                  <c:v>41932.0</c:v>
                </c:pt>
                <c:pt idx="36">
                  <c:v>41933.0</c:v>
                </c:pt>
                <c:pt idx="37">
                  <c:v>41934.0</c:v>
                </c:pt>
                <c:pt idx="38">
                  <c:v>41935.0</c:v>
                </c:pt>
                <c:pt idx="39">
                  <c:v>41936.0</c:v>
                </c:pt>
                <c:pt idx="40">
                  <c:v>41937.0</c:v>
                </c:pt>
                <c:pt idx="41">
                  <c:v>41938.0</c:v>
                </c:pt>
                <c:pt idx="42">
                  <c:v>41939.0</c:v>
                </c:pt>
                <c:pt idx="43">
                  <c:v>41940.0</c:v>
                </c:pt>
                <c:pt idx="44">
                  <c:v>41941.0</c:v>
                </c:pt>
                <c:pt idx="45">
                  <c:v>41942.0</c:v>
                </c:pt>
                <c:pt idx="46">
                  <c:v>41943.0</c:v>
                </c:pt>
                <c:pt idx="47">
                  <c:v>41944.0</c:v>
                </c:pt>
                <c:pt idx="48">
                  <c:v>41945.0</c:v>
                </c:pt>
                <c:pt idx="49">
                  <c:v>41946.0</c:v>
                </c:pt>
                <c:pt idx="50">
                  <c:v>41947.0</c:v>
                </c:pt>
                <c:pt idx="51">
                  <c:v>41948.0</c:v>
                </c:pt>
                <c:pt idx="52">
                  <c:v>41949.0</c:v>
                </c:pt>
                <c:pt idx="53">
                  <c:v>41950.0</c:v>
                </c:pt>
                <c:pt idx="54">
                  <c:v>41951.0</c:v>
                </c:pt>
                <c:pt idx="55">
                  <c:v>41952.0</c:v>
                </c:pt>
                <c:pt idx="56">
                  <c:v>41953.0</c:v>
                </c:pt>
                <c:pt idx="57">
                  <c:v>41954.0</c:v>
                </c:pt>
                <c:pt idx="58">
                  <c:v>41955.0</c:v>
                </c:pt>
                <c:pt idx="59">
                  <c:v>41956.0</c:v>
                </c:pt>
                <c:pt idx="60">
                  <c:v>41957.0</c:v>
                </c:pt>
                <c:pt idx="61">
                  <c:v>41958.0</c:v>
                </c:pt>
                <c:pt idx="62">
                  <c:v>41959.0</c:v>
                </c:pt>
                <c:pt idx="63">
                  <c:v>41960.0</c:v>
                </c:pt>
                <c:pt idx="64">
                  <c:v>41961.0</c:v>
                </c:pt>
                <c:pt idx="65">
                  <c:v>41962.0</c:v>
                </c:pt>
                <c:pt idx="66">
                  <c:v>41963.0</c:v>
                </c:pt>
                <c:pt idx="67">
                  <c:v>41964.0</c:v>
                </c:pt>
                <c:pt idx="68">
                  <c:v>41965.0</c:v>
                </c:pt>
                <c:pt idx="69">
                  <c:v>41966.0</c:v>
                </c:pt>
                <c:pt idx="70">
                  <c:v>41967.0</c:v>
                </c:pt>
                <c:pt idx="71">
                  <c:v>41968.0</c:v>
                </c:pt>
                <c:pt idx="72">
                  <c:v>41969.0</c:v>
                </c:pt>
                <c:pt idx="73">
                  <c:v>41970.0</c:v>
                </c:pt>
                <c:pt idx="74">
                  <c:v>41971.0</c:v>
                </c:pt>
                <c:pt idx="75">
                  <c:v>41972.0</c:v>
                </c:pt>
                <c:pt idx="76">
                  <c:v>41973.0</c:v>
                </c:pt>
                <c:pt idx="77">
                  <c:v>41974.0</c:v>
                </c:pt>
                <c:pt idx="78">
                  <c:v>41975.0</c:v>
                </c:pt>
                <c:pt idx="79">
                  <c:v>41976.0</c:v>
                </c:pt>
                <c:pt idx="80">
                  <c:v>41977.0</c:v>
                </c:pt>
                <c:pt idx="81">
                  <c:v>41978.0</c:v>
                </c:pt>
                <c:pt idx="82">
                  <c:v>41979.0</c:v>
                </c:pt>
                <c:pt idx="83">
                  <c:v>41980.0</c:v>
                </c:pt>
                <c:pt idx="84">
                  <c:v>41981.0</c:v>
                </c:pt>
                <c:pt idx="85">
                  <c:v>41982.0</c:v>
                </c:pt>
                <c:pt idx="86">
                  <c:v>41983.0</c:v>
                </c:pt>
                <c:pt idx="87">
                  <c:v>41984.0</c:v>
                </c:pt>
                <c:pt idx="88">
                  <c:v>41985.0</c:v>
                </c:pt>
                <c:pt idx="89">
                  <c:v>41986.0</c:v>
                </c:pt>
                <c:pt idx="90">
                  <c:v>41987.0</c:v>
                </c:pt>
                <c:pt idx="91">
                  <c:v>41988.0</c:v>
                </c:pt>
                <c:pt idx="92">
                  <c:v>41989.0</c:v>
                </c:pt>
                <c:pt idx="93">
                  <c:v>41990.0</c:v>
                </c:pt>
                <c:pt idx="94">
                  <c:v>41991.0</c:v>
                </c:pt>
                <c:pt idx="95">
                  <c:v>41992.0</c:v>
                </c:pt>
              </c:numCache>
            </c:numRef>
          </c:cat>
          <c:val>
            <c:numRef>
              <c:f>Auswertung!$H$2:$H$98</c:f>
              <c:numCache>
                <c:formatCode>0.0</c:formatCode>
                <c:ptCount val="97"/>
                <c:pt idx="0">
                  <c:v>4.159075760942013</c:v>
                </c:pt>
                <c:pt idx="1">
                  <c:v>6.558542546100867</c:v>
                </c:pt>
                <c:pt idx="2">
                  <c:v>8.958009331259718</c:v>
                </c:pt>
                <c:pt idx="3">
                  <c:v>8.958009331259718</c:v>
                </c:pt>
                <c:pt idx="4">
                  <c:v>15.67651632970451</c:v>
                </c:pt>
                <c:pt idx="5">
                  <c:v>15.67651632970451</c:v>
                </c:pt>
                <c:pt idx="6">
                  <c:v>19.27571650744279</c:v>
                </c:pt>
                <c:pt idx="7">
                  <c:v>25.99422350588758</c:v>
                </c:pt>
                <c:pt idx="8">
                  <c:v>34.63230393245945</c:v>
                </c:pt>
                <c:pt idx="9">
                  <c:v>36.55187736058653</c:v>
                </c:pt>
                <c:pt idx="10">
                  <c:v>36.55187736058653</c:v>
                </c:pt>
                <c:pt idx="11">
                  <c:v>45.18995778715841</c:v>
                </c:pt>
                <c:pt idx="12">
                  <c:v>45.18995778715841</c:v>
                </c:pt>
                <c:pt idx="13">
                  <c:v>45.18995778715841</c:v>
                </c:pt>
                <c:pt idx="14">
                  <c:v>51.9084647856032</c:v>
                </c:pt>
                <c:pt idx="15">
                  <c:v>60.54654521217507</c:v>
                </c:pt>
                <c:pt idx="16">
                  <c:v>62.46611864030215</c:v>
                </c:pt>
                <c:pt idx="17">
                  <c:v>66.30526549655633</c:v>
                </c:pt>
                <c:pt idx="18">
                  <c:v>74.9433459231282</c:v>
                </c:pt>
                <c:pt idx="19">
                  <c:v>74.9433459231282</c:v>
                </c:pt>
                <c:pt idx="20">
                  <c:v>74.9433459231282</c:v>
                </c:pt>
                <c:pt idx="21">
                  <c:v>81.66185292157298</c:v>
                </c:pt>
                <c:pt idx="22">
                  <c:v>90.29993334814486</c:v>
                </c:pt>
                <c:pt idx="23">
                  <c:v>92.21950677627194</c:v>
                </c:pt>
                <c:pt idx="24">
                  <c:v>96.05865363252612</c:v>
                </c:pt>
                <c:pt idx="25">
                  <c:v>104.696734059098</c:v>
                </c:pt>
                <c:pt idx="26">
                  <c:v>104.696734059098</c:v>
                </c:pt>
                <c:pt idx="27">
                  <c:v>104.696734059098</c:v>
                </c:pt>
                <c:pt idx="28">
                  <c:v>111.4152410575428</c:v>
                </c:pt>
                <c:pt idx="29">
                  <c:v>120.0533214841146</c:v>
                </c:pt>
                <c:pt idx="30">
                  <c:v>121.9728949122417</c:v>
                </c:pt>
                <c:pt idx="31">
                  <c:v>121.9728949122417</c:v>
                </c:pt>
                <c:pt idx="32">
                  <c:v>130.6109753388136</c:v>
                </c:pt>
                <c:pt idx="33">
                  <c:v>130.6109753388136</c:v>
                </c:pt>
                <c:pt idx="34">
                  <c:v>130.6109753388136</c:v>
                </c:pt>
                <c:pt idx="35">
                  <c:v>137.3294823372584</c:v>
                </c:pt>
                <c:pt idx="36">
                  <c:v>145.9675627638302</c:v>
                </c:pt>
                <c:pt idx="37">
                  <c:v>147.8871361919573</c:v>
                </c:pt>
                <c:pt idx="38">
                  <c:v>147.8871361919573</c:v>
                </c:pt>
                <c:pt idx="39">
                  <c:v>156.5252166185292</c:v>
                </c:pt>
                <c:pt idx="40">
                  <c:v>156.5252166185292</c:v>
                </c:pt>
                <c:pt idx="41">
                  <c:v>156.5252166185292</c:v>
                </c:pt>
                <c:pt idx="42">
                  <c:v>163.243723616974</c:v>
                </c:pt>
                <c:pt idx="43">
                  <c:v>171.8818040435459</c:v>
                </c:pt>
                <c:pt idx="44">
                  <c:v>173.801377471673</c:v>
                </c:pt>
                <c:pt idx="45">
                  <c:v>173.801377471673</c:v>
                </c:pt>
                <c:pt idx="46">
                  <c:v>182.4394578982449</c:v>
                </c:pt>
                <c:pt idx="47">
                  <c:v>182.4394578982449</c:v>
                </c:pt>
                <c:pt idx="48">
                  <c:v>182.4394578982449</c:v>
                </c:pt>
                <c:pt idx="49">
                  <c:v>186.278604754499</c:v>
                </c:pt>
                <c:pt idx="50">
                  <c:v>194.9166851810709</c:v>
                </c:pt>
                <c:pt idx="51">
                  <c:v>196.836258609198</c:v>
                </c:pt>
                <c:pt idx="52">
                  <c:v>196.836258609198</c:v>
                </c:pt>
                <c:pt idx="53">
                  <c:v>205.4743390357698</c:v>
                </c:pt>
                <c:pt idx="54">
                  <c:v>205.4743390357698</c:v>
                </c:pt>
                <c:pt idx="55">
                  <c:v>205.4743390357698</c:v>
                </c:pt>
                <c:pt idx="56">
                  <c:v>212.1928460342146</c:v>
                </c:pt>
                <c:pt idx="57">
                  <c:v>220.8309264607865</c:v>
                </c:pt>
                <c:pt idx="58">
                  <c:v>222.7504998889136</c:v>
                </c:pt>
                <c:pt idx="59">
                  <c:v>222.7504998889136</c:v>
                </c:pt>
                <c:pt idx="60">
                  <c:v>231.3885803154854</c:v>
                </c:pt>
                <c:pt idx="61">
                  <c:v>231.3885803154854</c:v>
                </c:pt>
                <c:pt idx="62">
                  <c:v>231.3885803154854</c:v>
                </c:pt>
                <c:pt idx="63">
                  <c:v>238.1070873139302</c:v>
                </c:pt>
                <c:pt idx="64">
                  <c:v>246.7451677405021</c:v>
                </c:pt>
                <c:pt idx="65">
                  <c:v>248.6647411686292</c:v>
                </c:pt>
                <c:pt idx="66">
                  <c:v>248.6647411686292</c:v>
                </c:pt>
                <c:pt idx="67">
                  <c:v>257.302821595201</c:v>
                </c:pt>
                <c:pt idx="68">
                  <c:v>257.302821595201</c:v>
                </c:pt>
                <c:pt idx="69">
                  <c:v>257.302821595201</c:v>
                </c:pt>
                <c:pt idx="70">
                  <c:v>264.0213285936459</c:v>
                </c:pt>
                <c:pt idx="71">
                  <c:v>272.6594090202178</c:v>
                </c:pt>
                <c:pt idx="72">
                  <c:v>274.5789824483448</c:v>
                </c:pt>
                <c:pt idx="73">
                  <c:v>274.5789824483448</c:v>
                </c:pt>
                <c:pt idx="74">
                  <c:v>283.2170628749166</c:v>
                </c:pt>
                <c:pt idx="75">
                  <c:v>283.2170628749166</c:v>
                </c:pt>
                <c:pt idx="76">
                  <c:v>283.2170628749166</c:v>
                </c:pt>
                <c:pt idx="77">
                  <c:v>289.9355698733615</c:v>
                </c:pt>
                <c:pt idx="78">
                  <c:v>298.5736502999334</c:v>
                </c:pt>
                <c:pt idx="79">
                  <c:v>300.4932237280605</c:v>
                </c:pt>
                <c:pt idx="80">
                  <c:v>304.3323705843146</c:v>
                </c:pt>
                <c:pt idx="81">
                  <c:v>312.9704510108865</c:v>
                </c:pt>
                <c:pt idx="82">
                  <c:v>312.9704510108865</c:v>
                </c:pt>
                <c:pt idx="83">
                  <c:v>312.9704510108865</c:v>
                </c:pt>
                <c:pt idx="84">
                  <c:v>319.6889580093312</c:v>
                </c:pt>
                <c:pt idx="85">
                  <c:v>328.3270384359031</c:v>
                </c:pt>
                <c:pt idx="86">
                  <c:v>330.2466118640302</c:v>
                </c:pt>
                <c:pt idx="87">
                  <c:v>334.0857587202844</c:v>
                </c:pt>
                <c:pt idx="88">
                  <c:v>342.7238391468563</c:v>
                </c:pt>
                <c:pt idx="89">
                  <c:v>351.3619195734282</c:v>
                </c:pt>
                <c:pt idx="90">
                  <c:v>360.0</c:v>
                </c:pt>
                <c:pt idx="91">
                  <c:v>360.0</c:v>
                </c:pt>
                <c:pt idx="92">
                  <c:v>360.0</c:v>
                </c:pt>
                <c:pt idx="93">
                  <c:v>360.0</c:v>
                </c:pt>
                <c:pt idx="94">
                  <c:v>360.0</c:v>
                </c:pt>
                <c:pt idx="95">
                  <c:v>360.0</c:v>
                </c:pt>
              </c:numCache>
            </c:numRef>
          </c:val>
          <c:smooth val="0"/>
        </c:ser>
        <c:dLbls>
          <c:showLegendKey val="0"/>
          <c:showVal val="0"/>
          <c:showCatName val="0"/>
          <c:showSerName val="0"/>
          <c:showPercent val="0"/>
          <c:showBubbleSize val="0"/>
        </c:dLbls>
        <c:marker val="1"/>
        <c:smooth val="0"/>
        <c:axId val="-2123190696"/>
        <c:axId val="-2123194280"/>
      </c:lineChart>
      <c:dateAx>
        <c:axId val="-2123190696"/>
        <c:scaling>
          <c:orientation val="minMax"/>
        </c:scaling>
        <c:delete val="0"/>
        <c:axPos val="b"/>
        <c:numFmt formatCode="ddd\,\ d/m/yy" sourceLinked="1"/>
        <c:majorTickMark val="out"/>
        <c:minorTickMark val="none"/>
        <c:tickLblPos val="nextTo"/>
        <c:crossAx val="-2123194280"/>
        <c:crosses val="autoZero"/>
        <c:auto val="1"/>
        <c:lblOffset val="100"/>
        <c:baseTimeUnit val="days"/>
      </c:dateAx>
      <c:valAx>
        <c:axId val="-2123194280"/>
        <c:scaling>
          <c:orientation val="minMax"/>
        </c:scaling>
        <c:delete val="0"/>
        <c:axPos val="l"/>
        <c:majorGridlines/>
        <c:numFmt formatCode="0.0" sourceLinked="1"/>
        <c:majorTickMark val="out"/>
        <c:minorTickMark val="none"/>
        <c:tickLblPos val="nextTo"/>
        <c:crossAx val="-212319069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Auswertung!$F$1</c:f>
              <c:strCache>
                <c:ptCount val="1"/>
                <c:pt idx="0">
                  <c:v>Laurin Murer</c:v>
                </c:pt>
              </c:strCache>
            </c:strRef>
          </c:tx>
          <c:spPr>
            <a:ln w="63500"/>
          </c:spPr>
          <c:marker>
            <c:symbol val="none"/>
          </c:marker>
          <c:cat>
            <c:numRef>
              <c:f>Auswertung!$A$2:$A$98</c:f>
              <c:numCache>
                <c:formatCode>ddd\,\ d/m/yy</c:formatCode>
                <c:ptCount val="97"/>
                <c:pt idx="0">
                  <c:v>41897.0</c:v>
                </c:pt>
                <c:pt idx="1">
                  <c:v>41898.0</c:v>
                </c:pt>
                <c:pt idx="2">
                  <c:v>41899.0</c:v>
                </c:pt>
                <c:pt idx="3">
                  <c:v>41900.0</c:v>
                </c:pt>
                <c:pt idx="4">
                  <c:v>41901.0</c:v>
                </c:pt>
                <c:pt idx="5">
                  <c:v>41902.0</c:v>
                </c:pt>
                <c:pt idx="6">
                  <c:v>41903.0</c:v>
                </c:pt>
                <c:pt idx="7">
                  <c:v>41904.0</c:v>
                </c:pt>
                <c:pt idx="8">
                  <c:v>41905.0</c:v>
                </c:pt>
                <c:pt idx="9">
                  <c:v>41906.0</c:v>
                </c:pt>
                <c:pt idx="10">
                  <c:v>41907.0</c:v>
                </c:pt>
                <c:pt idx="11">
                  <c:v>41908.0</c:v>
                </c:pt>
                <c:pt idx="12">
                  <c:v>41909.0</c:v>
                </c:pt>
                <c:pt idx="13">
                  <c:v>41910.0</c:v>
                </c:pt>
                <c:pt idx="14">
                  <c:v>41911.0</c:v>
                </c:pt>
                <c:pt idx="15">
                  <c:v>41912.0</c:v>
                </c:pt>
                <c:pt idx="16">
                  <c:v>41913.0</c:v>
                </c:pt>
                <c:pt idx="17">
                  <c:v>41914.0</c:v>
                </c:pt>
                <c:pt idx="18">
                  <c:v>41915.0</c:v>
                </c:pt>
                <c:pt idx="19">
                  <c:v>41916.0</c:v>
                </c:pt>
                <c:pt idx="20">
                  <c:v>41917.0</c:v>
                </c:pt>
                <c:pt idx="21">
                  <c:v>41918.0</c:v>
                </c:pt>
                <c:pt idx="22">
                  <c:v>41919.0</c:v>
                </c:pt>
                <c:pt idx="23">
                  <c:v>41920.0</c:v>
                </c:pt>
                <c:pt idx="24">
                  <c:v>41921.0</c:v>
                </c:pt>
                <c:pt idx="25">
                  <c:v>41922.0</c:v>
                </c:pt>
                <c:pt idx="26">
                  <c:v>41923.0</c:v>
                </c:pt>
                <c:pt idx="27">
                  <c:v>41924.0</c:v>
                </c:pt>
                <c:pt idx="28">
                  <c:v>41925.0</c:v>
                </c:pt>
                <c:pt idx="29">
                  <c:v>41926.0</c:v>
                </c:pt>
                <c:pt idx="30">
                  <c:v>41927.0</c:v>
                </c:pt>
                <c:pt idx="31">
                  <c:v>41928.0</c:v>
                </c:pt>
                <c:pt idx="32">
                  <c:v>41929.0</c:v>
                </c:pt>
                <c:pt idx="33">
                  <c:v>41930.0</c:v>
                </c:pt>
                <c:pt idx="34">
                  <c:v>41931.0</c:v>
                </c:pt>
                <c:pt idx="35">
                  <c:v>41932.0</c:v>
                </c:pt>
                <c:pt idx="36">
                  <c:v>41933.0</c:v>
                </c:pt>
                <c:pt idx="37">
                  <c:v>41934.0</c:v>
                </c:pt>
                <c:pt idx="38">
                  <c:v>41935.0</c:v>
                </c:pt>
                <c:pt idx="39">
                  <c:v>41936.0</c:v>
                </c:pt>
                <c:pt idx="40">
                  <c:v>41937.0</c:v>
                </c:pt>
                <c:pt idx="41">
                  <c:v>41938.0</c:v>
                </c:pt>
                <c:pt idx="42">
                  <c:v>41939.0</c:v>
                </c:pt>
                <c:pt idx="43">
                  <c:v>41940.0</c:v>
                </c:pt>
                <c:pt idx="44">
                  <c:v>41941.0</c:v>
                </c:pt>
                <c:pt idx="45">
                  <c:v>41942.0</c:v>
                </c:pt>
                <c:pt idx="46">
                  <c:v>41943.0</c:v>
                </c:pt>
                <c:pt idx="47">
                  <c:v>41944.0</c:v>
                </c:pt>
                <c:pt idx="48">
                  <c:v>41945.0</c:v>
                </c:pt>
                <c:pt idx="49">
                  <c:v>41946.0</c:v>
                </c:pt>
                <c:pt idx="50">
                  <c:v>41947.0</c:v>
                </c:pt>
                <c:pt idx="51">
                  <c:v>41948.0</c:v>
                </c:pt>
                <c:pt idx="52">
                  <c:v>41949.0</c:v>
                </c:pt>
                <c:pt idx="53">
                  <c:v>41950.0</c:v>
                </c:pt>
                <c:pt idx="54">
                  <c:v>41951.0</c:v>
                </c:pt>
                <c:pt idx="55">
                  <c:v>41952.0</c:v>
                </c:pt>
                <c:pt idx="56">
                  <c:v>41953.0</c:v>
                </c:pt>
                <c:pt idx="57">
                  <c:v>41954.0</c:v>
                </c:pt>
                <c:pt idx="58">
                  <c:v>41955.0</c:v>
                </c:pt>
                <c:pt idx="59">
                  <c:v>41956.0</c:v>
                </c:pt>
                <c:pt idx="60">
                  <c:v>41957.0</c:v>
                </c:pt>
                <c:pt idx="61">
                  <c:v>41958.0</c:v>
                </c:pt>
                <c:pt idx="62">
                  <c:v>41959.0</c:v>
                </c:pt>
                <c:pt idx="63">
                  <c:v>41960.0</c:v>
                </c:pt>
                <c:pt idx="64">
                  <c:v>41961.0</c:v>
                </c:pt>
                <c:pt idx="65">
                  <c:v>41962.0</c:v>
                </c:pt>
                <c:pt idx="66">
                  <c:v>41963.0</c:v>
                </c:pt>
                <c:pt idx="67">
                  <c:v>41964.0</c:v>
                </c:pt>
                <c:pt idx="68">
                  <c:v>41965.0</c:v>
                </c:pt>
                <c:pt idx="69">
                  <c:v>41966.0</c:v>
                </c:pt>
                <c:pt idx="70">
                  <c:v>41967.0</c:v>
                </c:pt>
                <c:pt idx="71">
                  <c:v>41968.0</c:v>
                </c:pt>
                <c:pt idx="72">
                  <c:v>41969.0</c:v>
                </c:pt>
                <c:pt idx="73">
                  <c:v>41970.0</c:v>
                </c:pt>
                <c:pt idx="74">
                  <c:v>41971.0</c:v>
                </c:pt>
                <c:pt idx="75">
                  <c:v>41972.0</c:v>
                </c:pt>
                <c:pt idx="76">
                  <c:v>41973.0</c:v>
                </c:pt>
                <c:pt idx="77">
                  <c:v>41974.0</c:v>
                </c:pt>
                <c:pt idx="78">
                  <c:v>41975.0</c:v>
                </c:pt>
                <c:pt idx="79">
                  <c:v>41976.0</c:v>
                </c:pt>
                <c:pt idx="80">
                  <c:v>41977.0</c:v>
                </c:pt>
                <c:pt idx="81">
                  <c:v>41978.0</c:v>
                </c:pt>
                <c:pt idx="82">
                  <c:v>41979.0</c:v>
                </c:pt>
                <c:pt idx="83">
                  <c:v>41980.0</c:v>
                </c:pt>
                <c:pt idx="84">
                  <c:v>41981.0</c:v>
                </c:pt>
                <c:pt idx="85">
                  <c:v>41982.0</c:v>
                </c:pt>
                <c:pt idx="86">
                  <c:v>41983.0</c:v>
                </c:pt>
                <c:pt idx="87">
                  <c:v>41984.0</c:v>
                </c:pt>
                <c:pt idx="88">
                  <c:v>41985.0</c:v>
                </c:pt>
                <c:pt idx="89">
                  <c:v>41986.0</c:v>
                </c:pt>
                <c:pt idx="90">
                  <c:v>41987.0</c:v>
                </c:pt>
                <c:pt idx="91">
                  <c:v>41988.0</c:v>
                </c:pt>
                <c:pt idx="92">
                  <c:v>41989.0</c:v>
                </c:pt>
                <c:pt idx="93">
                  <c:v>41990.0</c:v>
                </c:pt>
                <c:pt idx="94">
                  <c:v>41991.0</c:v>
                </c:pt>
                <c:pt idx="95">
                  <c:v>41992.0</c:v>
                </c:pt>
              </c:numCache>
            </c:numRef>
          </c:cat>
          <c:val>
            <c:numRef>
              <c:f>Auswertung!$F$2:$F$98</c:f>
              <c:numCache>
                <c:formatCode>0.0</c:formatCode>
                <c:ptCount val="97"/>
                <c:pt idx="0">
                  <c:v>4.333333333333332</c:v>
                </c:pt>
                <c:pt idx="1">
                  <c:v>6.833333333333332</c:v>
                </c:pt>
                <c:pt idx="2">
                  <c:v>9.333333333333332</c:v>
                </c:pt>
                <c:pt idx="3">
                  <c:v>9.333333333333332</c:v>
                </c:pt>
                <c:pt idx="4">
                  <c:v>16.33333333333333</c:v>
                </c:pt>
                <c:pt idx="5">
                  <c:v>16.33333333333333</c:v>
                </c:pt>
                <c:pt idx="6">
                  <c:v>20.08333333333333</c:v>
                </c:pt>
                <c:pt idx="7">
                  <c:v>27.66666666666666</c:v>
                </c:pt>
                <c:pt idx="8">
                  <c:v>36.16666666666666</c:v>
                </c:pt>
                <c:pt idx="9">
                  <c:v>37.21666666666666</c:v>
                </c:pt>
                <c:pt idx="10">
                  <c:v>37.21666666666666</c:v>
                </c:pt>
                <c:pt idx="11">
                  <c:v>44.46666666666666</c:v>
                </c:pt>
                <c:pt idx="12">
                  <c:v>46.46666666666666</c:v>
                </c:pt>
                <c:pt idx="13">
                  <c:v>46.46666666666666</c:v>
                </c:pt>
                <c:pt idx="14">
                  <c:v>52.96666666666666</c:v>
                </c:pt>
                <c:pt idx="15">
                  <c:v>62.96666666666666</c:v>
                </c:pt>
                <c:pt idx="16">
                  <c:v>66.46666666666666</c:v>
                </c:pt>
                <c:pt idx="17">
                  <c:v>70.13333333333334</c:v>
                </c:pt>
                <c:pt idx="18">
                  <c:v>78.55000000000001</c:v>
                </c:pt>
                <c:pt idx="19">
                  <c:v>83.55000000000001</c:v>
                </c:pt>
                <c:pt idx="20">
                  <c:v>83.55000000000001</c:v>
                </c:pt>
                <c:pt idx="21">
                  <c:v>91.30000000000001</c:v>
                </c:pt>
                <c:pt idx="22">
                  <c:v>98.21666666666668</c:v>
                </c:pt>
                <c:pt idx="23">
                  <c:v>100.8</c:v>
                </c:pt>
                <c:pt idx="24">
                  <c:v>101.8</c:v>
                </c:pt>
                <c:pt idx="25">
                  <c:v>101.8</c:v>
                </c:pt>
                <c:pt idx="26">
                  <c:v>102.1333333333333</c:v>
                </c:pt>
                <c:pt idx="27">
                  <c:v>102.1333333333333</c:v>
                </c:pt>
                <c:pt idx="28">
                  <c:v>106.1333333333333</c:v>
                </c:pt>
                <c:pt idx="29">
                  <c:v>119.2166666666667</c:v>
                </c:pt>
                <c:pt idx="30">
                  <c:v>121.2166666666667</c:v>
                </c:pt>
                <c:pt idx="31">
                  <c:v>121.2166666666667</c:v>
                </c:pt>
                <c:pt idx="32">
                  <c:v>124.7166666666667</c:v>
                </c:pt>
                <c:pt idx="33">
                  <c:v>124.7166666666667</c:v>
                </c:pt>
                <c:pt idx="34">
                  <c:v>124.7166666666667</c:v>
                </c:pt>
                <c:pt idx="35">
                  <c:v>131.9666666666667</c:v>
                </c:pt>
                <c:pt idx="36">
                  <c:v>140.2166666666667</c:v>
                </c:pt>
                <c:pt idx="37">
                  <c:v>145.1333333333333</c:v>
                </c:pt>
                <c:pt idx="38">
                  <c:v>147.2166666666667</c:v>
                </c:pt>
                <c:pt idx="39">
                  <c:v>157.6333333333333</c:v>
                </c:pt>
                <c:pt idx="40">
                  <c:v>163.1333333333333</c:v>
                </c:pt>
                <c:pt idx="41">
                  <c:v>163.1333333333333</c:v>
                </c:pt>
                <c:pt idx="42">
                  <c:v>172.8833333333333</c:v>
                </c:pt>
                <c:pt idx="43">
                  <c:v>181.6333333333333</c:v>
                </c:pt>
                <c:pt idx="44">
                  <c:v>188.6333333333333</c:v>
                </c:pt>
                <c:pt idx="45">
                  <c:v>193.3</c:v>
                </c:pt>
                <c:pt idx="46">
                  <c:v>204.9666666666666</c:v>
                </c:pt>
                <c:pt idx="47">
                  <c:v>210.7166666666666</c:v>
                </c:pt>
                <c:pt idx="48">
                  <c:v>211.4666666666666</c:v>
                </c:pt>
                <c:pt idx="49">
                  <c:v>217.3833333333333</c:v>
                </c:pt>
                <c:pt idx="50">
                  <c:v>221.3833333333333</c:v>
                </c:pt>
                <c:pt idx="51">
                  <c:v>222.8833333333333</c:v>
                </c:pt>
                <c:pt idx="52">
                  <c:v>224.6333333333333</c:v>
                </c:pt>
                <c:pt idx="53">
                  <c:v>231.3</c:v>
                </c:pt>
                <c:pt idx="54">
                  <c:v>231.3</c:v>
                </c:pt>
                <c:pt idx="55">
                  <c:v>233.3</c:v>
                </c:pt>
                <c:pt idx="56">
                  <c:v>241.1333333333333</c:v>
                </c:pt>
                <c:pt idx="57">
                  <c:v>243.6333333333333</c:v>
                </c:pt>
                <c:pt idx="58">
                  <c:v>243.6333333333333</c:v>
                </c:pt>
                <c:pt idx="59">
                  <c:v>243.6333333333333</c:v>
                </c:pt>
                <c:pt idx="60">
                  <c:v>253.8833333333333</c:v>
                </c:pt>
                <c:pt idx="61">
                  <c:v>258.3</c:v>
                </c:pt>
                <c:pt idx="62">
                  <c:v>258.8</c:v>
                </c:pt>
                <c:pt idx="63">
                  <c:v>268.4666666666666</c:v>
                </c:pt>
                <c:pt idx="64">
                  <c:v>268.4666666666666</c:v>
                </c:pt>
                <c:pt idx="65">
                  <c:v>271.4666666666666</c:v>
                </c:pt>
                <c:pt idx="66">
                  <c:v>275.8</c:v>
                </c:pt>
                <c:pt idx="67">
                  <c:v>282.3833333333332</c:v>
                </c:pt>
                <c:pt idx="68">
                  <c:v>288.6333333333332</c:v>
                </c:pt>
                <c:pt idx="69">
                  <c:v>298.1333333333332</c:v>
                </c:pt>
                <c:pt idx="70">
                  <c:v>306.9666666666666</c:v>
                </c:pt>
                <c:pt idx="71">
                  <c:v>314.7166666666666</c:v>
                </c:pt>
                <c:pt idx="72">
                  <c:v>317.6333333333332</c:v>
                </c:pt>
                <c:pt idx="73">
                  <c:v>317.6333333333332</c:v>
                </c:pt>
                <c:pt idx="74">
                  <c:v>322.3</c:v>
                </c:pt>
                <c:pt idx="75">
                  <c:v>330.3</c:v>
                </c:pt>
                <c:pt idx="76">
                  <c:v>334.3</c:v>
                </c:pt>
                <c:pt idx="77">
                  <c:v>343.05</c:v>
                </c:pt>
                <c:pt idx="78">
                  <c:v>344.05</c:v>
                </c:pt>
                <c:pt idx="79">
                  <c:v>349.6333333333332</c:v>
                </c:pt>
                <c:pt idx="80">
                  <c:v>356.8</c:v>
                </c:pt>
                <c:pt idx="81">
                  <c:v>360.8</c:v>
                </c:pt>
                <c:pt idx="82">
                  <c:v>362.8</c:v>
                </c:pt>
                <c:pt idx="83">
                  <c:v>367.3</c:v>
                </c:pt>
                <c:pt idx="84">
                  <c:v>371.55</c:v>
                </c:pt>
                <c:pt idx="85">
                  <c:v>378.8</c:v>
                </c:pt>
                <c:pt idx="86">
                  <c:v>379.9666666666666</c:v>
                </c:pt>
                <c:pt idx="87">
                  <c:v>382.9666666666666</c:v>
                </c:pt>
                <c:pt idx="88">
                  <c:v>388.9666666666666</c:v>
                </c:pt>
                <c:pt idx="89">
                  <c:v>397.8</c:v>
                </c:pt>
                <c:pt idx="90">
                  <c:v>406.05</c:v>
                </c:pt>
                <c:pt idx="91">
                  <c:v>414.05</c:v>
                </c:pt>
                <c:pt idx="92">
                  <c:v>417.05</c:v>
                </c:pt>
                <c:pt idx="93">
                  <c:v>#N/A</c:v>
                </c:pt>
                <c:pt idx="94">
                  <c:v>#N/A</c:v>
                </c:pt>
                <c:pt idx="95">
                  <c:v>#N/A</c:v>
                </c:pt>
              </c:numCache>
            </c:numRef>
          </c:val>
          <c:smooth val="0"/>
        </c:ser>
        <c:ser>
          <c:idx val="1"/>
          <c:order val="1"/>
          <c:tx>
            <c:strRef>
              <c:f>Auswertung!$I$1</c:f>
              <c:strCache>
                <c:ptCount val="1"/>
                <c:pt idx="0">
                  <c:v>Tobias Blaser</c:v>
                </c:pt>
              </c:strCache>
            </c:strRef>
          </c:tx>
          <c:spPr>
            <a:ln w="63500"/>
          </c:spPr>
          <c:marker>
            <c:symbol val="none"/>
          </c:marker>
          <c:cat>
            <c:numRef>
              <c:f>Auswertung!$A$2:$A$98</c:f>
              <c:numCache>
                <c:formatCode>ddd\,\ d/m/yy</c:formatCode>
                <c:ptCount val="97"/>
                <c:pt idx="0">
                  <c:v>41897.0</c:v>
                </c:pt>
                <c:pt idx="1">
                  <c:v>41898.0</c:v>
                </c:pt>
                <c:pt idx="2">
                  <c:v>41899.0</c:v>
                </c:pt>
                <c:pt idx="3">
                  <c:v>41900.0</c:v>
                </c:pt>
                <c:pt idx="4">
                  <c:v>41901.0</c:v>
                </c:pt>
                <c:pt idx="5">
                  <c:v>41902.0</c:v>
                </c:pt>
                <c:pt idx="6">
                  <c:v>41903.0</c:v>
                </c:pt>
                <c:pt idx="7">
                  <c:v>41904.0</c:v>
                </c:pt>
                <c:pt idx="8">
                  <c:v>41905.0</c:v>
                </c:pt>
                <c:pt idx="9">
                  <c:v>41906.0</c:v>
                </c:pt>
                <c:pt idx="10">
                  <c:v>41907.0</c:v>
                </c:pt>
                <c:pt idx="11">
                  <c:v>41908.0</c:v>
                </c:pt>
                <c:pt idx="12">
                  <c:v>41909.0</c:v>
                </c:pt>
                <c:pt idx="13">
                  <c:v>41910.0</c:v>
                </c:pt>
                <c:pt idx="14">
                  <c:v>41911.0</c:v>
                </c:pt>
                <c:pt idx="15">
                  <c:v>41912.0</c:v>
                </c:pt>
                <c:pt idx="16">
                  <c:v>41913.0</c:v>
                </c:pt>
                <c:pt idx="17">
                  <c:v>41914.0</c:v>
                </c:pt>
                <c:pt idx="18">
                  <c:v>41915.0</c:v>
                </c:pt>
                <c:pt idx="19">
                  <c:v>41916.0</c:v>
                </c:pt>
                <c:pt idx="20">
                  <c:v>41917.0</c:v>
                </c:pt>
                <c:pt idx="21">
                  <c:v>41918.0</c:v>
                </c:pt>
                <c:pt idx="22">
                  <c:v>41919.0</c:v>
                </c:pt>
                <c:pt idx="23">
                  <c:v>41920.0</c:v>
                </c:pt>
                <c:pt idx="24">
                  <c:v>41921.0</c:v>
                </c:pt>
                <c:pt idx="25">
                  <c:v>41922.0</c:v>
                </c:pt>
                <c:pt idx="26">
                  <c:v>41923.0</c:v>
                </c:pt>
                <c:pt idx="27">
                  <c:v>41924.0</c:v>
                </c:pt>
                <c:pt idx="28">
                  <c:v>41925.0</c:v>
                </c:pt>
                <c:pt idx="29">
                  <c:v>41926.0</c:v>
                </c:pt>
                <c:pt idx="30">
                  <c:v>41927.0</c:v>
                </c:pt>
                <c:pt idx="31">
                  <c:v>41928.0</c:v>
                </c:pt>
                <c:pt idx="32">
                  <c:v>41929.0</c:v>
                </c:pt>
                <c:pt idx="33">
                  <c:v>41930.0</c:v>
                </c:pt>
                <c:pt idx="34">
                  <c:v>41931.0</c:v>
                </c:pt>
                <c:pt idx="35">
                  <c:v>41932.0</c:v>
                </c:pt>
                <c:pt idx="36">
                  <c:v>41933.0</c:v>
                </c:pt>
                <c:pt idx="37">
                  <c:v>41934.0</c:v>
                </c:pt>
                <c:pt idx="38">
                  <c:v>41935.0</c:v>
                </c:pt>
                <c:pt idx="39">
                  <c:v>41936.0</c:v>
                </c:pt>
                <c:pt idx="40">
                  <c:v>41937.0</c:v>
                </c:pt>
                <c:pt idx="41">
                  <c:v>41938.0</c:v>
                </c:pt>
                <c:pt idx="42">
                  <c:v>41939.0</c:v>
                </c:pt>
                <c:pt idx="43">
                  <c:v>41940.0</c:v>
                </c:pt>
                <c:pt idx="44">
                  <c:v>41941.0</c:v>
                </c:pt>
                <c:pt idx="45">
                  <c:v>41942.0</c:v>
                </c:pt>
                <c:pt idx="46">
                  <c:v>41943.0</c:v>
                </c:pt>
                <c:pt idx="47">
                  <c:v>41944.0</c:v>
                </c:pt>
                <c:pt idx="48">
                  <c:v>41945.0</c:v>
                </c:pt>
                <c:pt idx="49">
                  <c:v>41946.0</c:v>
                </c:pt>
                <c:pt idx="50">
                  <c:v>41947.0</c:v>
                </c:pt>
                <c:pt idx="51">
                  <c:v>41948.0</c:v>
                </c:pt>
                <c:pt idx="52">
                  <c:v>41949.0</c:v>
                </c:pt>
                <c:pt idx="53">
                  <c:v>41950.0</c:v>
                </c:pt>
                <c:pt idx="54">
                  <c:v>41951.0</c:v>
                </c:pt>
                <c:pt idx="55">
                  <c:v>41952.0</c:v>
                </c:pt>
                <c:pt idx="56">
                  <c:v>41953.0</c:v>
                </c:pt>
                <c:pt idx="57">
                  <c:v>41954.0</c:v>
                </c:pt>
                <c:pt idx="58">
                  <c:v>41955.0</c:v>
                </c:pt>
                <c:pt idx="59">
                  <c:v>41956.0</c:v>
                </c:pt>
                <c:pt idx="60">
                  <c:v>41957.0</c:v>
                </c:pt>
                <c:pt idx="61">
                  <c:v>41958.0</c:v>
                </c:pt>
                <c:pt idx="62">
                  <c:v>41959.0</c:v>
                </c:pt>
                <c:pt idx="63">
                  <c:v>41960.0</c:v>
                </c:pt>
                <c:pt idx="64">
                  <c:v>41961.0</c:v>
                </c:pt>
                <c:pt idx="65">
                  <c:v>41962.0</c:v>
                </c:pt>
                <c:pt idx="66">
                  <c:v>41963.0</c:v>
                </c:pt>
                <c:pt idx="67">
                  <c:v>41964.0</c:v>
                </c:pt>
                <c:pt idx="68">
                  <c:v>41965.0</c:v>
                </c:pt>
                <c:pt idx="69">
                  <c:v>41966.0</c:v>
                </c:pt>
                <c:pt idx="70">
                  <c:v>41967.0</c:v>
                </c:pt>
                <c:pt idx="71">
                  <c:v>41968.0</c:v>
                </c:pt>
                <c:pt idx="72">
                  <c:v>41969.0</c:v>
                </c:pt>
                <c:pt idx="73">
                  <c:v>41970.0</c:v>
                </c:pt>
                <c:pt idx="74">
                  <c:v>41971.0</c:v>
                </c:pt>
                <c:pt idx="75">
                  <c:v>41972.0</c:v>
                </c:pt>
                <c:pt idx="76">
                  <c:v>41973.0</c:v>
                </c:pt>
                <c:pt idx="77">
                  <c:v>41974.0</c:v>
                </c:pt>
                <c:pt idx="78">
                  <c:v>41975.0</c:v>
                </c:pt>
                <c:pt idx="79">
                  <c:v>41976.0</c:v>
                </c:pt>
                <c:pt idx="80">
                  <c:v>41977.0</c:v>
                </c:pt>
                <c:pt idx="81">
                  <c:v>41978.0</c:v>
                </c:pt>
                <c:pt idx="82">
                  <c:v>41979.0</c:v>
                </c:pt>
                <c:pt idx="83">
                  <c:v>41980.0</c:v>
                </c:pt>
                <c:pt idx="84">
                  <c:v>41981.0</c:v>
                </c:pt>
                <c:pt idx="85">
                  <c:v>41982.0</c:v>
                </c:pt>
                <c:pt idx="86">
                  <c:v>41983.0</c:v>
                </c:pt>
                <c:pt idx="87">
                  <c:v>41984.0</c:v>
                </c:pt>
                <c:pt idx="88">
                  <c:v>41985.0</c:v>
                </c:pt>
                <c:pt idx="89">
                  <c:v>41986.0</c:v>
                </c:pt>
                <c:pt idx="90">
                  <c:v>41987.0</c:v>
                </c:pt>
                <c:pt idx="91">
                  <c:v>41988.0</c:v>
                </c:pt>
                <c:pt idx="92">
                  <c:v>41989.0</c:v>
                </c:pt>
                <c:pt idx="93">
                  <c:v>41990.0</c:v>
                </c:pt>
                <c:pt idx="94">
                  <c:v>41991.0</c:v>
                </c:pt>
                <c:pt idx="95">
                  <c:v>41992.0</c:v>
                </c:pt>
              </c:numCache>
            </c:numRef>
          </c:cat>
          <c:val>
            <c:numRef>
              <c:f>Auswertung!$I$2:$I$98</c:f>
              <c:numCache>
                <c:formatCode>0.0</c:formatCode>
                <c:ptCount val="97"/>
                <c:pt idx="0">
                  <c:v>8.75</c:v>
                </c:pt>
                <c:pt idx="1">
                  <c:v>8.75</c:v>
                </c:pt>
                <c:pt idx="2">
                  <c:v>8.75</c:v>
                </c:pt>
                <c:pt idx="3">
                  <c:v>15.33333333333333</c:v>
                </c:pt>
                <c:pt idx="4">
                  <c:v>20.58333333333333</c:v>
                </c:pt>
                <c:pt idx="5">
                  <c:v>22.08333333333333</c:v>
                </c:pt>
                <c:pt idx="6">
                  <c:v>22.08333333333333</c:v>
                </c:pt>
                <c:pt idx="7">
                  <c:v>31.58333333333333</c:v>
                </c:pt>
                <c:pt idx="8">
                  <c:v>31.58333333333333</c:v>
                </c:pt>
                <c:pt idx="9">
                  <c:v>31.58333333333333</c:v>
                </c:pt>
                <c:pt idx="10">
                  <c:v>37.58333333333333</c:v>
                </c:pt>
                <c:pt idx="11">
                  <c:v>44.58333333333333</c:v>
                </c:pt>
                <c:pt idx="12">
                  <c:v>48.08333333333333</c:v>
                </c:pt>
                <c:pt idx="13">
                  <c:v>48.08333333333333</c:v>
                </c:pt>
                <c:pt idx="14">
                  <c:v>57.08333333333333</c:v>
                </c:pt>
                <c:pt idx="15">
                  <c:v>57.08333333333333</c:v>
                </c:pt>
                <c:pt idx="16">
                  <c:v>64.83333333333333</c:v>
                </c:pt>
                <c:pt idx="17">
                  <c:v>71.58333333333333</c:v>
                </c:pt>
                <c:pt idx="18">
                  <c:v>75.08333333333333</c:v>
                </c:pt>
                <c:pt idx="19">
                  <c:v>76.08333333333333</c:v>
                </c:pt>
                <c:pt idx="20">
                  <c:v>76.08333333333333</c:v>
                </c:pt>
                <c:pt idx="21">
                  <c:v>86.0</c:v>
                </c:pt>
                <c:pt idx="22">
                  <c:v>92.75</c:v>
                </c:pt>
                <c:pt idx="23">
                  <c:v>99.25</c:v>
                </c:pt>
                <c:pt idx="24">
                  <c:v>101.25</c:v>
                </c:pt>
                <c:pt idx="25">
                  <c:v>101.25</c:v>
                </c:pt>
                <c:pt idx="26">
                  <c:v>101.25</c:v>
                </c:pt>
                <c:pt idx="27">
                  <c:v>101.25</c:v>
                </c:pt>
                <c:pt idx="28">
                  <c:v>109.25</c:v>
                </c:pt>
                <c:pt idx="29">
                  <c:v>119.75</c:v>
                </c:pt>
                <c:pt idx="30">
                  <c:v>124.7833333333333</c:v>
                </c:pt>
                <c:pt idx="31">
                  <c:v>132.5333333333333</c:v>
                </c:pt>
                <c:pt idx="32">
                  <c:v>132.5333333333333</c:v>
                </c:pt>
                <c:pt idx="33">
                  <c:v>134.5333333333333</c:v>
                </c:pt>
                <c:pt idx="34">
                  <c:v>134.5333333333333</c:v>
                </c:pt>
                <c:pt idx="35">
                  <c:v>140.0333333333333</c:v>
                </c:pt>
                <c:pt idx="36">
                  <c:v>140.0333333333333</c:v>
                </c:pt>
                <c:pt idx="37">
                  <c:v>143.2833333333333</c:v>
                </c:pt>
                <c:pt idx="38">
                  <c:v>147.7833333333333</c:v>
                </c:pt>
                <c:pt idx="39">
                  <c:v>155.0333333333333</c:v>
                </c:pt>
                <c:pt idx="40">
                  <c:v>156.0333333333333</c:v>
                </c:pt>
                <c:pt idx="41">
                  <c:v>156.0333333333333</c:v>
                </c:pt>
                <c:pt idx="42">
                  <c:v>165.0333333333333</c:v>
                </c:pt>
                <c:pt idx="43">
                  <c:v>166.2833333333333</c:v>
                </c:pt>
                <c:pt idx="44">
                  <c:v>167.7833333333333</c:v>
                </c:pt>
                <c:pt idx="45">
                  <c:v>176.2833333333333</c:v>
                </c:pt>
                <c:pt idx="46">
                  <c:v>184.0333333333333</c:v>
                </c:pt>
                <c:pt idx="47">
                  <c:v>185.0333333333333</c:v>
                </c:pt>
                <c:pt idx="48">
                  <c:v>186.0333333333333</c:v>
                </c:pt>
                <c:pt idx="49">
                  <c:v>196.0333333333333</c:v>
                </c:pt>
                <c:pt idx="50">
                  <c:v>196.0333333333333</c:v>
                </c:pt>
                <c:pt idx="51">
                  <c:v>196.0333333333333</c:v>
                </c:pt>
                <c:pt idx="52">
                  <c:v>202.5333333333333</c:v>
                </c:pt>
                <c:pt idx="53">
                  <c:v>212.2833333333333</c:v>
                </c:pt>
                <c:pt idx="54">
                  <c:v>212.2833333333333</c:v>
                </c:pt>
                <c:pt idx="55">
                  <c:v>213.2833333333333</c:v>
                </c:pt>
                <c:pt idx="56">
                  <c:v>223.5333333333333</c:v>
                </c:pt>
                <c:pt idx="57">
                  <c:v>223.5333333333333</c:v>
                </c:pt>
                <c:pt idx="58">
                  <c:v>223.5333333333333</c:v>
                </c:pt>
                <c:pt idx="59">
                  <c:v>235.2833333333333</c:v>
                </c:pt>
                <c:pt idx="60">
                  <c:v>245.5333333333333</c:v>
                </c:pt>
                <c:pt idx="61">
                  <c:v>249.0333333333333</c:v>
                </c:pt>
                <c:pt idx="62">
                  <c:v>251.5333333333333</c:v>
                </c:pt>
                <c:pt idx="63">
                  <c:v>262.7833333333333</c:v>
                </c:pt>
                <c:pt idx="64">
                  <c:v>262.7833333333333</c:v>
                </c:pt>
                <c:pt idx="65">
                  <c:v>267.5333333333333</c:v>
                </c:pt>
                <c:pt idx="66">
                  <c:v>272.5333333333333</c:v>
                </c:pt>
                <c:pt idx="67">
                  <c:v>283.7833333333333</c:v>
                </c:pt>
                <c:pt idx="68">
                  <c:v>283.7833333333333</c:v>
                </c:pt>
                <c:pt idx="69">
                  <c:v>287.2833333333333</c:v>
                </c:pt>
                <c:pt idx="70">
                  <c:v>295.7833333333333</c:v>
                </c:pt>
                <c:pt idx="71">
                  <c:v>295.7833333333333</c:v>
                </c:pt>
                <c:pt idx="72">
                  <c:v>298.0333333333333</c:v>
                </c:pt>
                <c:pt idx="73">
                  <c:v>304.2833333333333</c:v>
                </c:pt>
                <c:pt idx="74">
                  <c:v>313.2833333333333</c:v>
                </c:pt>
                <c:pt idx="75">
                  <c:v>318.2833333333333</c:v>
                </c:pt>
                <c:pt idx="76">
                  <c:v>322.2833333333333</c:v>
                </c:pt>
                <c:pt idx="77">
                  <c:v>333.2833333333333</c:v>
                </c:pt>
                <c:pt idx="78">
                  <c:v>333.2833333333333</c:v>
                </c:pt>
                <c:pt idx="79">
                  <c:v>333.2833333333333</c:v>
                </c:pt>
                <c:pt idx="80">
                  <c:v>340.5333333333333</c:v>
                </c:pt>
                <c:pt idx="81">
                  <c:v>348.2833333333333</c:v>
                </c:pt>
                <c:pt idx="82">
                  <c:v>348.2833333333333</c:v>
                </c:pt>
                <c:pt idx="83">
                  <c:v>348.2833333333333</c:v>
                </c:pt>
                <c:pt idx="84">
                  <c:v>361.0333333333333</c:v>
                </c:pt>
                <c:pt idx="85">
                  <c:v>361.0333333333333</c:v>
                </c:pt>
                <c:pt idx="86">
                  <c:v>363.0333333333333</c:v>
                </c:pt>
                <c:pt idx="87">
                  <c:v>373.0333333333333</c:v>
                </c:pt>
                <c:pt idx="88">
                  <c:v>381.5333333333333</c:v>
                </c:pt>
                <c:pt idx="89">
                  <c:v>391.2833333333333</c:v>
                </c:pt>
                <c:pt idx="90">
                  <c:v>399.2833333333333</c:v>
                </c:pt>
                <c:pt idx="91">
                  <c:v>412.2833333333333</c:v>
                </c:pt>
                <c:pt idx="92">
                  <c:v>412.2833333333333</c:v>
                </c:pt>
                <c:pt idx="93">
                  <c:v>#N/A</c:v>
                </c:pt>
                <c:pt idx="94">
                  <c:v>#N/A</c:v>
                </c:pt>
                <c:pt idx="95">
                  <c:v>#N/A</c:v>
                </c:pt>
              </c:numCache>
            </c:numRef>
          </c:val>
          <c:smooth val="0"/>
        </c:ser>
        <c:ser>
          <c:idx val="4"/>
          <c:order val="2"/>
          <c:tx>
            <c:strRef>
              <c:f>Auswertung!$L$1</c:f>
              <c:strCache>
                <c:ptCount val="1"/>
                <c:pt idx="0">
                  <c:v>Soll Min pro Person</c:v>
                </c:pt>
              </c:strCache>
            </c:strRef>
          </c:tx>
          <c:spPr>
            <a:ln>
              <a:solidFill>
                <a:schemeClr val="tx1">
                  <a:alpha val="50000"/>
                </a:schemeClr>
              </a:solidFill>
            </a:ln>
          </c:spPr>
          <c:marker>
            <c:symbol val="none"/>
          </c:marker>
          <c:cat>
            <c:numRef>
              <c:f>Auswertung!$A$2:$A$98</c:f>
              <c:numCache>
                <c:formatCode>ddd\,\ d/m/yy</c:formatCode>
                <c:ptCount val="97"/>
                <c:pt idx="0">
                  <c:v>41897.0</c:v>
                </c:pt>
                <c:pt idx="1">
                  <c:v>41898.0</c:v>
                </c:pt>
                <c:pt idx="2">
                  <c:v>41899.0</c:v>
                </c:pt>
                <c:pt idx="3">
                  <c:v>41900.0</c:v>
                </c:pt>
                <c:pt idx="4">
                  <c:v>41901.0</c:v>
                </c:pt>
                <c:pt idx="5">
                  <c:v>41902.0</c:v>
                </c:pt>
                <c:pt idx="6">
                  <c:v>41903.0</c:v>
                </c:pt>
                <c:pt idx="7">
                  <c:v>41904.0</c:v>
                </c:pt>
                <c:pt idx="8">
                  <c:v>41905.0</c:v>
                </c:pt>
                <c:pt idx="9">
                  <c:v>41906.0</c:v>
                </c:pt>
                <c:pt idx="10">
                  <c:v>41907.0</c:v>
                </c:pt>
                <c:pt idx="11">
                  <c:v>41908.0</c:v>
                </c:pt>
                <c:pt idx="12">
                  <c:v>41909.0</c:v>
                </c:pt>
                <c:pt idx="13">
                  <c:v>41910.0</c:v>
                </c:pt>
                <c:pt idx="14">
                  <c:v>41911.0</c:v>
                </c:pt>
                <c:pt idx="15">
                  <c:v>41912.0</c:v>
                </c:pt>
                <c:pt idx="16">
                  <c:v>41913.0</c:v>
                </c:pt>
                <c:pt idx="17">
                  <c:v>41914.0</c:v>
                </c:pt>
                <c:pt idx="18">
                  <c:v>41915.0</c:v>
                </c:pt>
                <c:pt idx="19">
                  <c:v>41916.0</c:v>
                </c:pt>
                <c:pt idx="20">
                  <c:v>41917.0</c:v>
                </c:pt>
                <c:pt idx="21">
                  <c:v>41918.0</c:v>
                </c:pt>
                <c:pt idx="22">
                  <c:v>41919.0</c:v>
                </c:pt>
                <c:pt idx="23">
                  <c:v>41920.0</c:v>
                </c:pt>
                <c:pt idx="24">
                  <c:v>41921.0</c:v>
                </c:pt>
                <c:pt idx="25">
                  <c:v>41922.0</c:v>
                </c:pt>
                <c:pt idx="26">
                  <c:v>41923.0</c:v>
                </c:pt>
                <c:pt idx="27">
                  <c:v>41924.0</c:v>
                </c:pt>
                <c:pt idx="28">
                  <c:v>41925.0</c:v>
                </c:pt>
                <c:pt idx="29">
                  <c:v>41926.0</c:v>
                </c:pt>
                <c:pt idx="30">
                  <c:v>41927.0</c:v>
                </c:pt>
                <c:pt idx="31">
                  <c:v>41928.0</c:v>
                </c:pt>
                <c:pt idx="32">
                  <c:v>41929.0</c:v>
                </c:pt>
                <c:pt idx="33">
                  <c:v>41930.0</c:v>
                </c:pt>
                <c:pt idx="34">
                  <c:v>41931.0</c:v>
                </c:pt>
                <c:pt idx="35">
                  <c:v>41932.0</c:v>
                </c:pt>
                <c:pt idx="36">
                  <c:v>41933.0</c:v>
                </c:pt>
                <c:pt idx="37">
                  <c:v>41934.0</c:v>
                </c:pt>
                <c:pt idx="38">
                  <c:v>41935.0</c:v>
                </c:pt>
                <c:pt idx="39">
                  <c:v>41936.0</c:v>
                </c:pt>
                <c:pt idx="40">
                  <c:v>41937.0</c:v>
                </c:pt>
                <c:pt idx="41">
                  <c:v>41938.0</c:v>
                </c:pt>
                <c:pt idx="42">
                  <c:v>41939.0</c:v>
                </c:pt>
                <c:pt idx="43">
                  <c:v>41940.0</c:v>
                </c:pt>
                <c:pt idx="44">
                  <c:v>41941.0</c:v>
                </c:pt>
                <c:pt idx="45">
                  <c:v>41942.0</c:v>
                </c:pt>
                <c:pt idx="46">
                  <c:v>41943.0</c:v>
                </c:pt>
                <c:pt idx="47">
                  <c:v>41944.0</c:v>
                </c:pt>
                <c:pt idx="48">
                  <c:v>41945.0</c:v>
                </c:pt>
                <c:pt idx="49">
                  <c:v>41946.0</c:v>
                </c:pt>
                <c:pt idx="50">
                  <c:v>41947.0</c:v>
                </c:pt>
                <c:pt idx="51">
                  <c:v>41948.0</c:v>
                </c:pt>
                <c:pt idx="52">
                  <c:v>41949.0</c:v>
                </c:pt>
                <c:pt idx="53">
                  <c:v>41950.0</c:v>
                </c:pt>
                <c:pt idx="54">
                  <c:v>41951.0</c:v>
                </c:pt>
                <c:pt idx="55">
                  <c:v>41952.0</c:v>
                </c:pt>
                <c:pt idx="56">
                  <c:v>41953.0</c:v>
                </c:pt>
                <c:pt idx="57">
                  <c:v>41954.0</c:v>
                </c:pt>
                <c:pt idx="58">
                  <c:v>41955.0</c:v>
                </c:pt>
                <c:pt idx="59">
                  <c:v>41956.0</c:v>
                </c:pt>
                <c:pt idx="60">
                  <c:v>41957.0</c:v>
                </c:pt>
                <c:pt idx="61">
                  <c:v>41958.0</c:v>
                </c:pt>
                <c:pt idx="62">
                  <c:v>41959.0</c:v>
                </c:pt>
                <c:pt idx="63">
                  <c:v>41960.0</c:v>
                </c:pt>
                <c:pt idx="64">
                  <c:v>41961.0</c:v>
                </c:pt>
                <c:pt idx="65">
                  <c:v>41962.0</c:v>
                </c:pt>
                <c:pt idx="66">
                  <c:v>41963.0</c:v>
                </c:pt>
                <c:pt idx="67">
                  <c:v>41964.0</c:v>
                </c:pt>
                <c:pt idx="68">
                  <c:v>41965.0</c:v>
                </c:pt>
                <c:pt idx="69">
                  <c:v>41966.0</c:v>
                </c:pt>
                <c:pt idx="70">
                  <c:v>41967.0</c:v>
                </c:pt>
                <c:pt idx="71">
                  <c:v>41968.0</c:v>
                </c:pt>
                <c:pt idx="72">
                  <c:v>41969.0</c:v>
                </c:pt>
                <c:pt idx="73">
                  <c:v>41970.0</c:v>
                </c:pt>
                <c:pt idx="74">
                  <c:v>41971.0</c:v>
                </c:pt>
                <c:pt idx="75">
                  <c:v>41972.0</c:v>
                </c:pt>
                <c:pt idx="76">
                  <c:v>41973.0</c:v>
                </c:pt>
                <c:pt idx="77">
                  <c:v>41974.0</c:v>
                </c:pt>
                <c:pt idx="78">
                  <c:v>41975.0</c:v>
                </c:pt>
                <c:pt idx="79">
                  <c:v>41976.0</c:v>
                </c:pt>
                <c:pt idx="80">
                  <c:v>41977.0</c:v>
                </c:pt>
                <c:pt idx="81">
                  <c:v>41978.0</c:v>
                </c:pt>
                <c:pt idx="82">
                  <c:v>41979.0</c:v>
                </c:pt>
                <c:pt idx="83">
                  <c:v>41980.0</c:v>
                </c:pt>
                <c:pt idx="84">
                  <c:v>41981.0</c:v>
                </c:pt>
                <c:pt idx="85">
                  <c:v>41982.0</c:v>
                </c:pt>
                <c:pt idx="86">
                  <c:v>41983.0</c:v>
                </c:pt>
                <c:pt idx="87">
                  <c:v>41984.0</c:v>
                </c:pt>
                <c:pt idx="88">
                  <c:v>41985.0</c:v>
                </c:pt>
                <c:pt idx="89">
                  <c:v>41986.0</c:v>
                </c:pt>
                <c:pt idx="90">
                  <c:v>41987.0</c:v>
                </c:pt>
                <c:pt idx="91">
                  <c:v>41988.0</c:v>
                </c:pt>
                <c:pt idx="92">
                  <c:v>41989.0</c:v>
                </c:pt>
                <c:pt idx="93">
                  <c:v>41990.0</c:v>
                </c:pt>
                <c:pt idx="94">
                  <c:v>41991.0</c:v>
                </c:pt>
                <c:pt idx="95">
                  <c:v>41992.0</c:v>
                </c:pt>
              </c:numCache>
            </c:numRef>
          </c:cat>
          <c:val>
            <c:numRef>
              <c:f>Auswertung!$L$2:$L$98</c:f>
              <c:numCache>
                <c:formatCode>0.0</c:formatCode>
                <c:ptCount val="97"/>
                <c:pt idx="0">
                  <c:v>0.0</c:v>
                </c:pt>
                <c:pt idx="1">
                  <c:v>3.157894736842105</c:v>
                </c:pt>
                <c:pt idx="2">
                  <c:v>6.315789473684211</c:v>
                </c:pt>
                <c:pt idx="3">
                  <c:v>9.47368421052631</c:v>
                </c:pt>
                <c:pt idx="4">
                  <c:v>12.63157894736842</c:v>
                </c:pt>
                <c:pt idx="5">
                  <c:v>15.78947368421053</c:v>
                </c:pt>
                <c:pt idx="6">
                  <c:v>18.94736842105263</c:v>
                </c:pt>
                <c:pt idx="7">
                  <c:v>22.10526315789474</c:v>
                </c:pt>
                <c:pt idx="8">
                  <c:v>25.26315789473684</c:v>
                </c:pt>
                <c:pt idx="9">
                  <c:v>28.42105263157895</c:v>
                </c:pt>
                <c:pt idx="10">
                  <c:v>31.57894736842105</c:v>
                </c:pt>
                <c:pt idx="11">
                  <c:v>34.73684210526316</c:v>
                </c:pt>
                <c:pt idx="12">
                  <c:v>37.89473684210526</c:v>
                </c:pt>
                <c:pt idx="13">
                  <c:v>41.05263157894737</c:v>
                </c:pt>
                <c:pt idx="14">
                  <c:v>44.21052631578947</c:v>
                </c:pt>
                <c:pt idx="15">
                  <c:v>47.36842105263158</c:v>
                </c:pt>
                <c:pt idx="16">
                  <c:v>50.52631578947368</c:v>
                </c:pt>
                <c:pt idx="17">
                  <c:v>53.68421052631579</c:v>
                </c:pt>
                <c:pt idx="18">
                  <c:v>56.8421052631579</c:v>
                </c:pt>
                <c:pt idx="19">
                  <c:v>60.0</c:v>
                </c:pt>
                <c:pt idx="20">
                  <c:v>63.15789473684211</c:v>
                </c:pt>
                <c:pt idx="21">
                  <c:v>66.31578947368421</c:v>
                </c:pt>
                <c:pt idx="22">
                  <c:v>69.47368421052632</c:v>
                </c:pt>
                <c:pt idx="23">
                  <c:v>72.63157894736842</c:v>
                </c:pt>
                <c:pt idx="24">
                  <c:v>75.7894736842105</c:v>
                </c:pt>
                <c:pt idx="25">
                  <c:v>78.94736842105263</c:v>
                </c:pt>
                <c:pt idx="26">
                  <c:v>82.10526315789474</c:v>
                </c:pt>
                <c:pt idx="27">
                  <c:v>85.26315789473685</c:v>
                </c:pt>
                <c:pt idx="28">
                  <c:v>88.42105263157894</c:v>
                </c:pt>
                <c:pt idx="29">
                  <c:v>91.57894736842105</c:v>
                </c:pt>
                <c:pt idx="30">
                  <c:v>94.73684210526316</c:v>
                </c:pt>
                <c:pt idx="31">
                  <c:v>97.89473684210526</c:v>
                </c:pt>
                <c:pt idx="32">
                  <c:v>101.0526315789474</c:v>
                </c:pt>
                <c:pt idx="33">
                  <c:v>104.2105263157895</c:v>
                </c:pt>
                <c:pt idx="34">
                  <c:v>107.3684210526316</c:v>
                </c:pt>
                <c:pt idx="35">
                  <c:v>110.5263157894737</c:v>
                </c:pt>
                <c:pt idx="36">
                  <c:v>113.6842105263158</c:v>
                </c:pt>
                <c:pt idx="37">
                  <c:v>116.8421052631579</c:v>
                </c:pt>
                <c:pt idx="38">
                  <c:v>120.0</c:v>
                </c:pt>
                <c:pt idx="39">
                  <c:v>123.1578947368421</c:v>
                </c:pt>
                <c:pt idx="40">
                  <c:v>126.3157894736842</c:v>
                </c:pt>
                <c:pt idx="41">
                  <c:v>129.4736842105263</c:v>
                </c:pt>
                <c:pt idx="42">
                  <c:v>132.6315789473684</c:v>
                </c:pt>
                <c:pt idx="43">
                  <c:v>135.7894736842105</c:v>
                </c:pt>
                <c:pt idx="44">
                  <c:v>138.9473684210526</c:v>
                </c:pt>
                <c:pt idx="45">
                  <c:v>142.1052631578947</c:v>
                </c:pt>
                <c:pt idx="46">
                  <c:v>145.2631578947368</c:v>
                </c:pt>
                <c:pt idx="47">
                  <c:v>148.421052631579</c:v>
                </c:pt>
                <c:pt idx="48">
                  <c:v>151.578947368421</c:v>
                </c:pt>
                <c:pt idx="49">
                  <c:v>154.7368421052632</c:v>
                </c:pt>
                <c:pt idx="50">
                  <c:v>157.8947368421053</c:v>
                </c:pt>
                <c:pt idx="51">
                  <c:v>161.0526315789474</c:v>
                </c:pt>
                <c:pt idx="52">
                  <c:v>164.2105263157895</c:v>
                </c:pt>
                <c:pt idx="53">
                  <c:v>167.3684210526315</c:v>
                </c:pt>
                <c:pt idx="54">
                  <c:v>170.5263157894737</c:v>
                </c:pt>
                <c:pt idx="55">
                  <c:v>173.6842105263158</c:v>
                </c:pt>
                <c:pt idx="56">
                  <c:v>176.8421052631579</c:v>
                </c:pt>
                <c:pt idx="57">
                  <c:v>180.0</c:v>
                </c:pt>
                <c:pt idx="58">
                  <c:v>183.1578947368421</c:v>
                </c:pt>
                <c:pt idx="59">
                  <c:v>186.3157894736842</c:v>
                </c:pt>
                <c:pt idx="60">
                  <c:v>189.4736842105263</c:v>
                </c:pt>
                <c:pt idx="61">
                  <c:v>192.6315789473684</c:v>
                </c:pt>
                <c:pt idx="62">
                  <c:v>195.7894736842105</c:v>
                </c:pt>
                <c:pt idx="63">
                  <c:v>198.9473684210526</c:v>
                </c:pt>
                <c:pt idx="64">
                  <c:v>202.1052631578947</c:v>
                </c:pt>
                <c:pt idx="65">
                  <c:v>205.2631578947368</c:v>
                </c:pt>
                <c:pt idx="66">
                  <c:v>208.421052631579</c:v>
                </c:pt>
                <c:pt idx="67">
                  <c:v>211.5789473684211</c:v>
                </c:pt>
                <c:pt idx="68">
                  <c:v>214.7368421052632</c:v>
                </c:pt>
                <c:pt idx="69">
                  <c:v>217.8947368421053</c:v>
                </c:pt>
                <c:pt idx="70">
                  <c:v>221.0526315789474</c:v>
                </c:pt>
                <c:pt idx="71">
                  <c:v>224.2105263157895</c:v>
                </c:pt>
                <c:pt idx="72">
                  <c:v>227.3684210526315</c:v>
                </c:pt>
                <c:pt idx="73">
                  <c:v>230.5263157894737</c:v>
                </c:pt>
                <c:pt idx="74">
                  <c:v>233.6842105263158</c:v>
                </c:pt>
                <c:pt idx="75">
                  <c:v>236.8421052631579</c:v>
                </c:pt>
                <c:pt idx="76">
                  <c:v>240.0</c:v>
                </c:pt>
                <c:pt idx="77">
                  <c:v>243.1578947368421</c:v>
                </c:pt>
                <c:pt idx="78">
                  <c:v>246.3157894736842</c:v>
                </c:pt>
                <c:pt idx="79">
                  <c:v>249.4736842105263</c:v>
                </c:pt>
                <c:pt idx="80">
                  <c:v>252.6315789473684</c:v>
                </c:pt>
                <c:pt idx="81">
                  <c:v>255.7894736842105</c:v>
                </c:pt>
                <c:pt idx="82">
                  <c:v>258.9473684210527</c:v>
                </c:pt>
                <c:pt idx="83">
                  <c:v>262.1052631578947</c:v>
                </c:pt>
                <c:pt idx="84">
                  <c:v>265.2631578947368</c:v>
                </c:pt>
                <c:pt idx="85">
                  <c:v>268.421052631579</c:v>
                </c:pt>
                <c:pt idx="86">
                  <c:v>271.578947368421</c:v>
                </c:pt>
                <c:pt idx="87">
                  <c:v>274.7368421052632</c:v>
                </c:pt>
                <c:pt idx="88">
                  <c:v>277.8947368421053</c:v>
                </c:pt>
                <c:pt idx="89">
                  <c:v>281.0526315789474</c:v>
                </c:pt>
                <c:pt idx="90">
                  <c:v>284.2105263157895</c:v>
                </c:pt>
                <c:pt idx="91">
                  <c:v>287.3684210526316</c:v>
                </c:pt>
                <c:pt idx="92">
                  <c:v>290.5263157894737</c:v>
                </c:pt>
                <c:pt idx="93">
                  <c:v>293.6842105263158</c:v>
                </c:pt>
                <c:pt idx="94">
                  <c:v>296.842105263158</c:v>
                </c:pt>
                <c:pt idx="95">
                  <c:v>300.0</c:v>
                </c:pt>
              </c:numCache>
            </c:numRef>
          </c:val>
          <c:smooth val="0"/>
        </c:ser>
        <c:ser>
          <c:idx val="6"/>
          <c:order val="3"/>
          <c:tx>
            <c:strRef>
              <c:f>Auswertung!$N$1</c:f>
              <c:strCache>
                <c:ptCount val="1"/>
                <c:pt idx="0">
                  <c:v>Soll Max pro Person</c:v>
                </c:pt>
              </c:strCache>
            </c:strRef>
          </c:tx>
          <c:spPr>
            <a:ln>
              <a:solidFill>
                <a:schemeClr val="tx1"/>
              </a:solidFill>
            </a:ln>
          </c:spPr>
          <c:marker>
            <c:symbol val="none"/>
          </c:marker>
          <c:cat>
            <c:numRef>
              <c:f>Auswertung!$A$2:$A$98</c:f>
              <c:numCache>
                <c:formatCode>ddd\,\ d/m/yy</c:formatCode>
                <c:ptCount val="97"/>
                <c:pt idx="0">
                  <c:v>41897.0</c:v>
                </c:pt>
                <c:pt idx="1">
                  <c:v>41898.0</c:v>
                </c:pt>
                <c:pt idx="2">
                  <c:v>41899.0</c:v>
                </c:pt>
                <c:pt idx="3">
                  <c:v>41900.0</c:v>
                </c:pt>
                <c:pt idx="4">
                  <c:v>41901.0</c:v>
                </c:pt>
                <c:pt idx="5">
                  <c:v>41902.0</c:v>
                </c:pt>
                <c:pt idx="6">
                  <c:v>41903.0</c:v>
                </c:pt>
                <c:pt idx="7">
                  <c:v>41904.0</c:v>
                </c:pt>
                <c:pt idx="8">
                  <c:v>41905.0</c:v>
                </c:pt>
                <c:pt idx="9">
                  <c:v>41906.0</c:v>
                </c:pt>
                <c:pt idx="10">
                  <c:v>41907.0</c:v>
                </c:pt>
                <c:pt idx="11">
                  <c:v>41908.0</c:v>
                </c:pt>
                <c:pt idx="12">
                  <c:v>41909.0</c:v>
                </c:pt>
                <c:pt idx="13">
                  <c:v>41910.0</c:v>
                </c:pt>
                <c:pt idx="14">
                  <c:v>41911.0</c:v>
                </c:pt>
                <c:pt idx="15">
                  <c:v>41912.0</c:v>
                </c:pt>
                <c:pt idx="16">
                  <c:v>41913.0</c:v>
                </c:pt>
                <c:pt idx="17">
                  <c:v>41914.0</c:v>
                </c:pt>
                <c:pt idx="18">
                  <c:v>41915.0</c:v>
                </c:pt>
                <c:pt idx="19">
                  <c:v>41916.0</c:v>
                </c:pt>
                <c:pt idx="20">
                  <c:v>41917.0</c:v>
                </c:pt>
                <c:pt idx="21">
                  <c:v>41918.0</c:v>
                </c:pt>
                <c:pt idx="22">
                  <c:v>41919.0</c:v>
                </c:pt>
                <c:pt idx="23">
                  <c:v>41920.0</c:v>
                </c:pt>
                <c:pt idx="24">
                  <c:v>41921.0</c:v>
                </c:pt>
                <c:pt idx="25">
                  <c:v>41922.0</c:v>
                </c:pt>
                <c:pt idx="26">
                  <c:v>41923.0</c:v>
                </c:pt>
                <c:pt idx="27">
                  <c:v>41924.0</c:v>
                </c:pt>
                <c:pt idx="28">
                  <c:v>41925.0</c:v>
                </c:pt>
                <c:pt idx="29">
                  <c:v>41926.0</c:v>
                </c:pt>
                <c:pt idx="30">
                  <c:v>41927.0</c:v>
                </c:pt>
                <c:pt idx="31">
                  <c:v>41928.0</c:v>
                </c:pt>
                <c:pt idx="32">
                  <c:v>41929.0</c:v>
                </c:pt>
                <c:pt idx="33">
                  <c:v>41930.0</c:v>
                </c:pt>
                <c:pt idx="34">
                  <c:v>41931.0</c:v>
                </c:pt>
                <c:pt idx="35">
                  <c:v>41932.0</c:v>
                </c:pt>
                <c:pt idx="36">
                  <c:v>41933.0</c:v>
                </c:pt>
                <c:pt idx="37">
                  <c:v>41934.0</c:v>
                </c:pt>
                <c:pt idx="38">
                  <c:v>41935.0</c:v>
                </c:pt>
                <c:pt idx="39">
                  <c:v>41936.0</c:v>
                </c:pt>
                <c:pt idx="40">
                  <c:v>41937.0</c:v>
                </c:pt>
                <c:pt idx="41">
                  <c:v>41938.0</c:v>
                </c:pt>
                <c:pt idx="42">
                  <c:v>41939.0</c:v>
                </c:pt>
                <c:pt idx="43">
                  <c:v>41940.0</c:v>
                </c:pt>
                <c:pt idx="44">
                  <c:v>41941.0</c:v>
                </c:pt>
                <c:pt idx="45">
                  <c:v>41942.0</c:v>
                </c:pt>
                <c:pt idx="46">
                  <c:v>41943.0</c:v>
                </c:pt>
                <c:pt idx="47">
                  <c:v>41944.0</c:v>
                </c:pt>
                <c:pt idx="48">
                  <c:v>41945.0</c:v>
                </c:pt>
                <c:pt idx="49">
                  <c:v>41946.0</c:v>
                </c:pt>
                <c:pt idx="50">
                  <c:v>41947.0</c:v>
                </c:pt>
                <c:pt idx="51">
                  <c:v>41948.0</c:v>
                </c:pt>
                <c:pt idx="52">
                  <c:v>41949.0</c:v>
                </c:pt>
                <c:pt idx="53">
                  <c:v>41950.0</c:v>
                </c:pt>
                <c:pt idx="54">
                  <c:v>41951.0</c:v>
                </c:pt>
                <c:pt idx="55">
                  <c:v>41952.0</c:v>
                </c:pt>
                <c:pt idx="56">
                  <c:v>41953.0</c:v>
                </c:pt>
                <c:pt idx="57">
                  <c:v>41954.0</c:v>
                </c:pt>
                <c:pt idx="58">
                  <c:v>41955.0</c:v>
                </c:pt>
                <c:pt idx="59">
                  <c:v>41956.0</c:v>
                </c:pt>
                <c:pt idx="60">
                  <c:v>41957.0</c:v>
                </c:pt>
                <c:pt idx="61">
                  <c:v>41958.0</c:v>
                </c:pt>
                <c:pt idx="62">
                  <c:v>41959.0</c:v>
                </c:pt>
                <c:pt idx="63">
                  <c:v>41960.0</c:v>
                </c:pt>
                <c:pt idx="64">
                  <c:v>41961.0</c:v>
                </c:pt>
                <c:pt idx="65">
                  <c:v>41962.0</c:v>
                </c:pt>
                <c:pt idx="66">
                  <c:v>41963.0</c:v>
                </c:pt>
                <c:pt idx="67">
                  <c:v>41964.0</c:v>
                </c:pt>
                <c:pt idx="68">
                  <c:v>41965.0</c:v>
                </c:pt>
                <c:pt idx="69">
                  <c:v>41966.0</c:v>
                </c:pt>
                <c:pt idx="70">
                  <c:v>41967.0</c:v>
                </c:pt>
                <c:pt idx="71">
                  <c:v>41968.0</c:v>
                </c:pt>
                <c:pt idx="72">
                  <c:v>41969.0</c:v>
                </c:pt>
                <c:pt idx="73">
                  <c:v>41970.0</c:v>
                </c:pt>
                <c:pt idx="74">
                  <c:v>41971.0</c:v>
                </c:pt>
                <c:pt idx="75">
                  <c:v>41972.0</c:v>
                </c:pt>
                <c:pt idx="76">
                  <c:v>41973.0</c:v>
                </c:pt>
                <c:pt idx="77">
                  <c:v>41974.0</c:v>
                </c:pt>
                <c:pt idx="78">
                  <c:v>41975.0</c:v>
                </c:pt>
                <c:pt idx="79">
                  <c:v>41976.0</c:v>
                </c:pt>
                <c:pt idx="80">
                  <c:v>41977.0</c:v>
                </c:pt>
                <c:pt idx="81">
                  <c:v>41978.0</c:v>
                </c:pt>
                <c:pt idx="82">
                  <c:v>41979.0</c:v>
                </c:pt>
                <c:pt idx="83">
                  <c:v>41980.0</c:v>
                </c:pt>
                <c:pt idx="84">
                  <c:v>41981.0</c:v>
                </c:pt>
                <c:pt idx="85">
                  <c:v>41982.0</c:v>
                </c:pt>
                <c:pt idx="86">
                  <c:v>41983.0</c:v>
                </c:pt>
                <c:pt idx="87">
                  <c:v>41984.0</c:v>
                </c:pt>
                <c:pt idx="88">
                  <c:v>41985.0</c:v>
                </c:pt>
                <c:pt idx="89">
                  <c:v>41986.0</c:v>
                </c:pt>
                <c:pt idx="90">
                  <c:v>41987.0</c:v>
                </c:pt>
                <c:pt idx="91">
                  <c:v>41988.0</c:v>
                </c:pt>
                <c:pt idx="92">
                  <c:v>41989.0</c:v>
                </c:pt>
                <c:pt idx="93">
                  <c:v>41990.0</c:v>
                </c:pt>
                <c:pt idx="94">
                  <c:v>41991.0</c:v>
                </c:pt>
                <c:pt idx="95">
                  <c:v>41992.0</c:v>
                </c:pt>
              </c:numCache>
            </c:numRef>
          </c:cat>
          <c:val>
            <c:numRef>
              <c:f>Auswertung!$N$2:$N$98</c:f>
              <c:numCache>
                <c:formatCode>0.0</c:formatCode>
                <c:ptCount val="97"/>
                <c:pt idx="0">
                  <c:v>0.0</c:v>
                </c:pt>
                <c:pt idx="1">
                  <c:v>4.0</c:v>
                </c:pt>
                <c:pt idx="2">
                  <c:v>8.0</c:v>
                </c:pt>
                <c:pt idx="3">
                  <c:v>12.0</c:v>
                </c:pt>
                <c:pt idx="4">
                  <c:v>16.0</c:v>
                </c:pt>
                <c:pt idx="5">
                  <c:v>20.0</c:v>
                </c:pt>
                <c:pt idx="6">
                  <c:v>24.0</c:v>
                </c:pt>
                <c:pt idx="7">
                  <c:v>28.0</c:v>
                </c:pt>
                <c:pt idx="8">
                  <c:v>32.0</c:v>
                </c:pt>
                <c:pt idx="9">
                  <c:v>36.0</c:v>
                </c:pt>
                <c:pt idx="10">
                  <c:v>40.0</c:v>
                </c:pt>
                <c:pt idx="11">
                  <c:v>44.0</c:v>
                </c:pt>
                <c:pt idx="12">
                  <c:v>48.0</c:v>
                </c:pt>
                <c:pt idx="13">
                  <c:v>52.0</c:v>
                </c:pt>
                <c:pt idx="14">
                  <c:v>56.0</c:v>
                </c:pt>
                <c:pt idx="15">
                  <c:v>60.0</c:v>
                </c:pt>
                <c:pt idx="16">
                  <c:v>64.0</c:v>
                </c:pt>
                <c:pt idx="17">
                  <c:v>68.0</c:v>
                </c:pt>
                <c:pt idx="18">
                  <c:v>72.0</c:v>
                </c:pt>
                <c:pt idx="19">
                  <c:v>76.0</c:v>
                </c:pt>
                <c:pt idx="20">
                  <c:v>80.0</c:v>
                </c:pt>
                <c:pt idx="21">
                  <c:v>84.0</c:v>
                </c:pt>
                <c:pt idx="22">
                  <c:v>88.0</c:v>
                </c:pt>
                <c:pt idx="23">
                  <c:v>92.0</c:v>
                </c:pt>
                <c:pt idx="24">
                  <c:v>96.0</c:v>
                </c:pt>
                <c:pt idx="25">
                  <c:v>100.0</c:v>
                </c:pt>
                <c:pt idx="26">
                  <c:v>104.0</c:v>
                </c:pt>
                <c:pt idx="27">
                  <c:v>108.0</c:v>
                </c:pt>
                <c:pt idx="28">
                  <c:v>112.0</c:v>
                </c:pt>
                <c:pt idx="29">
                  <c:v>116.0</c:v>
                </c:pt>
                <c:pt idx="30">
                  <c:v>120.0</c:v>
                </c:pt>
                <c:pt idx="31">
                  <c:v>124.0</c:v>
                </c:pt>
                <c:pt idx="32">
                  <c:v>128.0</c:v>
                </c:pt>
                <c:pt idx="33">
                  <c:v>132.0</c:v>
                </c:pt>
                <c:pt idx="34">
                  <c:v>136.0</c:v>
                </c:pt>
                <c:pt idx="35">
                  <c:v>140.0</c:v>
                </c:pt>
                <c:pt idx="36">
                  <c:v>144.0</c:v>
                </c:pt>
                <c:pt idx="37">
                  <c:v>148.0</c:v>
                </c:pt>
                <c:pt idx="38">
                  <c:v>152.0</c:v>
                </c:pt>
                <c:pt idx="39">
                  <c:v>156.0</c:v>
                </c:pt>
                <c:pt idx="40">
                  <c:v>160.0</c:v>
                </c:pt>
                <c:pt idx="41">
                  <c:v>164.0</c:v>
                </c:pt>
                <c:pt idx="42">
                  <c:v>168.0</c:v>
                </c:pt>
                <c:pt idx="43">
                  <c:v>172.0</c:v>
                </c:pt>
                <c:pt idx="44">
                  <c:v>176.0</c:v>
                </c:pt>
                <c:pt idx="45">
                  <c:v>180.0</c:v>
                </c:pt>
                <c:pt idx="46">
                  <c:v>184.0</c:v>
                </c:pt>
                <c:pt idx="47">
                  <c:v>188.0</c:v>
                </c:pt>
                <c:pt idx="48">
                  <c:v>192.0</c:v>
                </c:pt>
                <c:pt idx="49">
                  <c:v>196.0</c:v>
                </c:pt>
                <c:pt idx="50">
                  <c:v>200.0</c:v>
                </c:pt>
                <c:pt idx="51">
                  <c:v>204.0</c:v>
                </c:pt>
                <c:pt idx="52">
                  <c:v>208.0</c:v>
                </c:pt>
                <c:pt idx="53">
                  <c:v>212.0</c:v>
                </c:pt>
                <c:pt idx="54">
                  <c:v>216.0</c:v>
                </c:pt>
                <c:pt idx="55">
                  <c:v>220.0</c:v>
                </c:pt>
                <c:pt idx="56">
                  <c:v>224.0</c:v>
                </c:pt>
                <c:pt idx="57">
                  <c:v>228.0</c:v>
                </c:pt>
                <c:pt idx="58">
                  <c:v>232.0</c:v>
                </c:pt>
                <c:pt idx="59">
                  <c:v>236.0</c:v>
                </c:pt>
                <c:pt idx="60">
                  <c:v>240.0</c:v>
                </c:pt>
                <c:pt idx="61">
                  <c:v>244.0</c:v>
                </c:pt>
                <c:pt idx="62">
                  <c:v>248.0</c:v>
                </c:pt>
                <c:pt idx="63">
                  <c:v>252.0</c:v>
                </c:pt>
                <c:pt idx="64">
                  <c:v>256.0</c:v>
                </c:pt>
                <c:pt idx="65">
                  <c:v>260.0</c:v>
                </c:pt>
                <c:pt idx="66">
                  <c:v>264.0</c:v>
                </c:pt>
                <c:pt idx="67">
                  <c:v>268.0</c:v>
                </c:pt>
                <c:pt idx="68">
                  <c:v>272.0</c:v>
                </c:pt>
                <c:pt idx="69">
                  <c:v>276.0</c:v>
                </c:pt>
                <c:pt idx="70">
                  <c:v>280.0</c:v>
                </c:pt>
                <c:pt idx="71">
                  <c:v>284.0</c:v>
                </c:pt>
                <c:pt idx="72">
                  <c:v>288.0</c:v>
                </c:pt>
                <c:pt idx="73">
                  <c:v>292.0</c:v>
                </c:pt>
                <c:pt idx="74">
                  <c:v>296.0</c:v>
                </c:pt>
                <c:pt idx="75">
                  <c:v>300.0</c:v>
                </c:pt>
                <c:pt idx="76">
                  <c:v>304.0</c:v>
                </c:pt>
                <c:pt idx="77">
                  <c:v>308.0</c:v>
                </c:pt>
                <c:pt idx="78">
                  <c:v>312.0</c:v>
                </c:pt>
                <c:pt idx="79">
                  <c:v>316.0</c:v>
                </c:pt>
                <c:pt idx="80">
                  <c:v>320.0</c:v>
                </c:pt>
                <c:pt idx="81">
                  <c:v>324.0</c:v>
                </c:pt>
                <c:pt idx="82">
                  <c:v>328.0</c:v>
                </c:pt>
                <c:pt idx="83">
                  <c:v>332.0</c:v>
                </c:pt>
                <c:pt idx="84">
                  <c:v>336.0</c:v>
                </c:pt>
                <c:pt idx="85">
                  <c:v>340.0</c:v>
                </c:pt>
                <c:pt idx="86">
                  <c:v>344.0</c:v>
                </c:pt>
                <c:pt idx="87">
                  <c:v>348.0</c:v>
                </c:pt>
                <c:pt idx="88">
                  <c:v>352.0</c:v>
                </c:pt>
                <c:pt idx="89">
                  <c:v>356.0</c:v>
                </c:pt>
                <c:pt idx="90">
                  <c:v>360.0</c:v>
                </c:pt>
                <c:pt idx="91">
                  <c:v>360.0</c:v>
                </c:pt>
                <c:pt idx="92">
                  <c:v>360.0</c:v>
                </c:pt>
                <c:pt idx="93">
                  <c:v>360.0</c:v>
                </c:pt>
                <c:pt idx="94">
                  <c:v>360.0</c:v>
                </c:pt>
                <c:pt idx="95">
                  <c:v>360.0</c:v>
                </c:pt>
              </c:numCache>
            </c:numRef>
          </c:val>
          <c:smooth val="0"/>
        </c:ser>
        <c:dLbls>
          <c:showLegendKey val="0"/>
          <c:showVal val="0"/>
          <c:showCatName val="0"/>
          <c:showSerName val="0"/>
          <c:showPercent val="0"/>
          <c:showBubbleSize val="0"/>
        </c:dLbls>
        <c:marker val="1"/>
        <c:smooth val="0"/>
        <c:axId val="-2123231816"/>
        <c:axId val="-2123235448"/>
      </c:lineChart>
      <c:dateAx>
        <c:axId val="-2123231816"/>
        <c:scaling>
          <c:orientation val="minMax"/>
        </c:scaling>
        <c:delete val="0"/>
        <c:axPos val="b"/>
        <c:numFmt formatCode="ddd\,\ d/m/yy" sourceLinked="1"/>
        <c:majorTickMark val="out"/>
        <c:minorTickMark val="none"/>
        <c:tickLblPos val="nextTo"/>
        <c:crossAx val="-2123235448"/>
        <c:crosses val="autoZero"/>
        <c:auto val="1"/>
        <c:lblOffset val="100"/>
        <c:baseTimeUnit val="days"/>
      </c:dateAx>
      <c:valAx>
        <c:axId val="-2123235448"/>
        <c:scaling>
          <c:orientation val="minMax"/>
        </c:scaling>
        <c:delete val="0"/>
        <c:axPos val="l"/>
        <c:majorGridlines/>
        <c:numFmt formatCode="0.0" sourceLinked="1"/>
        <c:majorTickMark val="out"/>
        <c:minorTickMark val="none"/>
        <c:tickLblPos val="nextTo"/>
        <c:crossAx val="-2123231816"/>
        <c:crosses val="autoZero"/>
        <c:crossBetween val="between"/>
      </c:valAx>
    </c:plotArea>
    <c:legend>
      <c:legendPos val="r"/>
      <c:layout/>
      <c:overlay val="0"/>
      <c:txPr>
        <a:bodyPr/>
        <a:lstStyle/>
        <a:p>
          <a:pPr>
            <a:defRPr sz="1600"/>
          </a:pPr>
          <a:endParaRPr lang="de-DE"/>
        </a:p>
      </c:txPr>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Auswertung!$F$1</c:f>
              <c:strCache>
                <c:ptCount val="1"/>
                <c:pt idx="0">
                  <c:v>Laurin Murer</c:v>
                </c:pt>
              </c:strCache>
            </c:strRef>
          </c:tx>
          <c:marker>
            <c:symbol val="none"/>
          </c:marker>
          <c:cat>
            <c:numRef>
              <c:f>Auswertung!$A$2:$A$98</c:f>
              <c:numCache>
                <c:formatCode>ddd\,\ d/m/yy</c:formatCode>
                <c:ptCount val="97"/>
                <c:pt idx="0">
                  <c:v>41897.0</c:v>
                </c:pt>
                <c:pt idx="1">
                  <c:v>41898.0</c:v>
                </c:pt>
                <c:pt idx="2">
                  <c:v>41899.0</c:v>
                </c:pt>
                <c:pt idx="3">
                  <c:v>41900.0</c:v>
                </c:pt>
                <c:pt idx="4">
                  <c:v>41901.0</c:v>
                </c:pt>
                <c:pt idx="5">
                  <c:v>41902.0</c:v>
                </c:pt>
                <c:pt idx="6">
                  <c:v>41903.0</c:v>
                </c:pt>
                <c:pt idx="7">
                  <c:v>41904.0</c:v>
                </c:pt>
                <c:pt idx="8">
                  <c:v>41905.0</c:v>
                </c:pt>
                <c:pt idx="9">
                  <c:v>41906.0</c:v>
                </c:pt>
                <c:pt idx="10">
                  <c:v>41907.0</c:v>
                </c:pt>
                <c:pt idx="11">
                  <c:v>41908.0</c:v>
                </c:pt>
                <c:pt idx="12">
                  <c:v>41909.0</c:v>
                </c:pt>
                <c:pt idx="13">
                  <c:v>41910.0</c:v>
                </c:pt>
                <c:pt idx="14">
                  <c:v>41911.0</c:v>
                </c:pt>
                <c:pt idx="15">
                  <c:v>41912.0</c:v>
                </c:pt>
                <c:pt idx="16">
                  <c:v>41913.0</c:v>
                </c:pt>
                <c:pt idx="17">
                  <c:v>41914.0</c:v>
                </c:pt>
                <c:pt idx="18">
                  <c:v>41915.0</c:v>
                </c:pt>
                <c:pt idx="19">
                  <c:v>41916.0</c:v>
                </c:pt>
                <c:pt idx="20">
                  <c:v>41917.0</c:v>
                </c:pt>
                <c:pt idx="21">
                  <c:v>41918.0</c:v>
                </c:pt>
                <c:pt idx="22">
                  <c:v>41919.0</c:v>
                </c:pt>
                <c:pt idx="23">
                  <c:v>41920.0</c:v>
                </c:pt>
                <c:pt idx="24">
                  <c:v>41921.0</c:v>
                </c:pt>
                <c:pt idx="25">
                  <c:v>41922.0</c:v>
                </c:pt>
                <c:pt idx="26">
                  <c:v>41923.0</c:v>
                </c:pt>
                <c:pt idx="27">
                  <c:v>41924.0</c:v>
                </c:pt>
                <c:pt idx="28">
                  <c:v>41925.0</c:v>
                </c:pt>
                <c:pt idx="29">
                  <c:v>41926.0</c:v>
                </c:pt>
                <c:pt idx="30">
                  <c:v>41927.0</c:v>
                </c:pt>
                <c:pt idx="31">
                  <c:v>41928.0</c:v>
                </c:pt>
                <c:pt idx="32">
                  <c:v>41929.0</c:v>
                </c:pt>
                <c:pt idx="33">
                  <c:v>41930.0</c:v>
                </c:pt>
                <c:pt idx="34">
                  <c:v>41931.0</c:v>
                </c:pt>
                <c:pt idx="35">
                  <c:v>41932.0</c:v>
                </c:pt>
                <c:pt idx="36">
                  <c:v>41933.0</c:v>
                </c:pt>
                <c:pt idx="37">
                  <c:v>41934.0</c:v>
                </c:pt>
                <c:pt idx="38">
                  <c:v>41935.0</c:v>
                </c:pt>
                <c:pt idx="39">
                  <c:v>41936.0</c:v>
                </c:pt>
                <c:pt idx="40">
                  <c:v>41937.0</c:v>
                </c:pt>
                <c:pt idx="41">
                  <c:v>41938.0</c:v>
                </c:pt>
                <c:pt idx="42">
                  <c:v>41939.0</c:v>
                </c:pt>
                <c:pt idx="43">
                  <c:v>41940.0</c:v>
                </c:pt>
                <c:pt idx="44">
                  <c:v>41941.0</c:v>
                </c:pt>
                <c:pt idx="45">
                  <c:v>41942.0</c:v>
                </c:pt>
                <c:pt idx="46">
                  <c:v>41943.0</c:v>
                </c:pt>
                <c:pt idx="47">
                  <c:v>41944.0</c:v>
                </c:pt>
                <c:pt idx="48">
                  <c:v>41945.0</c:v>
                </c:pt>
                <c:pt idx="49">
                  <c:v>41946.0</c:v>
                </c:pt>
                <c:pt idx="50">
                  <c:v>41947.0</c:v>
                </c:pt>
                <c:pt idx="51">
                  <c:v>41948.0</c:v>
                </c:pt>
                <c:pt idx="52">
                  <c:v>41949.0</c:v>
                </c:pt>
                <c:pt idx="53">
                  <c:v>41950.0</c:v>
                </c:pt>
                <c:pt idx="54">
                  <c:v>41951.0</c:v>
                </c:pt>
                <c:pt idx="55">
                  <c:v>41952.0</c:v>
                </c:pt>
                <c:pt idx="56">
                  <c:v>41953.0</c:v>
                </c:pt>
                <c:pt idx="57">
                  <c:v>41954.0</c:v>
                </c:pt>
                <c:pt idx="58">
                  <c:v>41955.0</c:v>
                </c:pt>
                <c:pt idx="59">
                  <c:v>41956.0</c:v>
                </c:pt>
                <c:pt idx="60">
                  <c:v>41957.0</c:v>
                </c:pt>
                <c:pt idx="61">
                  <c:v>41958.0</c:v>
                </c:pt>
                <c:pt idx="62">
                  <c:v>41959.0</c:v>
                </c:pt>
                <c:pt idx="63">
                  <c:v>41960.0</c:v>
                </c:pt>
                <c:pt idx="64">
                  <c:v>41961.0</c:v>
                </c:pt>
                <c:pt idx="65">
                  <c:v>41962.0</c:v>
                </c:pt>
                <c:pt idx="66">
                  <c:v>41963.0</c:v>
                </c:pt>
                <c:pt idx="67">
                  <c:v>41964.0</c:v>
                </c:pt>
                <c:pt idx="68">
                  <c:v>41965.0</c:v>
                </c:pt>
                <c:pt idx="69">
                  <c:v>41966.0</c:v>
                </c:pt>
                <c:pt idx="70">
                  <c:v>41967.0</c:v>
                </c:pt>
                <c:pt idx="71">
                  <c:v>41968.0</c:v>
                </c:pt>
                <c:pt idx="72">
                  <c:v>41969.0</c:v>
                </c:pt>
                <c:pt idx="73">
                  <c:v>41970.0</c:v>
                </c:pt>
                <c:pt idx="74">
                  <c:v>41971.0</c:v>
                </c:pt>
                <c:pt idx="75">
                  <c:v>41972.0</c:v>
                </c:pt>
                <c:pt idx="76">
                  <c:v>41973.0</c:v>
                </c:pt>
                <c:pt idx="77">
                  <c:v>41974.0</c:v>
                </c:pt>
                <c:pt idx="78">
                  <c:v>41975.0</c:v>
                </c:pt>
                <c:pt idx="79">
                  <c:v>41976.0</c:v>
                </c:pt>
                <c:pt idx="80">
                  <c:v>41977.0</c:v>
                </c:pt>
                <c:pt idx="81">
                  <c:v>41978.0</c:v>
                </c:pt>
                <c:pt idx="82">
                  <c:v>41979.0</c:v>
                </c:pt>
                <c:pt idx="83">
                  <c:v>41980.0</c:v>
                </c:pt>
                <c:pt idx="84">
                  <c:v>41981.0</c:v>
                </c:pt>
                <c:pt idx="85">
                  <c:v>41982.0</c:v>
                </c:pt>
                <c:pt idx="86">
                  <c:v>41983.0</c:v>
                </c:pt>
                <c:pt idx="87">
                  <c:v>41984.0</c:v>
                </c:pt>
                <c:pt idx="88">
                  <c:v>41985.0</c:v>
                </c:pt>
                <c:pt idx="89">
                  <c:v>41986.0</c:v>
                </c:pt>
                <c:pt idx="90">
                  <c:v>41987.0</c:v>
                </c:pt>
                <c:pt idx="91">
                  <c:v>41988.0</c:v>
                </c:pt>
                <c:pt idx="92">
                  <c:v>41989.0</c:v>
                </c:pt>
                <c:pt idx="93">
                  <c:v>41990.0</c:v>
                </c:pt>
                <c:pt idx="94">
                  <c:v>41991.0</c:v>
                </c:pt>
                <c:pt idx="95">
                  <c:v>41992.0</c:v>
                </c:pt>
              </c:numCache>
            </c:numRef>
          </c:cat>
          <c:val>
            <c:numRef>
              <c:f>Auswertung!$F$2:$F$98</c:f>
              <c:numCache>
                <c:formatCode>0.0</c:formatCode>
                <c:ptCount val="97"/>
                <c:pt idx="0">
                  <c:v>4.333333333333332</c:v>
                </c:pt>
                <c:pt idx="1">
                  <c:v>6.833333333333332</c:v>
                </c:pt>
                <c:pt idx="2">
                  <c:v>9.333333333333332</c:v>
                </c:pt>
                <c:pt idx="3">
                  <c:v>9.333333333333332</c:v>
                </c:pt>
                <c:pt idx="4">
                  <c:v>16.33333333333333</c:v>
                </c:pt>
                <c:pt idx="5">
                  <c:v>16.33333333333333</c:v>
                </c:pt>
                <c:pt idx="6">
                  <c:v>20.08333333333333</c:v>
                </c:pt>
                <c:pt idx="7">
                  <c:v>27.66666666666666</c:v>
                </c:pt>
                <c:pt idx="8">
                  <c:v>36.16666666666666</c:v>
                </c:pt>
                <c:pt idx="9">
                  <c:v>37.21666666666666</c:v>
                </c:pt>
                <c:pt idx="10">
                  <c:v>37.21666666666666</c:v>
                </c:pt>
                <c:pt idx="11">
                  <c:v>44.46666666666666</c:v>
                </c:pt>
                <c:pt idx="12">
                  <c:v>46.46666666666666</c:v>
                </c:pt>
                <c:pt idx="13">
                  <c:v>46.46666666666666</c:v>
                </c:pt>
                <c:pt idx="14">
                  <c:v>52.96666666666666</c:v>
                </c:pt>
                <c:pt idx="15">
                  <c:v>62.96666666666666</c:v>
                </c:pt>
                <c:pt idx="16">
                  <c:v>66.46666666666666</c:v>
                </c:pt>
                <c:pt idx="17">
                  <c:v>70.13333333333334</c:v>
                </c:pt>
                <c:pt idx="18">
                  <c:v>78.55000000000001</c:v>
                </c:pt>
                <c:pt idx="19">
                  <c:v>83.55000000000001</c:v>
                </c:pt>
                <c:pt idx="20">
                  <c:v>83.55000000000001</c:v>
                </c:pt>
                <c:pt idx="21">
                  <c:v>91.30000000000001</c:v>
                </c:pt>
                <c:pt idx="22">
                  <c:v>98.21666666666668</c:v>
                </c:pt>
                <c:pt idx="23">
                  <c:v>100.8</c:v>
                </c:pt>
                <c:pt idx="24">
                  <c:v>101.8</c:v>
                </c:pt>
                <c:pt idx="25">
                  <c:v>101.8</c:v>
                </c:pt>
                <c:pt idx="26">
                  <c:v>102.1333333333333</c:v>
                </c:pt>
                <c:pt idx="27">
                  <c:v>102.1333333333333</c:v>
                </c:pt>
                <c:pt idx="28">
                  <c:v>106.1333333333333</c:v>
                </c:pt>
                <c:pt idx="29">
                  <c:v>119.2166666666667</c:v>
                </c:pt>
                <c:pt idx="30">
                  <c:v>121.2166666666667</c:v>
                </c:pt>
                <c:pt idx="31">
                  <c:v>121.2166666666667</c:v>
                </c:pt>
                <c:pt idx="32">
                  <c:v>124.7166666666667</c:v>
                </c:pt>
                <c:pt idx="33">
                  <c:v>124.7166666666667</c:v>
                </c:pt>
                <c:pt idx="34">
                  <c:v>124.7166666666667</c:v>
                </c:pt>
                <c:pt idx="35">
                  <c:v>131.9666666666667</c:v>
                </c:pt>
                <c:pt idx="36">
                  <c:v>140.2166666666667</c:v>
                </c:pt>
                <c:pt idx="37">
                  <c:v>145.1333333333333</c:v>
                </c:pt>
                <c:pt idx="38">
                  <c:v>147.2166666666667</c:v>
                </c:pt>
                <c:pt idx="39">
                  <c:v>157.6333333333333</c:v>
                </c:pt>
                <c:pt idx="40">
                  <c:v>163.1333333333333</c:v>
                </c:pt>
                <c:pt idx="41">
                  <c:v>163.1333333333333</c:v>
                </c:pt>
                <c:pt idx="42">
                  <c:v>172.8833333333333</c:v>
                </c:pt>
                <c:pt idx="43">
                  <c:v>181.6333333333333</c:v>
                </c:pt>
                <c:pt idx="44">
                  <c:v>188.6333333333333</c:v>
                </c:pt>
                <c:pt idx="45">
                  <c:v>193.3</c:v>
                </c:pt>
                <c:pt idx="46">
                  <c:v>204.9666666666666</c:v>
                </c:pt>
                <c:pt idx="47">
                  <c:v>210.7166666666666</c:v>
                </c:pt>
                <c:pt idx="48">
                  <c:v>211.4666666666666</c:v>
                </c:pt>
                <c:pt idx="49">
                  <c:v>217.3833333333333</c:v>
                </c:pt>
                <c:pt idx="50">
                  <c:v>221.3833333333333</c:v>
                </c:pt>
                <c:pt idx="51">
                  <c:v>222.8833333333333</c:v>
                </c:pt>
                <c:pt idx="52">
                  <c:v>224.6333333333333</c:v>
                </c:pt>
                <c:pt idx="53">
                  <c:v>231.3</c:v>
                </c:pt>
                <c:pt idx="54">
                  <c:v>231.3</c:v>
                </c:pt>
                <c:pt idx="55">
                  <c:v>233.3</c:v>
                </c:pt>
                <c:pt idx="56">
                  <c:v>241.1333333333333</c:v>
                </c:pt>
                <c:pt idx="57">
                  <c:v>243.6333333333333</c:v>
                </c:pt>
                <c:pt idx="58">
                  <c:v>243.6333333333333</c:v>
                </c:pt>
                <c:pt idx="59">
                  <c:v>243.6333333333333</c:v>
                </c:pt>
                <c:pt idx="60">
                  <c:v>253.8833333333333</c:v>
                </c:pt>
                <c:pt idx="61">
                  <c:v>258.3</c:v>
                </c:pt>
                <c:pt idx="62">
                  <c:v>258.8</c:v>
                </c:pt>
                <c:pt idx="63">
                  <c:v>268.4666666666666</c:v>
                </c:pt>
                <c:pt idx="64">
                  <c:v>268.4666666666666</c:v>
                </c:pt>
                <c:pt idx="65">
                  <c:v>271.4666666666666</c:v>
                </c:pt>
                <c:pt idx="66">
                  <c:v>275.8</c:v>
                </c:pt>
                <c:pt idx="67">
                  <c:v>282.3833333333332</c:v>
                </c:pt>
                <c:pt idx="68">
                  <c:v>288.6333333333332</c:v>
                </c:pt>
                <c:pt idx="69">
                  <c:v>298.1333333333332</c:v>
                </c:pt>
                <c:pt idx="70">
                  <c:v>306.9666666666666</c:v>
                </c:pt>
                <c:pt idx="71">
                  <c:v>314.7166666666666</c:v>
                </c:pt>
                <c:pt idx="72">
                  <c:v>317.6333333333332</c:v>
                </c:pt>
                <c:pt idx="73">
                  <c:v>317.6333333333332</c:v>
                </c:pt>
                <c:pt idx="74">
                  <c:v>322.3</c:v>
                </c:pt>
                <c:pt idx="75">
                  <c:v>330.3</c:v>
                </c:pt>
                <c:pt idx="76">
                  <c:v>334.3</c:v>
                </c:pt>
                <c:pt idx="77">
                  <c:v>343.05</c:v>
                </c:pt>
                <c:pt idx="78">
                  <c:v>344.05</c:v>
                </c:pt>
                <c:pt idx="79">
                  <c:v>349.6333333333332</c:v>
                </c:pt>
                <c:pt idx="80">
                  <c:v>356.8</c:v>
                </c:pt>
                <c:pt idx="81">
                  <c:v>360.8</c:v>
                </c:pt>
                <c:pt idx="82">
                  <c:v>362.8</c:v>
                </c:pt>
                <c:pt idx="83">
                  <c:v>367.3</c:v>
                </c:pt>
                <c:pt idx="84">
                  <c:v>371.55</c:v>
                </c:pt>
                <c:pt idx="85">
                  <c:v>378.8</c:v>
                </c:pt>
                <c:pt idx="86">
                  <c:v>379.9666666666666</c:v>
                </c:pt>
                <c:pt idx="87">
                  <c:v>382.9666666666666</c:v>
                </c:pt>
                <c:pt idx="88">
                  <c:v>388.9666666666666</c:v>
                </c:pt>
                <c:pt idx="89">
                  <c:v>397.8</c:v>
                </c:pt>
                <c:pt idx="90">
                  <c:v>406.05</c:v>
                </c:pt>
                <c:pt idx="91">
                  <c:v>414.05</c:v>
                </c:pt>
                <c:pt idx="92">
                  <c:v>417.05</c:v>
                </c:pt>
                <c:pt idx="93">
                  <c:v>#N/A</c:v>
                </c:pt>
                <c:pt idx="94">
                  <c:v>#N/A</c:v>
                </c:pt>
                <c:pt idx="95">
                  <c:v>#N/A</c:v>
                </c:pt>
              </c:numCache>
            </c:numRef>
          </c:val>
          <c:smooth val="0"/>
        </c:ser>
        <c:ser>
          <c:idx val="1"/>
          <c:order val="1"/>
          <c:tx>
            <c:strRef>
              <c:f>Auswertung!$I$1</c:f>
              <c:strCache>
                <c:ptCount val="1"/>
                <c:pt idx="0">
                  <c:v>Tobias Blaser</c:v>
                </c:pt>
              </c:strCache>
            </c:strRef>
          </c:tx>
          <c:marker>
            <c:symbol val="none"/>
          </c:marker>
          <c:cat>
            <c:numRef>
              <c:f>Auswertung!$A$2:$A$98</c:f>
              <c:numCache>
                <c:formatCode>ddd\,\ d/m/yy</c:formatCode>
                <c:ptCount val="97"/>
                <c:pt idx="0">
                  <c:v>41897.0</c:v>
                </c:pt>
                <c:pt idx="1">
                  <c:v>41898.0</c:v>
                </c:pt>
                <c:pt idx="2">
                  <c:v>41899.0</c:v>
                </c:pt>
                <c:pt idx="3">
                  <c:v>41900.0</c:v>
                </c:pt>
                <c:pt idx="4">
                  <c:v>41901.0</c:v>
                </c:pt>
                <c:pt idx="5">
                  <c:v>41902.0</c:v>
                </c:pt>
                <c:pt idx="6">
                  <c:v>41903.0</c:v>
                </c:pt>
                <c:pt idx="7">
                  <c:v>41904.0</c:v>
                </c:pt>
                <c:pt idx="8">
                  <c:v>41905.0</c:v>
                </c:pt>
                <c:pt idx="9">
                  <c:v>41906.0</c:v>
                </c:pt>
                <c:pt idx="10">
                  <c:v>41907.0</c:v>
                </c:pt>
                <c:pt idx="11">
                  <c:v>41908.0</c:v>
                </c:pt>
                <c:pt idx="12">
                  <c:v>41909.0</c:v>
                </c:pt>
                <c:pt idx="13">
                  <c:v>41910.0</c:v>
                </c:pt>
                <c:pt idx="14">
                  <c:v>41911.0</c:v>
                </c:pt>
                <c:pt idx="15">
                  <c:v>41912.0</c:v>
                </c:pt>
                <c:pt idx="16">
                  <c:v>41913.0</c:v>
                </c:pt>
                <c:pt idx="17">
                  <c:v>41914.0</c:v>
                </c:pt>
                <c:pt idx="18">
                  <c:v>41915.0</c:v>
                </c:pt>
                <c:pt idx="19">
                  <c:v>41916.0</c:v>
                </c:pt>
                <c:pt idx="20">
                  <c:v>41917.0</c:v>
                </c:pt>
                <c:pt idx="21">
                  <c:v>41918.0</c:v>
                </c:pt>
                <c:pt idx="22">
                  <c:v>41919.0</c:v>
                </c:pt>
                <c:pt idx="23">
                  <c:v>41920.0</c:v>
                </c:pt>
                <c:pt idx="24">
                  <c:v>41921.0</c:v>
                </c:pt>
                <c:pt idx="25">
                  <c:v>41922.0</c:v>
                </c:pt>
                <c:pt idx="26">
                  <c:v>41923.0</c:v>
                </c:pt>
                <c:pt idx="27">
                  <c:v>41924.0</c:v>
                </c:pt>
                <c:pt idx="28">
                  <c:v>41925.0</c:v>
                </c:pt>
                <c:pt idx="29">
                  <c:v>41926.0</c:v>
                </c:pt>
                <c:pt idx="30">
                  <c:v>41927.0</c:v>
                </c:pt>
                <c:pt idx="31">
                  <c:v>41928.0</c:v>
                </c:pt>
                <c:pt idx="32">
                  <c:v>41929.0</c:v>
                </c:pt>
                <c:pt idx="33">
                  <c:v>41930.0</c:v>
                </c:pt>
                <c:pt idx="34">
                  <c:v>41931.0</c:v>
                </c:pt>
                <c:pt idx="35">
                  <c:v>41932.0</c:v>
                </c:pt>
                <c:pt idx="36">
                  <c:v>41933.0</c:v>
                </c:pt>
                <c:pt idx="37">
                  <c:v>41934.0</c:v>
                </c:pt>
                <c:pt idx="38">
                  <c:v>41935.0</c:v>
                </c:pt>
                <c:pt idx="39">
                  <c:v>41936.0</c:v>
                </c:pt>
                <c:pt idx="40">
                  <c:v>41937.0</c:v>
                </c:pt>
                <c:pt idx="41">
                  <c:v>41938.0</c:v>
                </c:pt>
                <c:pt idx="42">
                  <c:v>41939.0</c:v>
                </c:pt>
                <c:pt idx="43">
                  <c:v>41940.0</c:v>
                </c:pt>
                <c:pt idx="44">
                  <c:v>41941.0</c:v>
                </c:pt>
                <c:pt idx="45">
                  <c:v>41942.0</c:v>
                </c:pt>
                <c:pt idx="46">
                  <c:v>41943.0</c:v>
                </c:pt>
                <c:pt idx="47">
                  <c:v>41944.0</c:v>
                </c:pt>
                <c:pt idx="48">
                  <c:v>41945.0</c:v>
                </c:pt>
                <c:pt idx="49">
                  <c:v>41946.0</c:v>
                </c:pt>
                <c:pt idx="50">
                  <c:v>41947.0</c:v>
                </c:pt>
                <c:pt idx="51">
                  <c:v>41948.0</c:v>
                </c:pt>
                <c:pt idx="52">
                  <c:v>41949.0</c:v>
                </c:pt>
                <c:pt idx="53">
                  <c:v>41950.0</c:v>
                </c:pt>
                <c:pt idx="54">
                  <c:v>41951.0</c:v>
                </c:pt>
                <c:pt idx="55">
                  <c:v>41952.0</c:v>
                </c:pt>
                <c:pt idx="56">
                  <c:v>41953.0</c:v>
                </c:pt>
                <c:pt idx="57">
                  <c:v>41954.0</c:v>
                </c:pt>
                <c:pt idx="58">
                  <c:v>41955.0</c:v>
                </c:pt>
                <c:pt idx="59">
                  <c:v>41956.0</c:v>
                </c:pt>
                <c:pt idx="60">
                  <c:v>41957.0</c:v>
                </c:pt>
                <c:pt idx="61">
                  <c:v>41958.0</c:v>
                </c:pt>
                <c:pt idx="62">
                  <c:v>41959.0</c:v>
                </c:pt>
                <c:pt idx="63">
                  <c:v>41960.0</c:v>
                </c:pt>
                <c:pt idx="64">
                  <c:v>41961.0</c:v>
                </c:pt>
                <c:pt idx="65">
                  <c:v>41962.0</c:v>
                </c:pt>
                <c:pt idx="66">
                  <c:v>41963.0</c:v>
                </c:pt>
                <c:pt idx="67">
                  <c:v>41964.0</c:v>
                </c:pt>
                <c:pt idx="68">
                  <c:v>41965.0</c:v>
                </c:pt>
                <c:pt idx="69">
                  <c:v>41966.0</c:v>
                </c:pt>
                <c:pt idx="70">
                  <c:v>41967.0</c:v>
                </c:pt>
                <c:pt idx="71">
                  <c:v>41968.0</c:v>
                </c:pt>
                <c:pt idx="72">
                  <c:v>41969.0</c:v>
                </c:pt>
                <c:pt idx="73">
                  <c:v>41970.0</c:v>
                </c:pt>
                <c:pt idx="74">
                  <c:v>41971.0</c:v>
                </c:pt>
                <c:pt idx="75">
                  <c:v>41972.0</c:v>
                </c:pt>
                <c:pt idx="76">
                  <c:v>41973.0</c:v>
                </c:pt>
                <c:pt idx="77">
                  <c:v>41974.0</c:v>
                </c:pt>
                <c:pt idx="78">
                  <c:v>41975.0</c:v>
                </c:pt>
                <c:pt idx="79">
                  <c:v>41976.0</c:v>
                </c:pt>
                <c:pt idx="80">
                  <c:v>41977.0</c:v>
                </c:pt>
                <c:pt idx="81">
                  <c:v>41978.0</c:v>
                </c:pt>
                <c:pt idx="82">
                  <c:v>41979.0</c:v>
                </c:pt>
                <c:pt idx="83">
                  <c:v>41980.0</c:v>
                </c:pt>
                <c:pt idx="84">
                  <c:v>41981.0</c:v>
                </c:pt>
                <c:pt idx="85">
                  <c:v>41982.0</c:v>
                </c:pt>
                <c:pt idx="86">
                  <c:v>41983.0</c:v>
                </c:pt>
                <c:pt idx="87">
                  <c:v>41984.0</c:v>
                </c:pt>
                <c:pt idx="88">
                  <c:v>41985.0</c:v>
                </c:pt>
                <c:pt idx="89">
                  <c:v>41986.0</c:v>
                </c:pt>
                <c:pt idx="90">
                  <c:v>41987.0</c:v>
                </c:pt>
                <c:pt idx="91">
                  <c:v>41988.0</c:v>
                </c:pt>
                <c:pt idx="92">
                  <c:v>41989.0</c:v>
                </c:pt>
                <c:pt idx="93">
                  <c:v>41990.0</c:v>
                </c:pt>
                <c:pt idx="94">
                  <c:v>41991.0</c:v>
                </c:pt>
                <c:pt idx="95">
                  <c:v>41992.0</c:v>
                </c:pt>
              </c:numCache>
            </c:numRef>
          </c:cat>
          <c:val>
            <c:numRef>
              <c:f>Auswertung!$I$2:$I$98</c:f>
              <c:numCache>
                <c:formatCode>0.0</c:formatCode>
                <c:ptCount val="97"/>
                <c:pt idx="0">
                  <c:v>8.75</c:v>
                </c:pt>
                <c:pt idx="1">
                  <c:v>8.75</c:v>
                </c:pt>
                <c:pt idx="2">
                  <c:v>8.75</c:v>
                </c:pt>
                <c:pt idx="3">
                  <c:v>15.33333333333333</c:v>
                </c:pt>
                <c:pt idx="4">
                  <c:v>20.58333333333333</c:v>
                </c:pt>
                <c:pt idx="5">
                  <c:v>22.08333333333333</c:v>
                </c:pt>
                <c:pt idx="6">
                  <c:v>22.08333333333333</c:v>
                </c:pt>
                <c:pt idx="7">
                  <c:v>31.58333333333333</c:v>
                </c:pt>
                <c:pt idx="8">
                  <c:v>31.58333333333333</c:v>
                </c:pt>
                <c:pt idx="9">
                  <c:v>31.58333333333333</c:v>
                </c:pt>
                <c:pt idx="10">
                  <c:v>37.58333333333333</c:v>
                </c:pt>
                <c:pt idx="11">
                  <c:v>44.58333333333333</c:v>
                </c:pt>
                <c:pt idx="12">
                  <c:v>48.08333333333333</c:v>
                </c:pt>
                <c:pt idx="13">
                  <c:v>48.08333333333333</c:v>
                </c:pt>
                <c:pt idx="14">
                  <c:v>57.08333333333333</c:v>
                </c:pt>
                <c:pt idx="15">
                  <c:v>57.08333333333333</c:v>
                </c:pt>
                <c:pt idx="16">
                  <c:v>64.83333333333333</c:v>
                </c:pt>
                <c:pt idx="17">
                  <c:v>71.58333333333333</c:v>
                </c:pt>
                <c:pt idx="18">
                  <c:v>75.08333333333333</c:v>
                </c:pt>
                <c:pt idx="19">
                  <c:v>76.08333333333333</c:v>
                </c:pt>
                <c:pt idx="20">
                  <c:v>76.08333333333333</c:v>
                </c:pt>
                <c:pt idx="21">
                  <c:v>86.0</c:v>
                </c:pt>
                <c:pt idx="22">
                  <c:v>92.75</c:v>
                </c:pt>
                <c:pt idx="23">
                  <c:v>99.25</c:v>
                </c:pt>
                <c:pt idx="24">
                  <c:v>101.25</c:v>
                </c:pt>
                <c:pt idx="25">
                  <c:v>101.25</c:v>
                </c:pt>
                <c:pt idx="26">
                  <c:v>101.25</c:v>
                </c:pt>
                <c:pt idx="27">
                  <c:v>101.25</c:v>
                </c:pt>
                <c:pt idx="28">
                  <c:v>109.25</c:v>
                </c:pt>
                <c:pt idx="29">
                  <c:v>119.75</c:v>
                </c:pt>
                <c:pt idx="30">
                  <c:v>124.7833333333333</c:v>
                </c:pt>
                <c:pt idx="31">
                  <c:v>132.5333333333333</c:v>
                </c:pt>
                <c:pt idx="32">
                  <c:v>132.5333333333333</c:v>
                </c:pt>
                <c:pt idx="33">
                  <c:v>134.5333333333333</c:v>
                </c:pt>
                <c:pt idx="34">
                  <c:v>134.5333333333333</c:v>
                </c:pt>
                <c:pt idx="35">
                  <c:v>140.0333333333333</c:v>
                </c:pt>
                <c:pt idx="36">
                  <c:v>140.0333333333333</c:v>
                </c:pt>
                <c:pt idx="37">
                  <c:v>143.2833333333333</c:v>
                </c:pt>
                <c:pt idx="38">
                  <c:v>147.7833333333333</c:v>
                </c:pt>
                <c:pt idx="39">
                  <c:v>155.0333333333333</c:v>
                </c:pt>
                <c:pt idx="40">
                  <c:v>156.0333333333333</c:v>
                </c:pt>
                <c:pt idx="41">
                  <c:v>156.0333333333333</c:v>
                </c:pt>
                <c:pt idx="42">
                  <c:v>165.0333333333333</c:v>
                </c:pt>
                <c:pt idx="43">
                  <c:v>166.2833333333333</c:v>
                </c:pt>
                <c:pt idx="44">
                  <c:v>167.7833333333333</c:v>
                </c:pt>
                <c:pt idx="45">
                  <c:v>176.2833333333333</c:v>
                </c:pt>
                <c:pt idx="46">
                  <c:v>184.0333333333333</c:v>
                </c:pt>
                <c:pt idx="47">
                  <c:v>185.0333333333333</c:v>
                </c:pt>
                <c:pt idx="48">
                  <c:v>186.0333333333333</c:v>
                </c:pt>
                <c:pt idx="49">
                  <c:v>196.0333333333333</c:v>
                </c:pt>
                <c:pt idx="50">
                  <c:v>196.0333333333333</c:v>
                </c:pt>
                <c:pt idx="51">
                  <c:v>196.0333333333333</c:v>
                </c:pt>
                <c:pt idx="52">
                  <c:v>202.5333333333333</c:v>
                </c:pt>
                <c:pt idx="53">
                  <c:v>212.2833333333333</c:v>
                </c:pt>
                <c:pt idx="54">
                  <c:v>212.2833333333333</c:v>
                </c:pt>
                <c:pt idx="55">
                  <c:v>213.2833333333333</c:v>
                </c:pt>
                <c:pt idx="56">
                  <c:v>223.5333333333333</c:v>
                </c:pt>
                <c:pt idx="57">
                  <c:v>223.5333333333333</c:v>
                </c:pt>
                <c:pt idx="58">
                  <c:v>223.5333333333333</c:v>
                </c:pt>
                <c:pt idx="59">
                  <c:v>235.2833333333333</c:v>
                </c:pt>
                <c:pt idx="60">
                  <c:v>245.5333333333333</c:v>
                </c:pt>
                <c:pt idx="61">
                  <c:v>249.0333333333333</c:v>
                </c:pt>
                <c:pt idx="62">
                  <c:v>251.5333333333333</c:v>
                </c:pt>
                <c:pt idx="63">
                  <c:v>262.7833333333333</c:v>
                </c:pt>
                <c:pt idx="64">
                  <c:v>262.7833333333333</c:v>
                </c:pt>
                <c:pt idx="65">
                  <c:v>267.5333333333333</c:v>
                </c:pt>
                <c:pt idx="66">
                  <c:v>272.5333333333333</c:v>
                </c:pt>
                <c:pt idx="67">
                  <c:v>283.7833333333333</c:v>
                </c:pt>
                <c:pt idx="68">
                  <c:v>283.7833333333333</c:v>
                </c:pt>
                <c:pt idx="69">
                  <c:v>287.2833333333333</c:v>
                </c:pt>
                <c:pt idx="70">
                  <c:v>295.7833333333333</c:v>
                </c:pt>
                <c:pt idx="71">
                  <c:v>295.7833333333333</c:v>
                </c:pt>
                <c:pt idx="72">
                  <c:v>298.0333333333333</c:v>
                </c:pt>
                <c:pt idx="73">
                  <c:v>304.2833333333333</c:v>
                </c:pt>
                <c:pt idx="74">
                  <c:v>313.2833333333333</c:v>
                </c:pt>
                <c:pt idx="75">
                  <c:v>318.2833333333333</c:v>
                </c:pt>
                <c:pt idx="76">
                  <c:v>322.2833333333333</c:v>
                </c:pt>
                <c:pt idx="77">
                  <c:v>333.2833333333333</c:v>
                </c:pt>
                <c:pt idx="78">
                  <c:v>333.2833333333333</c:v>
                </c:pt>
                <c:pt idx="79">
                  <c:v>333.2833333333333</c:v>
                </c:pt>
                <c:pt idx="80">
                  <c:v>340.5333333333333</c:v>
                </c:pt>
                <c:pt idx="81">
                  <c:v>348.2833333333333</c:v>
                </c:pt>
                <c:pt idx="82">
                  <c:v>348.2833333333333</c:v>
                </c:pt>
                <c:pt idx="83">
                  <c:v>348.2833333333333</c:v>
                </c:pt>
                <c:pt idx="84">
                  <c:v>361.0333333333333</c:v>
                </c:pt>
                <c:pt idx="85">
                  <c:v>361.0333333333333</c:v>
                </c:pt>
                <c:pt idx="86">
                  <c:v>363.0333333333333</c:v>
                </c:pt>
                <c:pt idx="87">
                  <c:v>373.0333333333333</c:v>
                </c:pt>
                <c:pt idx="88">
                  <c:v>381.5333333333333</c:v>
                </c:pt>
                <c:pt idx="89">
                  <c:v>391.2833333333333</c:v>
                </c:pt>
                <c:pt idx="90">
                  <c:v>399.2833333333333</c:v>
                </c:pt>
                <c:pt idx="91">
                  <c:v>412.2833333333333</c:v>
                </c:pt>
                <c:pt idx="92">
                  <c:v>412.2833333333333</c:v>
                </c:pt>
                <c:pt idx="93">
                  <c:v>#N/A</c:v>
                </c:pt>
                <c:pt idx="94">
                  <c:v>#N/A</c:v>
                </c:pt>
                <c:pt idx="95">
                  <c:v>#N/A</c:v>
                </c:pt>
              </c:numCache>
            </c:numRef>
          </c:val>
          <c:smooth val="0"/>
        </c:ser>
        <c:ser>
          <c:idx val="4"/>
          <c:order val="2"/>
          <c:tx>
            <c:strRef>
              <c:f>Auswertung!$L$1</c:f>
              <c:strCache>
                <c:ptCount val="1"/>
                <c:pt idx="0">
                  <c:v>Soll Min pro Person</c:v>
                </c:pt>
              </c:strCache>
            </c:strRef>
          </c:tx>
          <c:spPr>
            <a:ln w="25400">
              <a:solidFill>
                <a:schemeClr val="bg1">
                  <a:lumMod val="50000"/>
                </a:schemeClr>
              </a:solidFill>
            </a:ln>
          </c:spPr>
          <c:marker>
            <c:symbol val="none"/>
          </c:marker>
          <c:cat>
            <c:numRef>
              <c:f>Auswertung!$A$2:$A$98</c:f>
              <c:numCache>
                <c:formatCode>ddd\,\ d/m/yy</c:formatCode>
                <c:ptCount val="97"/>
                <c:pt idx="0">
                  <c:v>41897.0</c:v>
                </c:pt>
                <c:pt idx="1">
                  <c:v>41898.0</c:v>
                </c:pt>
                <c:pt idx="2">
                  <c:v>41899.0</c:v>
                </c:pt>
                <c:pt idx="3">
                  <c:v>41900.0</c:v>
                </c:pt>
                <c:pt idx="4">
                  <c:v>41901.0</c:v>
                </c:pt>
                <c:pt idx="5">
                  <c:v>41902.0</c:v>
                </c:pt>
                <c:pt idx="6">
                  <c:v>41903.0</c:v>
                </c:pt>
                <c:pt idx="7">
                  <c:v>41904.0</c:v>
                </c:pt>
                <c:pt idx="8">
                  <c:v>41905.0</c:v>
                </c:pt>
                <c:pt idx="9">
                  <c:v>41906.0</c:v>
                </c:pt>
                <c:pt idx="10">
                  <c:v>41907.0</c:v>
                </c:pt>
                <c:pt idx="11">
                  <c:v>41908.0</c:v>
                </c:pt>
                <c:pt idx="12">
                  <c:v>41909.0</c:v>
                </c:pt>
                <c:pt idx="13">
                  <c:v>41910.0</c:v>
                </c:pt>
                <c:pt idx="14">
                  <c:v>41911.0</c:v>
                </c:pt>
                <c:pt idx="15">
                  <c:v>41912.0</c:v>
                </c:pt>
                <c:pt idx="16">
                  <c:v>41913.0</c:v>
                </c:pt>
                <c:pt idx="17">
                  <c:v>41914.0</c:v>
                </c:pt>
                <c:pt idx="18">
                  <c:v>41915.0</c:v>
                </c:pt>
                <c:pt idx="19">
                  <c:v>41916.0</c:v>
                </c:pt>
                <c:pt idx="20">
                  <c:v>41917.0</c:v>
                </c:pt>
                <c:pt idx="21">
                  <c:v>41918.0</c:v>
                </c:pt>
                <c:pt idx="22">
                  <c:v>41919.0</c:v>
                </c:pt>
                <c:pt idx="23">
                  <c:v>41920.0</c:v>
                </c:pt>
                <c:pt idx="24">
                  <c:v>41921.0</c:v>
                </c:pt>
                <c:pt idx="25">
                  <c:v>41922.0</c:v>
                </c:pt>
                <c:pt idx="26">
                  <c:v>41923.0</c:v>
                </c:pt>
                <c:pt idx="27">
                  <c:v>41924.0</c:v>
                </c:pt>
                <c:pt idx="28">
                  <c:v>41925.0</c:v>
                </c:pt>
                <c:pt idx="29">
                  <c:v>41926.0</c:v>
                </c:pt>
                <c:pt idx="30">
                  <c:v>41927.0</c:v>
                </c:pt>
                <c:pt idx="31">
                  <c:v>41928.0</c:v>
                </c:pt>
                <c:pt idx="32">
                  <c:v>41929.0</c:v>
                </c:pt>
                <c:pt idx="33">
                  <c:v>41930.0</c:v>
                </c:pt>
                <c:pt idx="34">
                  <c:v>41931.0</c:v>
                </c:pt>
                <c:pt idx="35">
                  <c:v>41932.0</c:v>
                </c:pt>
                <c:pt idx="36">
                  <c:v>41933.0</c:v>
                </c:pt>
                <c:pt idx="37">
                  <c:v>41934.0</c:v>
                </c:pt>
                <c:pt idx="38">
                  <c:v>41935.0</c:v>
                </c:pt>
                <c:pt idx="39">
                  <c:v>41936.0</c:v>
                </c:pt>
                <c:pt idx="40">
                  <c:v>41937.0</c:v>
                </c:pt>
                <c:pt idx="41">
                  <c:v>41938.0</c:v>
                </c:pt>
                <c:pt idx="42">
                  <c:v>41939.0</c:v>
                </c:pt>
                <c:pt idx="43">
                  <c:v>41940.0</c:v>
                </c:pt>
                <c:pt idx="44">
                  <c:v>41941.0</c:v>
                </c:pt>
                <c:pt idx="45">
                  <c:v>41942.0</c:v>
                </c:pt>
                <c:pt idx="46">
                  <c:v>41943.0</c:v>
                </c:pt>
                <c:pt idx="47">
                  <c:v>41944.0</c:v>
                </c:pt>
                <c:pt idx="48">
                  <c:v>41945.0</c:v>
                </c:pt>
                <c:pt idx="49">
                  <c:v>41946.0</c:v>
                </c:pt>
                <c:pt idx="50">
                  <c:v>41947.0</c:v>
                </c:pt>
                <c:pt idx="51">
                  <c:v>41948.0</c:v>
                </c:pt>
                <c:pt idx="52">
                  <c:v>41949.0</c:v>
                </c:pt>
                <c:pt idx="53">
                  <c:v>41950.0</c:v>
                </c:pt>
                <c:pt idx="54">
                  <c:v>41951.0</c:v>
                </c:pt>
                <c:pt idx="55">
                  <c:v>41952.0</c:v>
                </c:pt>
                <c:pt idx="56">
                  <c:v>41953.0</c:v>
                </c:pt>
                <c:pt idx="57">
                  <c:v>41954.0</c:v>
                </c:pt>
                <c:pt idx="58">
                  <c:v>41955.0</c:v>
                </c:pt>
                <c:pt idx="59">
                  <c:v>41956.0</c:v>
                </c:pt>
                <c:pt idx="60">
                  <c:v>41957.0</c:v>
                </c:pt>
                <c:pt idx="61">
                  <c:v>41958.0</c:v>
                </c:pt>
                <c:pt idx="62">
                  <c:v>41959.0</c:v>
                </c:pt>
                <c:pt idx="63">
                  <c:v>41960.0</c:v>
                </c:pt>
                <c:pt idx="64">
                  <c:v>41961.0</c:v>
                </c:pt>
                <c:pt idx="65">
                  <c:v>41962.0</c:v>
                </c:pt>
                <c:pt idx="66">
                  <c:v>41963.0</c:v>
                </c:pt>
                <c:pt idx="67">
                  <c:v>41964.0</c:v>
                </c:pt>
                <c:pt idx="68">
                  <c:v>41965.0</c:v>
                </c:pt>
                <c:pt idx="69">
                  <c:v>41966.0</c:v>
                </c:pt>
                <c:pt idx="70">
                  <c:v>41967.0</c:v>
                </c:pt>
                <c:pt idx="71">
                  <c:v>41968.0</c:v>
                </c:pt>
                <c:pt idx="72">
                  <c:v>41969.0</c:v>
                </c:pt>
                <c:pt idx="73">
                  <c:v>41970.0</c:v>
                </c:pt>
                <c:pt idx="74">
                  <c:v>41971.0</c:v>
                </c:pt>
                <c:pt idx="75">
                  <c:v>41972.0</c:v>
                </c:pt>
                <c:pt idx="76">
                  <c:v>41973.0</c:v>
                </c:pt>
                <c:pt idx="77">
                  <c:v>41974.0</c:v>
                </c:pt>
                <c:pt idx="78">
                  <c:v>41975.0</c:v>
                </c:pt>
                <c:pt idx="79">
                  <c:v>41976.0</c:v>
                </c:pt>
                <c:pt idx="80">
                  <c:v>41977.0</c:v>
                </c:pt>
                <c:pt idx="81">
                  <c:v>41978.0</c:v>
                </c:pt>
                <c:pt idx="82">
                  <c:v>41979.0</c:v>
                </c:pt>
                <c:pt idx="83">
                  <c:v>41980.0</c:v>
                </c:pt>
                <c:pt idx="84">
                  <c:v>41981.0</c:v>
                </c:pt>
                <c:pt idx="85">
                  <c:v>41982.0</c:v>
                </c:pt>
                <c:pt idx="86">
                  <c:v>41983.0</c:v>
                </c:pt>
                <c:pt idx="87">
                  <c:v>41984.0</c:v>
                </c:pt>
                <c:pt idx="88">
                  <c:v>41985.0</c:v>
                </c:pt>
                <c:pt idx="89">
                  <c:v>41986.0</c:v>
                </c:pt>
                <c:pt idx="90">
                  <c:v>41987.0</c:v>
                </c:pt>
                <c:pt idx="91">
                  <c:v>41988.0</c:v>
                </c:pt>
                <c:pt idx="92">
                  <c:v>41989.0</c:v>
                </c:pt>
                <c:pt idx="93">
                  <c:v>41990.0</c:v>
                </c:pt>
                <c:pt idx="94">
                  <c:v>41991.0</c:v>
                </c:pt>
                <c:pt idx="95">
                  <c:v>41992.0</c:v>
                </c:pt>
              </c:numCache>
            </c:numRef>
          </c:cat>
          <c:val>
            <c:numRef>
              <c:f>Auswertung!$L$2:$L$98</c:f>
              <c:numCache>
                <c:formatCode>0.0</c:formatCode>
                <c:ptCount val="97"/>
                <c:pt idx="0">
                  <c:v>0.0</c:v>
                </c:pt>
                <c:pt idx="1">
                  <c:v>3.157894736842105</c:v>
                </c:pt>
                <c:pt idx="2">
                  <c:v>6.315789473684211</c:v>
                </c:pt>
                <c:pt idx="3">
                  <c:v>9.47368421052631</c:v>
                </c:pt>
                <c:pt idx="4">
                  <c:v>12.63157894736842</c:v>
                </c:pt>
                <c:pt idx="5">
                  <c:v>15.78947368421053</c:v>
                </c:pt>
                <c:pt idx="6">
                  <c:v>18.94736842105263</c:v>
                </c:pt>
                <c:pt idx="7">
                  <c:v>22.10526315789474</c:v>
                </c:pt>
                <c:pt idx="8">
                  <c:v>25.26315789473684</c:v>
                </c:pt>
                <c:pt idx="9">
                  <c:v>28.42105263157895</c:v>
                </c:pt>
                <c:pt idx="10">
                  <c:v>31.57894736842105</c:v>
                </c:pt>
                <c:pt idx="11">
                  <c:v>34.73684210526316</c:v>
                </c:pt>
                <c:pt idx="12">
                  <c:v>37.89473684210526</c:v>
                </c:pt>
                <c:pt idx="13">
                  <c:v>41.05263157894737</c:v>
                </c:pt>
                <c:pt idx="14">
                  <c:v>44.21052631578947</c:v>
                </c:pt>
                <c:pt idx="15">
                  <c:v>47.36842105263158</c:v>
                </c:pt>
                <c:pt idx="16">
                  <c:v>50.52631578947368</c:v>
                </c:pt>
                <c:pt idx="17">
                  <c:v>53.68421052631579</c:v>
                </c:pt>
                <c:pt idx="18">
                  <c:v>56.8421052631579</c:v>
                </c:pt>
                <c:pt idx="19">
                  <c:v>60.0</c:v>
                </c:pt>
                <c:pt idx="20">
                  <c:v>63.15789473684211</c:v>
                </c:pt>
                <c:pt idx="21">
                  <c:v>66.31578947368421</c:v>
                </c:pt>
                <c:pt idx="22">
                  <c:v>69.47368421052632</c:v>
                </c:pt>
                <c:pt idx="23">
                  <c:v>72.63157894736842</c:v>
                </c:pt>
                <c:pt idx="24">
                  <c:v>75.7894736842105</c:v>
                </c:pt>
                <c:pt idx="25">
                  <c:v>78.94736842105263</c:v>
                </c:pt>
                <c:pt idx="26">
                  <c:v>82.10526315789474</c:v>
                </c:pt>
                <c:pt idx="27">
                  <c:v>85.26315789473685</c:v>
                </c:pt>
                <c:pt idx="28">
                  <c:v>88.42105263157894</c:v>
                </c:pt>
                <c:pt idx="29">
                  <c:v>91.57894736842105</c:v>
                </c:pt>
                <c:pt idx="30">
                  <c:v>94.73684210526316</c:v>
                </c:pt>
                <c:pt idx="31">
                  <c:v>97.89473684210526</c:v>
                </c:pt>
                <c:pt idx="32">
                  <c:v>101.0526315789474</c:v>
                </c:pt>
                <c:pt idx="33">
                  <c:v>104.2105263157895</c:v>
                </c:pt>
                <c:pt idx="34">
                  <c:v>107.3684210526316</c:v>
                </c:pt>
                <c:pt idx="35">
                  <c:v>110.5263157894737</c:v>
                </c:pt>
                <c:pt idx="36">
                  <c:v>113.6842105263158</c:v>
                </c:pt>
                <c:pt idx="37">
                  <c:v>116.8421052631579</c:v>
                </c:pt>
                <c:pt idx="38">
                  <c:v>120.0</c:v>
                </c:pt>
                <c:pt idx="39">
                  <c:v>123.1578947368421</c:v>
                </c:pt>
                <c:pt idx="40">
                  <c:v>126.3157894736842</c:v>
                </c:pt>
                <c:pt idx="41">
                  <c:v>129.4736842105263</c:v>
                </c:pt>
                <c:pt idx="42">
                  <c:v>132.6315789473684</c:v>
                </c:pt>
                <c:pt idx="43">
                  <c:v>135.7894736842105</c:v>
                </c:pt>
                <c:pt idx="44">
                  <c:v>138.9473684210526</c:v>
                </c:pt>
                <c:pt idx="45">
                  <c:v>142.1052631578947</c:v>
                </c:pt>
                <c:pt idx="46">
                  <c:v>145.2631578947368</c:v>
                </c:pt>
                <c:pt idx="47">
                  <c:v>148.421052631579</c:v>
                </c:pt>
                <c:pt idx="48">
                  <c:v>151.578947368421</c:v>
                </c:pt>
                <c:pt idx="49">
                  <c:v>154.7368421052632</c:v>
                </c:pt>
                <c:pt idx="50">
                  <c:v>157.8947368421053</c:v>
                </c:pt>
                <c:pt idx="51">
                  <c:v>161.0526315789474</c:v>
                </c:pt>
                <c:pt idx="52">
                  <c:v>164.2105263157895</c:v>
                </c:pt>
                <c:pt idx="53">
                  <c:v>167.3684210526315</c:v>
                </c:pt>
                <c:pt idx="54">
                  <c:v>170.5263157894737</c:v>
                </c:pt>
                <c:pt idx="55">
                  <c:v>173.6842105263158</c:v>
                </c:pt>
                <c:pt idx="56">
                  <c:v>176.8421052631579</c:v>
                </c:pt>
                <c:pt idx="57">
                  <c:v>180.0</c:v>
                </c:pt>
                <c:pt idx="58">
                  <c:v>183.1578947368421</c:v>
                </c:pt>
                <c:pt idx="59">
                  <c:v>186.3157894736842</c:v>
                </c:pt>
                <c:pt idx="60">
                  <c:v>189.4736842105263</c:v>
                </c:pt>
                <c:pt idx="61">
                  <c:v>192.6315789473684</c:v>
                </c:pt>
                <c:pt idx="62">
                  <c:v>195.7894736842105</c:v>
                </c:pt>
                <c:pt idx="63">
                  <c:v>198.9473684210526</c:v>
                </c:pt>
                <c:pt idx="64">
                  <c:v>202.1052631578947</c:v>
                </c:pt>
                <c:pt idx="65">
                  <c:v>205.2631578947368</c:v>
                </c:pt>
                <c:pt idx="66">
                  <c:v>208.421052631579</c:v>
                </c:pt>
                <c:pt idx="67">
                  <c:v>211.5789473684211</c:v>
                </c:pt>
                <c:pt idx="68">
                  <c:v>214.7368421052632</c:v>
                </c:pt>
                <c:pt idx="69">
                  <c:v>217.8947368421053</c:v>
                </c:pt>
                <c:pt idx="70">
                  <c:v>221.0526315789474</c:v>
                </c:pt>
                <c:pt idx="71">
                  <c:v>224.2105263157895</c:v>
                </c:pt>
                <c:pt idx="72">
                  <c:v>227.3684210526315</c:v>
                </c:pt>
                <c:pt idx="73">
                  <c:v>230.5263157894737</c:v>
                </c:pt>
                <c:pt idx="74">
                  <c:v>233.6842105263158</c:v>
                </c:pt>
                <c:pt idx="75">
                  <c:v>236.8421052631579</c:v>
                </c:pt>
                <c:pt idx="76">
                  <c:v>240.0</c:v>
                </c:pt>
                <c:pt idx="77">
                  <c:v>243.1578947368421</c:v>
                </c:pt>
                <c:pt idx="78">
                  <c:v>246.3157894736842</c:v>
                </c:pt>
                <c:pt idx="79">
                  <c:v>249.4736842105263</c:v>
                </c:pt>
                <c:pt idx="80">
                  <c:v>252.6315789473684</c:v>
                </c:pt>
                <c:pt idx="81">
                  <c:v>255.7894736842105</c:v>
                </c:pt>
                <c:pt idx="82">
                  <c:v>258.9473684210527</c:v>
                </c:pt>
                <c:pt idx="83">
                  <c:v>262.1052631578947</c:v>
                </c:pt>
                <c:pt idx="84">
                  <c:v>265.2631578947368</c:v>
                </c:pt>
                <c:pt idx="85">
                  <c:v>268.421052631579</c:v>
                </c:pt>
                <c:pt idx="86">
                  <c:v>271.578947368421</c:v>
                </c:pt>
                <c:pt idx="87">
                  <c:v>274.7368421052632</c:v>
                </c:pt>
                <c:pt idx="88">
                  <c:v>277.8947368421053</c:v>
                </c:pt>
                <c:pt idx="89">
                  <c:v>281.0526315789474</c:v>
                </c:pt>
                <c:pt idx="90">
                  <c:v>284.2105263157895</c:v>
                </c:pt>
                <c:pt idx="91">
                  <c:v>287.3684210526316</c:v>
                </c:pt>
                <c:pt idx="92">
                  <c:v>290.5263157894737</c:v>
                </c:pt>
                <c:pt idx="93">
                  <c:v>293.6842105263158</c:v>
                </c:pt>
                <c:pt idx="94">
                  <c:v>296.842105263158</c:v>
                </c:pt>
                <c:pt idx="95">
                  <c:v>300.0</c:v>
                </c:pt>
              </c:numCache>
            </c:numRef>
          </c:val>
          <c:smooth val="0"/>
        </c:ser>
        <c:ser>
          <c:idx val="6"/>
          <c:order val="3"/>
          <c:tx>
            <c:strRef>
              <c:f>Auswertung!$N$1</c:f>
              <c:strCache>
                <c:ptCount val="1"/>
                <c:pt idx="0">
                  <c:v>Soll Max pro Person</c:v>
                </c:pt>
              </c:strCache>
            </c:strRef>
          </c:tx>
          <c:spPr>
            <a:ln w="25400">
              <a:solidFill>
                <a:schemeClr val="tx1"/>
              </a:solidFill>
            </a:ln>
          </c:spPr>
          <c:marker>
            <c:symbol val="none"/>
          </c:marker>
          <c:cat>
            <c:numRef>
              <c:f>Auswertung!$A$2:$A$98</c:f>
              <c:numCache>
                <c:formatCode>ddd\,\ d/m/yy</c:formatCode>
                <c:ptCount val="97"/>
                <c:pt idx="0">
                  <c:v>41897.0</c:v>
                </c:pt>
                <c:pt idx="1">
                  <c:v>41898.0</c:v>
                </c:pt>
                <c:pt idx="2">
                  <c:v>41899.0</c:v>
                </c:pt>
                <c:pt idx="3">
                  <c:v>41900.0</c:v>
                </c:pt>
                <c:pt idx="4">
                  <c:v>41901.0</c:v>
                </c:pt>
                <c:pt idx="5">
                  <c:v>41902.0</c:v>
                </c:pt>
                <c:pt idx="6">
                  <c:v>41903.0</c:v>
                </c:pt>
                <c:pt idx="7">
                  <c:v>41904.0</c:v>
                </c:pt>
                <c:pt idx="8">
                  <c:v>41905.0</c:v>
                </c:pt>
                <c:pt idx="9">
                  <c:v>41906.0</c:v>
                </c:pt>
                <c:pt idx="10">
                  <c:v>41907.0</c:v>
                </c:pt>
                <c:pt idx="11">
                  <c:v>41908.0</c:v>
                </c:pt>
                <c:pt idx="12">
                  <c:v>41909.0</c:v>
                </c:pt>
                <c:pt idx="13">
                  <c:v>41910.0</c:v>
                </c:pt>
                <c:pt idx="14">
                  <c:v>41911.0</c:v>
                </c:pt>
                <c:pt idx="15">
                  <c:v>41912.0</c:v>
                </c:pt>
                <c:pt idx="16">
                  <c:v>41913.0</c:v>
                </c:pt>
                <c:pt idx="17">
                  <c:v>41914.0</c:v>
                </c:pt>
                <c:pt idx="18">
                  <c:v>41915.0</c:v>
                </c:pt>
                <c:pt idx="19">
                  <c:v>41916.0</c:v>
                </c:pt>
                <c:pt idx="20">
                  <c:v>41917.0</c:v>
                </c:pt>
                <c:pt idx="21">
                  <c:v>41918.0</c:v>
                </c:pt>
                <c:pt idx="22">
                  <c:v>41919.0</c:v>
                </c:pt>
                <c:pt idx="23">
                  <c:v>41920.0</c:v>
                </c:pt>
                <c:pt idx="24">
                  <c:v>41921.0</c:v>
                </c:pt>
                <c:pt idx="25">
                  <c:v>41922.0</c:v>
                </c:pt>
                <c:pt idx="26">
                  <c:v>41923.0</c:v>
                </c:pt>
                <c:pt idx="27">
                  <c:v>41924.0</c:v>
                </c:pt>
                <c:pt idx="28">
                  <c:v>41925.0</c:v>
                </c:pt>
                <c:pt idx="29">
                  <c:v>41926.0</c:v>
                </c:pt>
                <c:pt idx="30">
                  <c:v>41927.0</c:v>
                </c:pt>
                <c:pt idx="31">
                  <c:v>41928.0</c:v>
                </c:pt>
                <c:pt idx="32">
                  <c:v>41929.0</c:v>
                </c:pt>
                <c:pt idx="33">
                  <c:v>41930.0</c:v>
                </c:pt>
                <c:pt idx="34">
                  <c:v>41931.0</c:v>
                </c:pt>
                <c:pt idx="35">
                  <c:v>41932.0</c:v>
                </c:pt>
                <c:pt idx="36">
                  <c:v>41933.0</c:v>
                </c:pt>
                <c:pt idx="37">
                  <c:v>41934.0</c:v>
                </c:pt>
                <c:pt idx="38">
                  <c:v>41935.0</c:v>
                </c:pt>
                <c:pt idx="39">
                  <c:v>41936.0</c:v>
                </c:pt>
                <c:pt idx="40">
                  <c:v>41937.0</c:v>
                </c:pt>
                <c:pt idx="41">
                  <c:v>41938.0</c:v>
                </c:pt>
                <c:pt idx="42">
                  <c:v>41939.0</c:v>
                </c:pt>
                <c:pt idx="43">
                  <c:v>41940.0</c:v>
                </c:pt>
                <c:pt idx="44">
                  <c:v>41941.0</c:v>
                </c:pt>
                <c:pt idx="45">
                  <c:v>41942.0</c:v>
                </c:pt>
                <c:pt idx="46">
                  <c:v>41943.0</c:v>
                </c:pt>
                <c:pt idx="47">
                  <c:v>41944.0</c:v>
                </c:pt>
                <c:pt idx="48">
                  <c:v>41945.0</c:v>
                </c:pt>
                <c:pt idx="49">
                  <c:v>41946.0</c:v>
                </c:pt>
                <c:pt idx="50">
                  <c:v>41947.0</c:v>
                </c:pt>
                <c:pt idx="51">
                  <c:v>41948.0</c:v>
                </c:pt>
                <c:pt idx="52">
                  <c:v>41949.0</c:v>
                </c:pt>
                <c:pt idx="53">
                  <c:v>41950.0</c:v>
                </c:pt>
                <c:pt idx="54">
                  <c:v>41951.0</c:v>
                </c:pt>
                <c:pt idx="55">
                  <c:v>41952.0</c:v>
                </c:pt>
                <c:pt idx="56">
                  <c:v>41953.0</c:v>
                </c:pt>
                <c:pt idx="57">
                  <c:v>41954.0</c:v>
                </c:pt>
                <c:pt idx="58">
                  <c:v>41955.0</c:v>
                </c:pt>
                <c:pt idx="59">
                  <c:v>41956.0</c:v>
                </c:pt>
                <c:pt idx="60">
                  <c:v>41957.0</c:v>
                </c:pt>
                <c:pt idx="61">
                  <c:v>41958.0</c:v>
                </c:pt>
                <c:pt idx="62">
                  <c:v>41959.0</c:v>
                </c:pt>
                <c:pt idx="63">
                  <c:v>41960.0</c:v>
                </c:pt>
                <c:pt idx="64">
                  <c:v>41961.0</c:v>
                </c:pt>
                <c:pt idx="65">
                  <c:v>41962.0</c:v>
                </c:pt>
                <c:pt idx="66">
                  <c:v>41963.0</c:v>
                </c:pt>
                <c:pt idx="67">
                  <c:v>41964.0</c:v>
                </c:pt>
                <c:pt idx="68">
                  <c:v>41965.0</c:v>
                </c:pt>
                <c:pt idx="69">
                  <c:v>41966.0</c:v>
                </c:pt>
                <c:pt idx="70">
                  <c:v>41967.0</c:v>
                </c:pt>
                <c:pt idx="71">
                  <c:v>41968.0</c:v>
                </c:pt>
                <c:pt idx="72">
                  <c:v>41969.0</c:v>
                </c:pt>
                <c:pt idx="73">
                  <c:v>41970.0</c:v>
                </c:pt>
                <c:pt idx="74">
                  <c:v>41971.0</c:v>
                </c:pt>
                <c:pt idx="75">
                  <c:v>41972.0</c:v>
                </c:pt>
                <c:pt idx="76">
                  <c:v>41973.0</c:v>
                </c:pt>
                <c:pt idx="77">
                  <c:v>41974.0</c:v>
                </c:pt>
                <c:pt idx="78">
                  <c:v>41975.0</c:v>
                </c:pt>
                <c:pt idx="79">
                  <c:v>41976.0</c:v>
                </c:pt>
                <c:pt idx="80">
                  <c:v>41977.0</c:v>
                </c:pt>
                <c:pt idx="81">
                  <c:v>41978.0</c:v>
                </c:pt>
                <c:pt idx="82">
                  <c:v>41979.0</c:v>
                </c:pt>
                <c:pt idx="83">
                  <c:v>41980.0</c:v>
                </c:pt>
                <c:pt idx="84">
                  <c:v>41981.0</c:v>
                </c:pt>
                <c:pt idx="85">
                  <c:v>41982.0</c:v>
                </c:pt>
                <c:pt idx="86">
                  <c:v>41983.0</c:v>
                </c:pt>
                <c:pt idx="87">
                  <c:v>41984.0</c:v>
                </c:pt>
                <c:pt idx="88">
                  <c:v>41985.0</c:v>
                </c:pt>
                <c:pt idx="89">
                  <c:v>41986.0</c:v>
                </c:pt>
                <c:pt idx="90">
                  <c:v>41987.0</c:v>
                </c:pt>
                <c:pt idx="91">
                  <c:v>41988.0</c:v>
                </c:pt>
                <c:pt idx="92">
                  <c:v>41989.0</c:v>
                </c:pt>
                <c:pt idx="93">
                  <c:v>41990.0</c:v>
                </c:pt>
                <c:pt idx="94">
                  <c:v>41991.0</c:v>
                </c:pt>
                <c:pt idx="95">
                  <c:v>41992.0</c:v>
                </c:pt>
              </c:numCache>
            </c:numRef>
          </c:cat>
          <c:val>
            <c:numRef>
              <c:f>Auswertung!$N$2:$N$98</c:f>
              <c:numCache>
                <c:formatCode>0.0</c:formatCode>
                <c:ptCount val="97"/>
                <c:pt idx="0">
                  <c:v>0.0</c:v>
                </c:pt>
                <c:pt idx="1">
                  <c:v>4.0</c:v>
                </c:pt>
                <c:pt idx="2">
                  <c:v>8.0</c:v>
                </c:pt>
                <c:pt idx="3">
                  <c:v>12.0</c:v>
                </c:pt>
                <c:pt idx="4">
                  <c:v>16.0</c:v>
                </c:pt>
                <c:pt idx="5">
                  <c:v>20.0</c:v>
                </c:pt>
                <c:pt idx="6">
                  <c:v>24.0</c:v>
                </c:pt>
                <c:pt idx="7">
                  <c:v>28.0</c:v>
                </c:pt>
                <c:pt idx="8">
                  <c:v>32.0</c:v>
                </c:pt>
                <c:pt idx="9">
                  <c:v>36.0</c:v>
                </c:pt>
                <c:pt idx="10">
                  <c:v>40.0</c:v>
                </c:pt>
                <c:pt idx="11">
                  <c:v>44.0</c:v>
                </c:pt>
                <c:pt idx="12">
                  <c:v>48.0</c:v>
                </c:pt>
                <c:pt idx="13">
                  <c:v>52.0</c:v>
                </c:pt>
                <c:pt idx="14">
                  <c:v>56.0</c:v>
                </c:pt>
                <c:pt idx="15">
                  <c:v>60.0</c:v>
                </c:pt>
                <c:pt idx="16">
                  <c:v>64.0</c:v>
                </c:pt>
                <c:pt idx="17">
                  <c:v>68.0</c:v>
                </c:pt>
                <c:pt idx="18">
                  <c:v>72.0</c:v>
                </c:pt>
                <c:pt idx="19">
                  <c:v>76.0</c:v>
                </c:pt>
                <c:pt idx="20">
                  <c:v>80.0</c:v>
                </c:pt>
                <c:pt idx="21">
                  <c:v>84.0</c:v>
                </c:pt>
                <c:pt idx="22">
                  <c:v>88.0</c:v>
                </c:pt>
                <c:pt idx="23">
                  <c:v>92.0</c:v>
                </c:pt>
                <c:pt idx="24">
                  <c:v>96.0</c:v>
                </c:pt>
                <c:pt idx="25">
                  <c:v>100.0</c:v>
                </c:pt>
                <c:pt idx="26">
                  <c:v>104.0</c:v>
                </c:pt>
                <c:pt idx="27">
                  <c:v>108.0</c:v>
                </c:pt>
                <c:pt idx="28">
                  <c:v>112.0</c:v>
                </c:pt>
                <c:pt idx="29">
                  <c:v>116.0</c:v>
                </c:pt>
                <c:pt idx="30">
                  <c:v>120.0</c:v>
                </c:pt>
                <c:pt idx="31">
                  <c:v>124.0</c:v>
                </c:pt>
                <c:pt idx="32">
                  <c:v>128.0</c:v>
                </c:pt>
                <c:pt idx="33">
                  <c:v>132.0</c:v>
                </c:pt>
                <c:pt idx="34">
                  <c:v>136.0</c:v>
                </c:pt>
                <c:pt idx="35">
                  <c:v>140.0</c:v>
                </c:pt>
                <c:pt idx="36">
                  <c:v>144.0</c:v>
                </c:pt>
                <c:pt idx="37">
                  <c:v>148.0</c:v>
                </c:pt>
                <c:pt idx="38">
                  <c:v>152.0</c:v>
                </c:pt>
                <c:pt idx="39">
                  <c:v>156.0</c:v>
                </c:pt>
                <c:pt idx="40">
                  <c:v>160.0</c:v>
                </c:pt>
                <c:pt idx="41">
                  <c:v>164.0</c:v>
                </c:pt>
                <c:pt idx="42">
                  <c:v>168.0</c:v>
                </c:pt>
                <c:pt idx="43">
                  <c:v>172.0</c:v>
                </c:pt>
                <c:pt idx="44">
                  <c:v>176.0</c:v>
                </c:pt>
                <c:pt idx="45">
                  <c:v>180.0</c:v>
                </c:pt>
                <c:pt idx="46">
                  <c:v>184.0</c:v>
                </c:pt>
                <c:pt idx="47">
                  <c:v>188.0</c:v>
                </c:pt>
                <c:pt idx="48">
                  <c:v>192.0</c:v>
                </c:pt>
                <c:pt idx="49">
                  <c:v>196.0</c:v>
                </c:pt>
                <c:pt idx="50">
                  <c:v>200.0</c:v>
                </c:pt>
                <c:pt idx="51">
                  <c:v>204.0</c:v>
                </c:pt>
                <c:pt idx="52">
                  <c:v>208.0</c:v>
                </c:pt>
                <c:pt idx="53">
                  <c:v>212.0</c:v>
                </c:pt>
                <c:pt idx="54">
                  <c:v>216.0</c:v>
                </c:pt>
                <c:pt idx="55">
                  <c:v>220.0</c:v>
                </c:pt>
                <c:pt idx="56">
                  <c:v>224.0</c:v>
                </c:pt>
                <c:pt idx="57">
                  <c:v>228.0</c:v>
                </c:pt>
                <c:pt idx="58">
                  <c:v>232.0</c:v>
                </c:pt>
                <c:pt idx="59">
                  <c:v>236.0</c:v>
                </c:pt>
                <c:pt idx="60">
                  <c:v>240.0</c:v>
                </c:pt>
                <c:pt idx="61">
                  <c:v>244.0</c:v>
                </c:pt>
                <c:pt idx="62">
                  <c:v>248.0</c:v>
                </c:pt>
                <c:pt idx="63">
                  <c:v>252.0</c:v>
                </c:pt>
                <c:pt idx="64">
                  <c:v>256.0</c:v>
                </c:pt>
                <c:pt idx="65">
                  <c:v>260.0</c:v>
                </c:pt>
                <c:pt idx="66">
                  <c:v>264.0</c:v>
                </c:pt>
                <c:pt idx="67">
                  <c:v>268.0</c:v>
                </c:pt>
                <c:pt idx="68">
                  <c:v>272.0</c:v>
                </c:pt>
                <c:pt idx="69">
                  <c:v>276.0</c:v>
                </c:pt>
                <c:pt idx="70">
                  <c:v>280.0</c:v>
                </c:pt>
                <c:pt idx="71">
                  <c:v>284.0</c:v>
                </c:pt>
                <c:pt idx="72">
                  <c:v>288.0</c:v>
                </c:pt>
                <c:pt idx="73">
                  <c:v>292.0</c:v>
                </c:pt>
                <c:pt idx="74">
                  <c:v>296.0</c:v>
                </c:pt>
                <c:pt idx="75">
                  <c:v>300.0</c:v>
                </c:pt>
                <c:pt idx="76">
                  <c:v>304.0</c:v>
                </c:pt>
                <c:pt idx="77">
                  <c:v>308.0</c:v>
                </c:pt>
                <c:pt idx="78">
                  <c:v>312.0</c:v>
                </c:pt>
                <c:pt idx="79">
                  <c:v>316.0</c:v>
                </c:pt>
                <c:pt idx="80">
                  <c:v>320.0</c:v>
                </c:pt>
                <c:pt idx="81">
                  <c:v>324.0</c:v>
                </c:pt>
                <c:pt idx="82">
                  <c:v>328.0</c:v>
                </c:pt>
                <c:pt idx="83">
                  <c:v>332.0</c:v>
                </c:pt>
                <c:pt idx="84">
                  <c:v>336.0</c:v>
                </c:pt>
                <c:pt idx="85">
                  <c:v>340.0</c:v>
                </c:pt>
                <c:pt idx="86">
                  <c:v>344.0</c:v>
                </c:pt>
                <c:pt idx="87">
                  <c:v>348.0</c:v>
                </c:pt>
                <c:pt idx="88">
                  <c:v>352.0</c:v>
                </c:pt>
                <c:pt idx="89">
                  <c:v>356.0</c:v>
                </c:pt>
                <c:pt idx="90">
                  <c:v>360.0</c:v>
                </c:pt>
                <c:pt idx="91">
                  <c:v>360.0</c:v>
                </c:pt>
                <c:pt idx="92">
                  <c:v>360.0</c:v>
                </c:pt>
                <c:pt idx="93">
                  <c:v>360.0</c:v>
                </c:pt>
                <c:pt idx="94">
                  <c:v>360.0</c:v>
                </c:pt>
                <c:pt idx="95">
                  <c:v>360.0</c:v>
                </c:pt>
              </c:numCache>
            </c:numRef>
          </c:val>
          <c:smooth val="0"/>
        </c:ser>
        <c:dLbls>
          <c:showLegendKey val="0"/>
          <c:showVal val="0"/>
          <c:showCatName val="0"/>
          <c:showSerName val="0"/>
          <c:showPercent val="0"/>
          <c:showBubbleSize val="0"/>
        </c:dLbls>
        <c:marker val="1"/>
        <c:smooth val="0"/>
        <c:axId val="-2123272072"/>
        <c:axId val="-2123275704"/>
      </c:lineChart>
      <c:dateAx>
        <c:axId val="-2123272072"/>
        <c:scaling>
          <c:orientation val="minMax"/>
        </c:scaling>
        <c:delete val="0"/>
        <c:axPos val="b"/>
        <c:numFmt formatCode="ddd\,\ d/m/yy" sourceLinked="1"/>
        <c:majorTickMark val="out"/>
        <c:minorTickMark val="none"/>
        <c:tickLblPos val="nextTo"/>
        <c:crossAx val="-2123275704"/>
        <c:crosses val="autoZero"/>
        <c:auto val="1"/>
        <c:lblOffset val="100"/>
        <c:baseTimeUnit val="days"/>
      </c:dateAx>
      <c:valAx>
        <c:axId val="-2123275704"/>
        <c:scaling>
          <c:orientation val="minMax"/>
        </c:scaling>
        <c:delete val="0"/>
        <c:axPos val="l"/>
        <c:majorGridlines/>
        <c:numFmt formatCode="0.0" sourceLinked="1"/>
        <c:majorTickMark val="out"/>
        <c:minorTickMark val="none"/>
        <c:tickLblPos val="nextTo"/>
        <c:crossAx val="-2123272072"/>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Auswertung!$O$1</c:f>
              <c:strCache>
                <c:ptCount val="1"/>
                <c:pt idx="0">
                  <c:v>Wochenstunden Laurin Murer</c:v>
                </c:pt>
              </c:strCache>
            </c:strRef>
          </c:tx>
          <c:marker>
            <c:symbol val="none"/>
          </c:marker>
          <c:cat>
            <c:numRef>
              <c:f>Auswertung!$A$2:$A$98</c:f>
              <c:numCache>
                <c:formatCode>ddd\,\ d/m/yy</c:formatCode>
                <c:ptCount val="97"/>
                <c:pt idx="0">
                  <c:v>41897.0</c:v>
                </c:pt>
                <c:pt idx="1">
                  <c:v>41898.0</c:v>
                </c:pt>
                <c:pt idx="2">
                  <c:v>41899.0</c:v>
                </c:pt>
                <c:pt idx="3">
                  <c:v>41900.0</c:v>
                </c:pt>
                <c:pt idx="4">
                  <c:v>41901.0</c:v>
                </c:pt>
                <c:pt idx="5">
                  <c:v>41902.0</c:v>
                </c:pt>
                <c:pt idx="6">
                  <c:v>41903.0</c:v>
                </c:pt>
                <c:pt idx="7">
                  <c:v>41904.0</c:v>
                </c:pt>
                <c:pt idx="8">
                  <c:v>41905.0</c:v>
                </c:pt>
                <c:pt idx="9">
                  <c:v>41906.0</c:v>
                </c:pt>
                <c:pt idx="10">
                  <c:v>41907.0</c:v>
                </c:pt>
                <c:pt idx="11">
                  <c:v>41908.0</c:v>
                </c:pt>
                <c:pt idx="12">
                  <c:v>41909.0</c:v>
                </c:pt>
                <c:pt idx="13">
                  <c:v>41910.0</c:v>
                </c:pt>
                <c:pt idx="14">
                  <c:v>41911.0</c:v>
                </c:pt>
                <c:pt idx="15">
                  <c:v>41912.0</c:v>
                </c:pt>
                <c:pt idx="16">
                  <c:v>41913.0</c:v>
                </c:pt>
                <c:pt idx="17">
                  <c:v>41914.0</c:v>
                </c:pt>
                <c:pt idx="18">
                  <c:v>41915.0</c:v>
                </c:pt>
                <c:pt idx="19">
                  <c:v>41916.0</c:v>
                </c:pt>
                <c:pt idx="20">
                  <c:v>41917.0</c:v>
                </c:pt>
                <c:pt idx="21">
                  <c:v>41918.0</c:v>
                </c:pt>
                <c:pt idx="22">
                  <c:v>41919.0</c:v>
                </c:pt>
                <c:pt idx="23">
                  <c:v>41920.0</c:v>
                </c:pt>
                <c:pt idx="24">
                  <c:v>41921.0</c:v>
                </c:pt>
                <c:pt idx="25">
                  <c:v>41922.0</c:v>
                </c:pt>
                <c:pt idx="26">
                  <c:v>41923.0</c:v>
                </c:pt>
                <c:pt idx="27">
                  <c:v>41924.0</c:v>
                </c:pt>
                <c:pt idx="28">
                  <c:v>41925.0</c:v>
                </c:pt>
                <c:pt idx="29">
                  <c:v>41926.0</c:v>
                </c:pt>
                <c:pt idx="30">
                  <c:v>41927.0</c:v>
                </c:pt>
                <c:pt idx="31">
                  <c:v>41928.0</c:v>
                </c:pt>
                <c:pt idx="32">
                  <c:v>41929.0</c:v>
                </c:pt>
                <c:pt idx="33">
                  <c:v>41930.0</c:v>
                </c:pt>
                <c:pt idx="34">
                  <c:v>41931.0</c:v>
                </c:pt>
                <c:pt idx="35">
                  <c:v>41932.0</c:v>
                </c:pt>
                <c:pt idx="36">
                  <c:v>41933.0</c:v>
                </c:pt>
                <c:pt idx="37">
                  <c:v>41934.0</c:v>
                </c:pt>
                <c:pt idx="38">
                  <c:v>41935.0</c:v>
                </c:pt>
                <c:pt idx="39">
                  <c:v>41936.0</c:v>
                </c:pt>
                <c:pt idx="40">
                  <c:v>41937.0</c:v>
                </c:pt>
                <c:pt idx="41">
                  <c:v>41938.0</c:v>
                </c:pt>
                <c:pt idx="42">
                  <c:v>41939.0</c:v>
                </c:pt>
                <c:pt idx="43">
                  <c:v>41940.0</c:v>
                </c:pt>
                <c:pt idx="44">
                  <c:v>41941.0</c:v>
                </c:pt>
                <c:pt idx="45">
                  <c:v>41942.0</c:v>
                </c:pt>
                <c:pt idx="46">
                  <c:v>41943.0</c:v>
                </c:pt>
                <c:pt idx="47">
                  <c:v>41944.0</c:v>
                </c:pt>
                <c:pt idx="48">
                  <c:v>41945.0</c:v>
                </c:pt>
                <c:pt idx="49">
                  <c:v>41946.0</c:v>
                </c:pt>
                <c:pt idx="50">
                  <c:v>41947.0</c:v>
                </c:pt>
                <c:pt idx="51">
                  <c:v>41948.0</c:v>
                </c:pt>
                <c:pt idx="52">
                  <c:v>41949.0</c:v>
                </c:pt>
                <c:pt idx="53">
                  <c:v>41950.0</c:v>
                </c:pt>
                <c:pt idx="54">
                  <c:v>41951.0</c:v>
                </c:pt>
                <c:pt idx="55">
                  <c:v>41952.0</c:v>
                </c:pt>
                <c:pt idx="56">
                  <c:v>41953.0</c:v>
                </c:pt>
                <c:pt idx="57">
                  <c:v>41954.0</c:v>
                </c:pt>
                <c:pt idx="58">
                  <c:v>41955.0</c:v>
                </c:pt>
                <c:pt idx="59">
                  <c:v>41956.0</c:v>
                </c:pt>
                <c:pt idx="60">
                  <c:v>41957.0</c:v>
                </c:pt>
                <c:pt idx="61">
                  <c:v>41958.0</c:v>
                </c:pt>
                <c:pt idx="62">
                  <c:v>41959.0</c:v>
                </c:pt>
                <c:pt idx="63">
                  <c:v>41960.0</c:v>
                </c:pt>
                <c:pt idx="64">
                  <c:v>41961.0</c:v>
                </c:pt>
                <c:pt idx="65">
                  <c:v>41962.0</c:v>
                </c:pt>
                <c:pt idx="66">
                  <c:v>41963.0</c:v>
                </c:pt>
                <c:pt idx="67">
                  <c:v>41964.0</c:v>
                </c:pt>
                <c:pt idx="68">
                  <c:v>41965.0</c:v>
                </c:pt>
                <c:pt idx="69">
                  <c:v>41966.0</c:v>
                </c:pt>
                <c:pt idx="70">
                  <c:v>41967.0</c:v>
                </c:pt>
                <c:pt idx="71">
                  <c:v>41968.0</c:v>
                </c:pt>
                <c:pt idx="72">
                  <c:v>41969.0</c:v>
                </c:pt>
                <c:pt idx="73">
                  <c:v>41970.0</c:v>
                </c:pt>
                <c:pt idx="74">
                  <c:v>41971.0</c:v>
                </c:pt>
                <c:pt idx="75">
                  <c:v>41972.0</c:v>
                </c:pt>
                <c:pt idx="76">
                  <c:v>41973.0</c:v>
                </c:pt>
                <c:pt idx="77">
                  <c:v>41974.0</c:v>
                </c:pt>
                <c:pt idx="78">
                  <c:v>41975.0</c:v>
                </c:pt>
                <c:pt idx="79">
                  <c:v>41976.0</c:v>
                </c:pt>
                <c:pt idx="80">
                  <c:v>41977.0</c:v>
                </c:pt>
                <c:pt idx="81">
                  <c:v>41978.0</c:v>
                </c:pt>
                <c:pt idx="82">
                  <c:v>41979.0</c:v>
                </c:pt>
                <c:pt idx="83">
                  <c:v>41980.0</c:v>
                </c:pt>
                <c:pt idx="84">
                  <c:v>41981.0</c:v>
                </c:pt>
                <c:pt idx="85">
                  <c:v>41982.0</c:v>
                </c:pt>
                <c:pt idx="86">
                  <c:v>41983.0</c:v>
                </c:pt>
                <c:pt idx="87">
                  <c:v>41984.0</c:v>
                </c:pt>
                <c:pt idx="88">
                  <c:v>41985.0</c:v>
                </c:pt>
                <c:pt idx="89">
                  <c:v>41986.0</c:v>
                </c:pt>
                <c:pt idx="90">
                  <c:v>41987.0</c:v>
                </c:pt>
                <c:pt idx="91">
                  <c:v>41988.0</c:v>
                </c:pt>
                <c:pt idx="92">
                  <c:v>41989.0</c:v>
                </c:pt>
                <c:pt idx="93">
                  <c:v>41990.0</c:v>
                </c:pt>
                <c:pt idx="94">
                  <c:v>41991.0</c:v>
                </c:pt>
                <c:pt idx="95">
                  <c:v>41992.0</c:v>
                </c:pt>
              </c:numCache>
            </c:numRef>
          </c:cat>
          <c:val>
            <c:numRef>
              <c:f>Auswertung!$O$2:$O$98</c:f>
              <c:numCache>
                <c:formatCode>0.0</c:formatCode>
                <c:ptCount val="97"/>
                <c:pt idx="6">
                  <c:v>20.08333333333333</c:v>
                </c:pt>
                <c:pt idx="7">
                  <c:v>23.33333333333333</c:v>
                </c:pt>
                <c:pt idx="8">
                  <c:v>29.33333333333333</c:v>
                </c:pt>
                <c:pt idx="9">
                  <c:v>27.88333333333333</c:v>
                </c:pt>
                <c:pt idx="10">
                  <c:v>27.88333333333333</c:v>
                </c:pt>
                <c:pt idx="11">
                  <c:v>28.13333333333333</c:v>
                </c:pt>
                <c:pt idx="12">
                  <c:v>30.13333333333333</c:v>
                </c:pt>
                <c:pt idx="13">
                  <c:v>26.38333333333333</c:v>
                </c:pt>
                <c:pt idx="14">
                  <c:v>25.3</c:v>
                </c:pt>
                <c:pt idx="15">
                  <c:v>26.8</c:v>
                </c:pt>
                <c:pt idx="16">
                  <c:v>29.25</c:v>
                </c:pt>
                <c:pt idx="17">
                  <c:v>32.91666666666666</c:v>
                </c:pt>
                <c:pt idx="18">
                  <c:v>34.08333333333333</c:v>
                </c:pt>
                <c:pt idx="19">
                  <c:v>37.08333333333333</c:v>
                </c:pt>
                <c:pt idx="20">
                  <c:v>37.08333333333333</c:v>
                </c:pt>
                <c:pt idx="21">
                  <c:v>38.33333333333333</c:v>
                </c:pt>
                <c:pt idx="22">
                  <c:v>35.25</c:v>
                </c:pt>
                <c:pt idx="23">
                  <c:v>34.33333333333334</c:v>
                </c:pt>
                <c:pt idx="24">
                  <c:v>31.66666666666666</c:v>
                </c:pt>
                <c:pt idx="25">
                  <c:v>23.25</c:v>
                </c:pt>
                <c:pt idx="26">
                  <c:v>18.58333333333333</c:v>
                </c:pt>
                <c:pt idx="27">
                  <c:v>18.58333333333333</c:v>
                </c:pt>
                <c:pt idx="28">
                  <c:v>14.83333333333333</c:v>
                </c:pt>
                <c:pt idx="29">
                  <c:v>21.0</c:v>
                </c:pt>
                <c:pt idx="30">
                  <c:v>20.41666666666666</c:v>
                </c:pt>
                <c:pt idx="31">
                  <c:v>19.41666666666666</c:v>
                </c:pt>
                <c:pt idx="32">
                  <c:v>22.91666666666666</c:v>
                </c:pt>
                <c:pt idx="33">
                  <c:v>22.58333333333333</c:v>
                </c:pt>
                <c:pt idx="34">
                  <c:v>22.58333333333333</c:v>
                </c:pt>
                <c:pt idx="35">
                  <c:v>25.83333333333333</c:v>
                </c:pt>
                <c:pt idx="36">
                  <c:v>21.0</c:v>
                </c:pt>
                <c:pt idx="37">
                  <c:v>23.91666666666666</c:v>
                </c:pt>
                <c:pt idx="38">
                  <c:v>26</c:v>
                </c:pt>
                <c:pt idx="39">
                  <c:v>32.91666666666666</c:v>
                </c:pt>
                <c:pt idx="40">
                  <c:v>38.41666666666666</c:v>
                </c:pt>
                <c:pt idx="41">
                  <c:v>38.41666666666666</c:v>
                </c:pt>
                <c:pt idx="42">
                  <c:v>40.91666666666667</c:v>
                </c:pt>
                <c:pt idx="43">
                  <c:v>41.41666666666667</c:v>
                </c:pt>
                <c:pt idx="44">
                  <c:v>43.5</c:v>
                </c:pt>
                <c:pt idx="45">
                  <c:v>46.08333333333334</c:v>
                </c:pt>
                <c:pt idx="46">
                  <c:v>47.33333333333333</c:v>
                </c:pt>
                <c:pt idx="47">
                  <c:v>47.58333333333333</c:v>
                </c:pt>
                <c:pt idx="48">
                  <c:v>48.33333333333333</c:v>
                </c:pt>
                <c:pt idx="49">
                  <c:v>44.5</c:v>
                </c:pt>
                <c:pt idx="50">
                  <c:v>39.75</c:v>
                </c:pt>
                <c:pt idx="51">
                  <c:v>34.25</c:v>
                </c:pt>
                <c:pt idx="52">
                  <c:v>31.33333333333333</c:v>
                </c:pt>
                <c:pt idx="53">
                  <c:v>26.33333333333332</c:v>
                </c:pt>
                <c:pt idx="54">
                  <c:v>20.58333333333333</c:v>
                </c:pt>
                <c:pt idx="55">
                  <c:v>21.83333333333332</c:v>
                </c:pt>
                <c:pt idx="56">
                  <c:v>23.74999999999998</c:v>
                </c:pt>
                <c:pt idx="57">
                  <c:v>22.24999999999998</c:v>
                </c:pt>
                <c:pt idx="58">
                  <c:v>20.74999999999998</c:v>
                </c:pt>
                <c:pt idx="59">
                  <c:v>18.99999999999998</c:v>
                </c:pt>
                <c:pt idx="60">
                  <c:v>22.58333333333333</c:v>
                </c:pt>
                <c:pt idx="61">
                  <c:v>26.99999999999999</c:v>
                </c:pt>
                <c:pt idx="62">
                  <c:v>25.49999999999999</c:v>
                </c:pt>
                <c:pt idx="63">
                  <c:v>27.33333333333333</c:v>
                </c:pt>
                <c:pt idx="64">
                  <c:v>24.83333333333333</c:v>
                </c:pt>
                <c:pt idx="65">
                  <c:v>27.83333333333333</c:v>
                </c:pt>
                <c:pt idx="66">
                  <c:v>32.16666666666666</c:v>
                </c:pt>
                <c:pt idx="67">
                  <c:v>28.49999999999999</c:v>
                </c:pt>
                <c:pt idx="68">
                  <c:v>30.33333333333333</c:v>
                </c:pt>
                <c:pt idx="69">
                  <c:v>39.33333333333333</c:v>
                </c:pt>
                <c:pt idx="70">
                  <c:v>38.5</c:v>
                </c:pt>
                <c:pt idx="71">
                  <c:v>46.25</c:v>
                </c:pt>
                <c:pt idx="72">
                  <c:v>46.16666666666666</c:v>
                </c:pt>
                <c:pt idx="73">
                  <c:v>41.83333333333332</c:v>
                </c:pt>
                <c:pt idx="74">
                  <c:v>39.91666666666665</c:v>
                </c:pt>
                <c:pt idx="75">
                  <c:v>41.66666666666665</c:v>
                </c:pt>
                <c:pt idx="76">
                  <c:v>36.16666666666666</c:v>
                </c:pt>
                <c:pt idx="77">
                  <c:v>36.08333333333332</c:v>
                </c:pt>
                <c:pt idx="78">
                  <c:v>29.33333333333332</c:v>
                </c:pt>
                <c:pt idx="79">
                  <c:v>31.99999999999999</c:v>
                </c:pt>
                <c:pt idx="80">
                  <c:v>39.16666666666665</c:v>
                </c:pt>
                <c:pt idx="81">
                  <c:v>38.49999999999998</c:v>
                </c:pt>
                <c:pt idx="82">
                  <c:v>32.49999999999998</c:v>
                </c:pt>
                <c:pt idx="83">
                  <c:v>32.99999999999998</c:v>
                </c:pt>
                <c:pt idx="84">
                  <c:v>28.49999999999999</c:v>
                </c:pt>
                <c:pt idx="85">
                  <c:v>34.75</c:v>
                </c:pt>
                <c:pt idx="86">
                  <c:v>30.33333333333333</c:v>
                </c:pt>
                <c:pt idx="87">
                  <c:v>26.16666666666666</c:v>
                </c:pt>
                <c:pt idx="88">
                  <c:v>28.16666666666666</c:v>
                </c:pt>
                <c:pt idx="89">
                  <c:v>35.0</c:v>
                </c:pt>
                <c:pt idx="90">
                  <c:v>38.75</c:v>
                </c:pt>
                <c:pt idx="91">
                  <c:v>42.5</c:v>
                </c:pt>
                <c:pt idx="92">
                  <c:v>38.25</c:v>
                </c:pt>
                <c:pt idx="93">
                  <c:v>37.08333333333333</c:v>
                </c:pt>
                <c:pt idx="94">
                  <c:v>34.08333333333333</c:v>
                </c:pt>
                <c:pt idx="95">
                  <c:v>28.08333333333333</c:v>
                </c:pt>
              </c:numCache>
            </c:numRef>
          </c:val>
          <c:smooth val="0"/>
        </c:ser>
        <c:ser>
          <c:idx val="1"/>
          <c:order val="1"/>
          <c:tx>
            <c:strRef>
              <c:f>Auswertung!$P$1</c:f>
              <c:strCache>
                <c:ptCount val="1"/>
                <c:pt idx="0">
                  <c:v>Wochenstunden Tobias Blaser</c:v>
                </c:pt>
              </c:strCache>
            </c:strRef>
          </c:tx>
          <c:marker>
            <c:symbol val="none"/>
          </c:marker>
          <c:cat>
            <c:numRef>
              <c:f>Auswertung!$A$2:$A$98</c:f>
              <c:numCache>
                <c:formatCode>ddd\,\ d/m/yy</c:formatCode>
                <c:ptCount val="97"/>
                <c:pt idx="0">
                  <c:v>41897.0</c:v>
                </c:pt>
                <c:pt idx="1">
                  <c:v>41898.0</c:v>
                </c:pt>
                <c:pt idx="2">
                  <c:v>41899.0</c:v>
                </c:pt>
                <c:pt idx="3">
                  <c:v>41900.0</c:v>
                </c:pt>
                <c:pt idx="4">
                  <c:v>41901.0</c:v>
                </c:pt>
                <c:pt idx="5">
                  <c:v>41902.0</c:v>
                </c:pt>
                <c:pt idx="6">
                  <c:v>41903.0</c:v>
                </c:pt>
                <c:pt idx="7">
                  <c:v>41904.0</c:v>
                </c:pt>
                <c:pt idx="8">
                  <c:v>41905.0</c:v>
                </c:pt>
                <c:pt idx="9">
                  <c:v>41906.0</c:v>
                </c:pt>
                <c:pt idx="10">
                  <c:v>41907.0</c:v>
                </c:pt>
                <c:pt idx="11">
                  <c:v>41908.0</c:v>
                </c:pt>
                <c:pt idx="12">
                  <c:v>41909.0</c:v>
                </c:pt>
                <c:pt idx="13">
                  <c:v>41910.0</c:v>
                </c:pt>
                <c:pt idx="14">
                  <c:v>41911.0</c:v>
                </c:pt>
                <c:pt idx="15">
                  <c:v>41912.0</c:v>
                </c:pt>
                <c:pt idx="16">
                  <c:v>41913.0</c:v>
                </c:pt>
                <c:pt idx="17">
                  <c:v>41914.0</c:v>
                </c:pt>
                <c:pt idx="18">
                  <c:v>41915.0</c:v>
                </c:pt>
                <c:pt idx="19">
                  <c:v>41916.0</c:v>
                </c:pt>
                <c:pt idx="20">
                  <c:v>41917.0</c:v>
                </c:pt>
                <c:pt idx="21">
                  <c:v>41918.0</c:v>
                </c:pt>
                <c:pt idx="22">
                  <c:v>41919.0</c:v>
                </c:pt>
                <c:pt idx="23">
                  <c:v>41920.0</c:v>
                </c:pt>
                <c:pt idx="24">
                  <c:v>41921.0</c:v>
                </c:pt>
                <c:pt idx="25">
                  <c:v>41922.0</c:v>
                </c:pt>
                <c:pt idx="26">
                  <c:v>41923.0</c:v>
                </c:pt>
                <c:pt idx="27">
                  <c:v>41924.0</c:v>
                </c:pt>
                <c:pt idx="28">
                  <c:v>41925.0</c:v>
                </c:pt>
                <c:pt idx="29">
                  <c:v>41926.0</c:v>
                </c:pt>
                <c:pt idx="30">
                  <c:v>41927.0</c:v>
                </c:pt>
                <c:pt idx="31">
                  <c:v>41928.0</c:v>
                </c:pt>
                <c:pt idx="32">
                  <c:v>41929.0</c:v>
                </c:pt>
                <c:pt idx="33">
                  <c:v>41930.0</c:v>
                </c:pt>
                <c:pt idx="34">
                  <c:v>41931.0</c:v>
                </c:pt>
                <c:pt idx="35">
                  <c:v>41932.0</c:v>
                </c:pt>
                <c:pt idx="36">
                  <c:v>41933.0</c:v>
                </c:pt>
                <c:pt idx="37">
                  <c:v>41934.0</c:v>
                </c:pt>
                <c:pt idx="38">
                  <c:v>41935.0</c:v>
                </c:pt>
                <c:pt idx="39">
                  <c:v>41936.0</c:v>
                </c:pt>
                <c:pt idx="40">
                  <c:v>41937.0</c:v>
                </c:pt>
                <c:pt idx="41">
                  <c:v>41938.0</c:v>
                </c:pt>
                <c:pt idx="42">
                  <c:v>41939.0</c:v>
                </c:pt>
                <c:pt idx="43">
                  <c:v>41940.0</c:v>
                </c:pt>
                <c:pt idx="44">
                  <c:v>41941.0</c:v>
                </c:pt>
                <c:pt idx="45">
                  <c:v>41942.0</c:v>
                </c:pt>
                <c:pt idx="46">
                  <c:v>41943.0</c:v>
                </c:pt>
                <c:pt idx="47">
                  <c:v>41944.0</c:v>
                </c:pt>
                <c:pt idx="48">
                  <c:v>41945.0</c:v>
                </c:pt>
                <c:pt idx="49">
                  <c:v>41946.0</c:v>
                </c:pt>
                <c:pt idx="50">
                  <c:v>41947.0</c:v>
                </c:pt>
                <c:pt idx="51">
                  <c:v>41948.0</c:v>
                </c:pt>
                <c:pt idx="52">
                  <c:v>41949.0</c:v>
                </c:pt>
                <c:pt idx="53">
                  <c:v>41950.0</c:v>
                </c:pt>
                <c:pt idx="54">
                  <c:v>41951.0</c:v>
                </c:pt>
                <c:pt idx="55">
                  <c:v>41952.0</c:v>
                </c:pt>
                <c:pt idx="56">
                  <c:v>41953.0</c:v>
                </c:pt>
                <c:pt idx="57">
                  <c:v>41954.0</c:v>
                </c:pt>
                <c:pt idx="58">
                  <c:v>41955.0</c:v>
                </c:pt>
                <c:pt idx="59">
                  <c:v>41956.0</c:v>
                </c:pt>
                <c:pt idx="60">
                  <c:v>41957.0</c:v>
                </c:pt>
                <c:pt idx="61">
                  <c:v>41958.0</c:v>
                </c:pt>
                <c:pt idx="62">
                  <c:v>41959.0</c:v>
                </c:pt>
                <c:pt idx="63">
                  <c:v>41960.0</c:v>
                </c:pt>
                <c:pt idx="64">
                  <c:v>41961.0</c:v>
                </c:pt>
                <c:pt idx="65">
                  <c:v>41962.0</c:v>
                </c:pt>
                <c:pt idx="66">
                  <c:v>41963.0</c:v>
                </c:pt>
                <c:pt idx="67">
                  <c:v>41964.0</c:v>
                </c:pt>
                <c:pt idx="68">
                  <c:v>41965.0</c:v>
                </c:pt>
                <c:pt idx="69">
                  <c:v>41966.0</c:v>
                </c:pt>
                <c:pt idx="70">
                  <c:v>41967.0</c:v>
                </c:pt>
                <c:pt idx="71">
                  <c:v>41968.0</c:v>
                </c:pt>
                <c:pt idx="72">
                  <c:v>41969.0</c:v>
                </c:pt>
                <c:pt idx="73">
                  <c:v>41970.0</c:v>
                </c:pt>
                <c:pt idx="74">
                  <c:v>41971.0</c:v>
                </c:pt>
                <c:pt idx="75">
                  <c:v>41972.0</c:v>
                </c:pt>
                <c:pt idx="76">
                  <c:v>41973.0</c:v>
                </c:pt>
                <c:pt idx="77">
                  <c:v>41974.0</c:v>
                </c:pt>
                <c:pt idx="78">
                  <c:v>41975.0</c:v>
                </c:pt>
                <c:pt idx="79">
                  <c:v>41976.0</c:v>
                </c:pt>
                <c:pt idx="80">
                  <c:v>41977.0</c:v>
                </c:pt>
                <c:pt idx="81">
                  <c:v>41978.0</c:v>
                </c:pt>
                <c:pt idx="82">
                  <c:v>41979.0</c:v>
                </c:pt>
                <c:pt idx="83">
                  <c:v>41980.0</c:v>
                </c:pt>
                <c:pt idx="84">
                  <c:v>41981.0</c:v>
                </c:pt>
                <c:pt idx="85">
                  <c:v>41982.0</c:v>
                </c:pt>
                <c:pt idx="86">
                  <c:v>41983.0</c:v>
                </c:pt>
                <c:pt idx="87">
                  <c:v>41984.0</c:v>
                </c:pt>
                <c:pt idx="88">
                  <c:v>41985.0</c:v>
                </c:pt>
                <c:pt idx="89">
                  <c:v>41986.0</c:v>
                </c:pt>
                <c:pt idx="90">
                  <c:v>41987.0</c:v>
                </c:pt>
                <c:pt idx="91">
                  <c:v>41988.0</c:v>
                </c:pt>
                <c:pt idx="92">
                  <c:v>41989.0</c:v>
                </c:pt>
                <c:pt idx="93">
                  <c:v>41990.0</c:v>
                </c:pt>
                <c:pt idx="94">
                  <c:v>41991.0</c:v>
                </c:pt>
                <c:pt idx="95">
                  <c:v>41992.0</c:v>
                </c:pt>
              </c:numCache>
            </c:numRef>
          </c:cat>
          <c:val>
            <c:numRef>
              <c:f>Auswertung!$P$2:$P$98</c:f>
              <c:numCache>
                <c:formatCode>0.0</c:formatCode>
                <c:ptCount val="97"/>
                <c:pt idx="6">
                  <c:v>22.08333333333333</c:v>
                </c:pt>
                <c:pt idx="7">
                  <c:v>22.83333333333333</c:v>
                </c:pt>
                <c:pt idx="8">
                  <c:v>22.83333333333333</c:v>
                </c:pt>
                <c:pt idx="9">
                  <c:v>22.83333333333333</c:v>
                </c:pt>
                <c:pt idx="10">
                  <c:v>22.25</c:v>
                </c:pt>
                <c:pt idx="11">
                  <c:v>24.0</c:v>
                </c:pt>
                <c:pt idx="12">
                  <c:v>26.0</c:v>
                </c:pt>
                <c:pt idx="13">
                  <c:v>26.0</c:v>
                </c:pt>
                <c:pt idx="14">
                  <c:v>25.5</c:v>
                </c:pt>
                <c:pt idx="15">
                  <c:v>25.5</c:v>
                </c:pt>
                <c:pt idx="16">
                  <c:v>33.25</c:v>
                </c:pt>
                <c:pt idx="17">
                  <c:v>34.0</c:v>
                </c:pt>
                <c:pt idx="18">
                  <c:v>30.5</c:v>
                </c:pt>
                <c:pt idx="19">
                  <c:v>28.0</c:v>
                </c:pt>
                <c:pt idx="20">
                  <c:v>28.0</c:v>
                </c:pt>
                <c:pt idx="21">
                  <c:v>28.91666666666666</c:v>
                </c:pt>
                <c:pt idx="22">
                  <c:v>35.66666666666666</c:v>
                </c:pt>
                <c:pt idx="23">
                  <c:v>34.41666666666666</c:v>
                </c:pt>
                <c:pt idx="24">
                  <c:v>29.66666666666666</c:v>
                </c:pt>
                <c:pt idx="25">
                  <c:v>26.16666666666666</c:v>
                </c:pt>
                <c:pt idx="26">
                  <c:v>25.16666666666666</c:v>
                </c:pt>
                <c:pt idx="27">
                  <c:v>25.16666666666666</c:v>
                </c:pt>
                <c:pt idx="28">
                  <c:v>23.25</c:v>
                </c:pt>
                <c:pt idx="29">
                  <c:v>27.0</c:v>
                </c:pt>
                <c:pt idx="30">
                  <c:v>25.53333333333333</c:v>
                </c:pt>
                <c:pt idx="31">
                  <c:v>31.28333333333333</c:v>
                </c:pt>
                <c:pt idx="32">
                  <c:v>31.28333333333333</c:v>
                </c:pt>
                <c:pt idx="33">
                  <c:v>33.28333333333333</c:v>
                </c:pt>
                <c:pt idx="34">
                  <c:v>33.28333333333333</c:v>
                </c:pt>
                <c:pt idx="35">
                  <c:v>30.78333333333333</c:v>
                </c:pt>
                <c:pt idx="36">
                  <c:v>20.28333333333333</c:v>
                </c:pt>
                <c:pt idx="37">
                  <c:v>18.5</c:v>
                </c:pt>
                <c:pt idx="38">
                  <c:v>15.25</c:v>
                </c:pt>
                <c:pt idx="39">
                  <c:v>22.5</c:v>
                </c:pt>
                <c:pt idx="40">
                  <c:v>21.5</c:v>
                </c:pt>
                <c:pt idx="41">
                  <c:v>21.5</c:v>
                </c:pt>
                <c:pt idx="42">
                  <c:v>25.0</c:v>
                </c:pt>
                <c:pt idx="43">
                  <c:v>26.25</c:v>
                </c:pt>
                <c:pt idx="44">
                  <c:v>24.5</c:v>
                </c:pt>
                <c:pt idx="45">
                  <c:v>28.5</c:v>
                </c:pt>
                <c:pt idx="46">
                  <c:v>29.0</c:v>
                </c:pt>
                <c:pt idx="47">
                  <c:v>29.0</c:v>
                </c:pt>
                <c:pt idx="48">
                  <c:v>30.0</c:v>
                </c:pt>
                <c:pt idx="49">
                  <c:v>31.0</c:v>
                </c:pt>
                <c:pt idx="50">
                  <c:v>29.75</c:v>
                </c:pt>
                <c:pt idx="51">
                  <c:v>28.25</c:v>
                </c:pt>
                <c:pt idx="52">
                  <c:v>26.25</c:v>
                </c:pt>
                <c:pt idx="53">
                  <c:v>28.25</c:v>
                </c:pt>
                <c:pt idx="54">
                  <c:v>27.25</c:v>
                </c:pt>
                <c:pt idx="55">
                  <c:v>27.25</c:v>
                </c:pt>
                <c:pt idx="56">
                  <c:v>27.5</c:v>
                </c:pt>
                <c:pt idx="57">
                  <c:v>27.5</c:v>
                </c:pt>
                <c:pt idx="58">
                  <c:v>27.5</c:v>
                </c:pt>
                <c:pt idx="59">
                  <c:v>32.75</c:v>
                </c:pt>
                <c:pt idx="60">
                  <c:v>33.25</c:v>
                </c:pt>
                <c:pt idx="61">
                  <c:v>36.75</c:v>
                </c:pt>
                <c:pt idx="62">
                  <c:v>38.25</c:v>
                </c:pt>
                <c:pt idx="63">
                  <c:v>39.25</c:v>
                </c:pt>
                <c:pt idx="64">
                  <c:v>39.25</c:v>
                </c:pt>
                <c:pt idx="65">
                  <c:v>44.0</c:v>
                </c:pt>
                <c:pt idx="66">
                  <c:v>37.25</c:v>
                </c:pt>
                <c:pt idx="67">
                  <c:v>38.25</c:v>
                </c:pt>
                <c:pt idx="68">
                  <c:v>34.75</c:v>
                </c:pt>
                <c:pt idx="69">
                  <c:v>35.75</c:v>
                </c:pt>
                <c:pt idx="70">
                  <c:v>33.0</c:v>
                </c:pt>
                <c:pt idx="71">
                  <c:v>33.0</c:v>
                </c:pt>
                <c:pt idx="72">
                  <c:v>30.5</c:v>
                </c:pt>
                <c:pt idx="73">
                  <c:v>31.75</c:v>
                </c:pt>
                <c:pt idx="74">
                  <c:v>29.5</c:v>
                </c:pt>
                <c:pt idx="75">
                  <c:v>34.5</c:v>
                </c:pt>
                <c:pt idx="76">
                  <c:v>35.0</c:v>
                </c:pt>
                <c:pt idx="77">
                  <c:v>37.5</c:v>
                </c:pt>
                <c:pt idx="78">
                  <c:v>37.5</c:v>
                </c:pt>
                <c:pt idx="79">
                  <c:v>35.25</c:v>
                </c:pt>
                <c:pt idx="80">
                  <c:v>36.25</c:v>
                </c:pt>
                <c:pt idx="81">
                  <c:v>35.0</c:v>
                </c:pt>
                <c:pt idx="82">
                  <c:v>30.0</c:v>
                </c:pt>
                <c:pt idx="83">
                  <c:v>26.0</c:v>
                </c:pt>
                <c:pt idx="84">
                  <c:v>27.75</c:v>
                </c:pt>
                <c:pt idx="85">
                  <c:v>27.75</c:v>
                </c:pt>
                <c:pt idx="86">
                  <c:v>29.75</c:v>
                </c:pt>
                <c:pt idx="87">
                  <c:v>32.5</c:v>
                </c:pt>
                <c:pt idx="88">
                  <c:v>33.25</c:v>
                </c:pt>
                <c:pt idx="89">
                  <c:v>43.0</c:v>
                </c:pt>
                <c:pt idx="90">
                  <c:v>51.0</c:v>
                </c:pt>
                <c:pt idx="91">
                  <c:v>51.25</c:v>
                </c:pt>
                <c:pt idx="92">
                  <c:v>51.25</c:v>
                </c:pt>
                <c:pt idx="93">
                  <c:v>49.25</c:v>
                </c:pt>
                <c:pt idx="94">
                  <c:v>39.25</c:v>
                </c:pt>
                <c:pt idx="95">
                  <c:v>30.75</c:v>
                </c:pt>
              </c:numCache>
            </c:numRef>
          </c:val>
          <c:smooth val="0"/>
        </c:ser>
        <c:ser>
          <c:idx val="2"/>
          <c:order val="2"/>
          <c:tx>
            <c:strRef>
              <c:f>Auswertung!$S$1</c:f>
              <c:strCache>
                <c:ptCount val="1"/>
                <c:pt idx="0">
                  <c:v>Soll Min Wochenstunden</c:v>
                </c:pt>
              </c:strCache>
            </c:strRef>
          </c:tx>
          <c:spPr>
            <a:ln w="25400">
              <a:solidFill>
                <a:schemeClr val="bg1">
                  <a:lumMod val="50000"/>
                </a:schemeClr>
              </a:solidFill>
            </a:ln>
          </c:spPr>
          <c:marker>
            <c:symbol val="none"/>
          </c:marker>
          <c:cat>
            <c:numRef>
              <c:f>Auswertung!$A$2:$A$98</c:f>
              <c:numCache>
                <c:formatCode>ddd\,\ d/m/yy</c:formatCode>
                <c:ptCount val="97"/>
                <c:pt idx="0">
                  <c:v>41897.0</c:v>
                </c:pt>
                <c:pt idx="1">
                  <c:v>41898.0</c:v>
                </c:pt>
                <c:pt idx="2">
                  <c:v>41899.0</c:v>
                </c:pt>
                <c:pt idx="3">
                  <c:v>41900.0</c:v>
                </c:pt>
                <c:pt idx="4">
                  <c:v>41901.0</c:v>
                </c:pt>
                <c:pt idx="5">
                  <c:v>41902.0</c:v>
                </c:pt>
                <c:pt idx="6">
                  <c:v>41903.0</c:v>
                </c:pt>
                <c:pt idx="7">
                  <c:v>41904.0</c:v>
                </c:pt>
                <c:pt idx="8">
                  <c:v>41905.0</c:v>
                </c:pt>
                <c:pt idx="9">
                  <c:v>41906.0</c:v>
                </c:pt>
                <c:pt idx="10">
                  <c:v>41907.0</c:v>
                </c:pt>
                <c:pt idx="11">
                  <c:v>41908.0</c:v>
                </c:pt>
                <c:pt idx="12">
                  <c:v>41909.0</c:v>
                </c:pt>
                <c:pt idx="13">
                  <c:v>41910.0</c:v>
                </c:pt>
                <c:pt idx="14">
                  <c:v>41911.0</c:v>
                </c:pt>
                <c:pt idx="15">
                  <c:v>41912.0</c:v>
                </c:pt>
                <c:pt idx="16">
                  <c:v>41913.0</c:v>
                </c:pt>
                <c:pt idx="17">
                  <c:v>41914.0</c:v>
                </c:pt>
                <c:pt idx="18">
                  <c:v>41915.0</c:v>
                </c:pt>
                <c:pt idx="19">
                  <c:v>41916.0</c:v>
                </c:pt>
                <c:pt idx="20">
                  <c:v>41917.0</c:v>
                </c:pt>
                <c:pt idx="21">
                  <c:v>41918.0</c:v>
                </c:pt>
                <c:pt idx="22">
                  <c:v>41919.0</c:v>
                </c:pt>
                <c:pt idx="23">
                  <c:v>41920.0</c:v>
                </c:pt>
                <c:pt idx="24">
                  <c:v>41921.0</c:v>
                </c:pt>
                <c:pt idx="25">
                  <c:v>41922.0</c:v>
                </c:pt>
                <c:pt idx="26">
                  <c:v>41923.0</c:v>
                </c:pt>
                <c:pt idx="27">
                  <c:v>41924.0</c:v>
                </c:pt>
                <c:pt idx="28">
                  <c:v>41925.0</c:v>
                </c:pt>
                <c:pt idx="29">
                  <c:v>41926.0</c:v>
                </c:pt>
                <c:pt idx="30">
                  <c:v>41927.0</c:v>
                </c:pt>
                <c:pt idx="31">
                  <c:v>41928.0</c:v>
                </c:pt>
                <c:pt idx="32">
                  <c:v>41929.0</c:v>
                </c:pt>
                <c:pt idx="33">
                  <c:v>41930.0</c:v>
                </c:pt>
                <c:pt idx="34">
                  <c:v>41931.0</c:v>
                </c:pt>
                <c:pt idx="35">
                  <c:v>41932.0</c:v>
                </c:pt>
                <c:pt idx="36">
                  <c:v>41933.0</c:v>
                </c:pt>
                <c:pt idx="37">
                  <c:v>41934.0</c:v>
                </c:pt>
                <c:pt idx="38">
                  <c:v>41935.0</c:v>
                </c:pt>
                <c:pt idx="39">
                  <c:v>41936.0</c:v>
                </c:pt>
                <c:pt idx="40">
                  <c:v>41937.0</c:v>
                </c:pt>
                <c:pt idx="41">
                  <c:v>41938.0</c:v>
                </c:pt>
                <c:pt idx="42">
                  <c:v>41939.0</c:v>
                </c:pt>
                <c:pt idx="43">
                  <c:v>41940.0</c:v>
                </c:pt>
                <c:pt idx="44">
                  <c:v>41941.0</c:v>
                </c:pt>
                <c:pt idx="45">
                  <c:v>41942.0</c:v>
                </c:pt>
                <c:pt idx="46">
                  <c:v>41943.0</c:v>
                </c:pt>
                <c:pt idx="47">
                  <c:v>41944.0</c:v>
                </c:pt>
                <c:pt idx="48">
                  <c:v>41945.0</c:v>
                </c:pt>
                <c:pt idx="49">
                  <c:v>41946.0</c:v>
                </c:pt>
                <c:pt idx="50">
                  <c:v>41947.0</c:v>
                </c:pt>
                <c:pt idx="51">
                  <c:v>41948.0</c:v>
                </c:pt>
                <c:pt idx="52">
                  <c:v>41949.0</c:v>
                </c:pt>
                <c:pt idx="53">
                  <c:v>41950.0</c:v>
                </c:pt>
                <c:pt idx="54">
                  <c:v>41951.0</c:v>
                </c:pt>
                <c:pt idx="55">
                  <c:v>41952.0</c:v>
                </c:pt>
                <c:pt idx="56">
                  <c:v>41953.0</c:v>
                </c:pt>
                <c:pt idx="57">
                  <c:v>41954.0</c:v>
                </c:pt>
                <c:pt idx="58">
                  <c:v>41955.0</c:v>
                </c:pt>
                <c:pt idx="59">
                  <c:v>41956.0</c:v>
                </c:pt>
                <c:pt idx="60">
                  <c:v>41957.0</c:v>
                </c:pt>
                <c:pt idx="61">
                  <c:v>41958.0</c:v>
                </c:pt>
                <c:pt idx="62">
                  <c:v>41959.0</c:v>
                </c:pt>
                <c:pt idx="63">
                  <c:v>41960.0</c:v>
                </c:pt>
                <c:pt idx="64">
                  <c:v>41961.0</c:v>
                </c:pt>
                <c:pt idx="65">
                  <c:v>41962.0</c:v>
                </c:pt>
                <c:pt idx="66">
                  <c:v>41963.0</c:v>
                </c:pt>
                <c:pt idx="67">
                  <c:v>41964.0</c:v>
                </c:pt>
                <c:pt idx="68">
                  <c:v>41965.0</c:v>
                </c:pt>
                <c:pt idx="69">
                  <c:v>41966.0</c:v>
                </c:pt>
                <c:pt idx="70">
                  <c:v>41967.0</c:v>
                </c:pt>
                <c:pt idx="71">
                  <c:v>41968.0</c:v>
                </c:pt>
                <c:pt idx="72">
                  <c:v>41969.0</c:v>
                </c:pt>
                <c:pt idx="73">
                  <c:v>41970.0</c:v>
                </c:pt>
                <c:pt idx="74">
                  <c:v>41971.0</c:v>
                </c:pt>
                <c:pt idx="75">
                  <c:v>41972.0</c:v>
                </c:pt>
                <c:pt idx="76">
                  <c:v>41973.0</c:v>
                </c:pt>
                <c:pt idx="77">
                  <c:v>41974.0</c:v>
                </c:pt>
                <c:pt idx="78">
                  <c:v>41975.0</c:v>
                </c:pt>
                <c:pt idx="79">
                  <c:v>41976.0</c:v>
                </c:pt>
                <c:pt idx="80">
                  <c:v>41977.0</c:v>
                </c:pt>
                <c:pt idx="81">
                  <c:v>41978.0</c:v>
                </c:pt>
                <c:pt idx="82">
                  <c:v>41979.0</c:v>
                </c:pt>
                <c:pt idx="83">
                  <c:v>41980.0</c:v>
                </c:pt>
                <c:pt idx="84">
                  <c:v>41981.0</c:v>
                </c:pt>
                <c:pt idx="85">
                  <c:v>41982.0</c:v>
                </c:pt>
                <c:pt idx="86">
                  <c:v>41983.0</c:v>
                </c:pt>
                <c:pt idx="87">
                  <c:v>41984.0</c:v>
                </c:pt>
                <c:pt idx="88">
                  <c:v>41985.0</c:v>
                </c:pt>
                <c:pt idx="89">
                  <c:v>41986.0</c:v>
                </c:pt>
                <c:pt idx="90">
                  <c:v>41987.0</c:v>
                </c:pt>
                <c:pt idx="91">
                  <c:v>41988.0</c:v>
                </c:pt>
                <c:pt idx="92">
                  <c:v>41989.0</c:v>
                </c:pt>
                <c:pt idx="93">
                  <c:v>41990.0</c:v>
                </c:pt>
                <c:pt idx="94">
                  <c:v>41991.0</c:v>
                </c:pt>
                <c:pt idx="95">
                  <c:v>41992.0</c:v>
                </c:pt>
              </c:numCache>
            </c:numRef>
          </c:cat>
          <c:val>
            <c:numRef>
              <c:f>Auswertung!$S$2:$S$98</c:f>
              <c:numCache>
                <c:formatCode>0.0</c:formatCode>
                <c:ptCount val="97"/>
                <c:pt idx="0">
                  <c:v>21.875</c:v>
                </c:pt>
                <c:pt idx="1">
                  <c:v>21.875</c:v>
                </c:pt>
                <c:pt idx="2">
                  <c:v>21.875</c:v>
                </c:pt>
                <c:pt idx="3">
                  <c:v>21.875</c:v>
                </c:pt>
                <c:pt idx="4">
                  <c:v>21.875</c:v>
                </c:pt>
                <c:pt idx="5">
                  <c:v>21.875</c:v>
                </c:pt>
                <c:pt idx="6">
                  <c:v>21.875</c:v>
                </c:pt>
                <c:pt idx="7">
                  <c:v>21.875</c:v>
                </c:pt>
                <c:pt idx="8">
                  <c:v>21.875</c:v>
                </c:pt>
                <c:pt idx="9">
                  <c:v>21.875</c:v>
                </c:pt>
                <c:pt idx="10">
                  <c:v>21.875</c:v>
                </c:pt>
                <c:pt idx="11">
                  <c:v>21.875</c:v>
                </c:pt>
                <c:pt idx="12">
                  <c:v>21.875</c:v>
                </c:pt>
                <c:pt idx="13">
                  <c:v>21.875</c:v>
                </c:pt>
                <c:pt idx="14">
                  <c:v>21.875</c:v>
                </c:pt>
                <c:pt idx="15">
                  <c:v>21.875</c:v>
                </c:pt>
                <c:pt idx="16">
                  <c:v>21.875</c:v>
                </c:pt>
                <c:pt idx="17">
                  <c:v>21.875</c:v>
                </c:pt>
                <c:pt idx="18">
                  <c:v>21.875</c:v>
                </c:pt>
                <c:pt idx="19">
                  <c:v>21.875</c:v>
                </c:pt>
                <c:pt idx="20">
                  <c:v>21.875</c:v>
                </c:pt>
                <c:pt idx="21">
                  <c:v>21.875</c:v>
                </c:pt>
                <c:pt idx="22">
                  <c:v>21.875</c:v>
                </c:pt>
                <c:pt idx="23">
                  <c:v>21.875</c:v>
                </c:pt>
                <c:pt idx="24">
                  <c:v>21.875</c:v>
                </c:pt>
                <c:pt idx="25">
                  <c:v>21.875</c:v>
                </c:pt>
                <c:pt idx="26">
                  <c:v>21.875</c:v>
                </c:pt>
                <c:pt idx="27">
                  <c:v>21.875</c:v>
                </c:pt>
                <c:pt idx="28">
                  <c:v>21.875</c:v>
                </c:pt>
                <c:pt idx="29">
                  <c:v>21.875</c:v>
                </c:pt>
                <c:pt idx="30">
                  <c:v>21.875</c:v>
                </c:pt>
                <c:pt idx="31">
                  <c:v>21.875</c:v>
                </c:pt>
                <c:pt idx="32">
                  <c:v>21.875</c:v>
                </c:pt>
                <c:pt idx="33">
                  <c:v>21.875</c:v>
                </c:pt>
                <c:pt idx="34">
                  <c:v>21.875</c:v>
                </c:pt>
                <c:pt idx="35">
                  <c:v>21.875</c:v>
                </c:pt>
                <c:pt idx="36">
                  <c:v>21.875</c:v>
                </c:pt>
                <c:pt idx="37">
                  <c:v>21.875</c:v>
                </c:pt>
                <c:pt idx="38">
                  <c:v>21.875</c:v>
                </c:pt>
                <c:pt idx="39">
                  <c:v>21.875</c:v>
                </c:pt>
                <c:pt idx="40">
                  <c:v>21.875</c:v>
                </c:pt>
                <c:pt idx="41">
                  <c:v>21.875</c:v>
                </c:pt>
                <c:pt idx="42">
                  <c:v>21.875</c:v>
                </c:pt>
                <c:pt idx="43">
                  <c:v>21.875</c:v>
                </c:pt>
                <c:pt idx="44">
                  <c:v>21.875</c:v>
                </c:pt>
                <c:pt idx="45">
                  <c:v>21.875</c:v>
                </c:pt>
                <c:pt idx="46">
                  <c:v>21.875</c:v>
                </c:pt>
                <c:pt idx="47">
                  <c:v>21.875</c:v>
                </c:pt>
                <c:pt idx="48">
                  <c:v>21.875</c:v>
                </c:pt>
                <c:pt idx="49">
                  <c:v>21.875</c:v>
                </c:pt>
                <c:pt idx="50">
                  <c:v>21.875</c:v>
                </c:pt>
                <c:pt idx="51">
                  <c:v>21.875</c:v>
                </c:pt>
                <c:pt idx="52">
                  <c:v>21.875</c:v>
                </c:pt>
                <c:pt idx="53">
                  <c:v>21.875</c:v>
                </c:pt>
                <c:pt idx="54">
                  <c:v>21.875</c:v>
                </c:pt>
                <c:pt idx="55">
                  <c:v>21.875</c:v>
                </c:pt>
                <c:pt idx="56">
                  <c:v>21.875</c:v>
                </c:pt>
                <c:pt idx="57">
                  <c:v>21.875</c:v>
                </c:pt>
                <c:pt idx="58">
                  <c:v>21.875</c:v>
                </c:pt>
                <c:pt idx="59">
                  <c:v>21.875</c:v>
                </c:pt>
                <c:pt idx="60">
                  <c:v>21.875</c:v>
                </c:pt>
                <c:pt idx="61">
                  <c:v>21.875</c:v>
                </c:pt>
                <c:pt idx="62">
                  <c:v>21.875</c:v>
                </c:pt>
                <c:pt idx="63">
                  <c:v>21.875</c:v>
                </c:pt>
                <c:pt idx="64">
                  <c:v>21.875</c:v>
                </c:pt>
                <c:pt idx="65">
                  <c:v>21.875</c:v>
                </c:pt>
                <c:pt idx="66">
                  <c:v>21.875</c:v>
                </c:pt>
                <c:pt idx="67">
                  <c:v>21.875</c:v>
                </c:pt>
                <c:pt idx="68">
                  <c:v>21.875</c:v>
                </c:pt>
                <c:pt idx="69">
                  <c:v>21.875</c:v>
                </c:pt>
                <c:pt idx="70">
                  <c:v>21.875</c:v>
                </c:pt>
                <c:pt idx="71">
                  <c:v>21.875</c:v>
                </c:pt>
                <c:pt idx="72">
                  <c:v>21.875</c:v>
                </c:pt>
                <c:pt idx="73">
                  <c:v>21.875</c:v>
                </c:pt>
                <c:pt idx="74">
                  <c:v>21.875</c:v>
                </c:pt>
                <c:pt idx="75">
                  <c:v>21.875</c:v>
                </c:pt>
                <c:pt idx="76">
                  <c:v>21.875</c:v>
                </c:pt>
                <c:pt idx="77">
                  <c:v>21.875</c:v>
                </c:pt>
                <c:pt idx="78">
                  <c:v>21.875</c:v>
                </c:pt>
                <c:pt idx="79">
                  <c:v>21.875</c:v>
                </c:pt>
                <c:pt idx="80">
                  <c:v>21.875</c:v>
                </c:pt>
                <c:pt idx="81">
                  <c:v>21.875</c:v>
                </c:pt>
                <c:pt idx="82">
                  <c:v>21.875</c:v>
                </c:pt>
                <c:pt idx="83">
                  <c:v>21.875</c:v>
                </c:pt>
                <c:pt idx="84">
                  <c:v>21.875</c:v>
                </c:pt>
                <c:pt idx="85">
                  <c:v>21.875</c:v>
                </c:pt>
                <c:pt idx="86">
                  <c:v>21.875</c:v>
                </c:pt>
                <c:pt idx="87">
                  <c:v>21.875</c:v>
                </c:pt>
                <c:pt idx="88">
                  <c:v>21.875</c:v>
                </c:pt>
                <c:pt idx="89">
                  <c:v>21.875</c:v>
                </c:pt>
                <c:pt idx="90">
                  <c:v>21.875</c:v>
                </c:pt>
                <c:pt idx="91">
                  <c:v>21.875</c:v>
                </c:pt>
                <c:pt idx="92">
                  <c:v>21.875</c:v>
                </c:pt>
                <c:pt idx="93">
                  <c:v>21.875</c:v>
                </c:pt>
                <c:pt idx="94">
                  <c:v>21.875</c:v>
                </c:pt>
                <c:pt idx="95">
                  <c:v>21.875</c:v>
                </c:pt>
              </c:numCache>
            </c:numRef>
          </c:val>
          <c:smooth val="0"/>
        </c:ser>
        <c:ser>
          <c:idx val="3"/>
          <c:order val="3"/>
          <c:tx>
            <c:strRef>
              <c:f>Auswertung!$T$1</c:f>
              <c:strCache>
                <c:ptCount val="1"/>
                <c:pt idx="0">
                  <c:v>Soll Max Wochenstunden</c:v>
                </c:pt>
              </c:strCache>
            </c:strRef>
          </c:tx>
          <c:spPr>
            <a:ln w="25400">
              <a:solidFill>
                <a:schemeClr val="tx1"/>
              </a:solidFill>
            </a:ln>
          </c:spPr>
          <c:marker>
            <c:symbol val="none"/>
          </c:marker>
          <c:cat>
            <c:numRef>
              <c:f>Auswertung!$A$2:$A$98</c:f>
              <c:numCache>
                <c:formatCode>ddd\,\ d/m/yy</c:formatCode>
                <c:ptCount val="97"/>
                <c:pt idx="0">
                  <c:v>41897.0</c:v>
                </c:pt>
                <c:pt idx="1">
                  <c:v>41898.0</c:v>
                </c:pt>
                <c:pt idx="2">
                  <c:v>41899.0</c:v>
                </c:pt>
                <c:pt idx="3">
                  <c:v>41900.0</c:v>
                </c:pt>
                <c:pt idx="4">
                  <c:v>41901.0</c:v>
                </c:pt>
                <c:pt idx="5">
                  <c:v>41902.0</c:v>
                </c:pt>
                <c:pt idx="6">
                  <c:v>41903.0</c:v>
                </c:pt>
                <c:pt idx="7">
                  <c:v>41904.0</c:v>
                </c:pt>
                <c:pt idx="8">
                  <c:v>41905.0</c:v>
                </c:pt>
                <c:pt idx="9">
                  <c:v>41906.0</c:v>
                </c:pt>
                <c:pt idx="10">
                  <c:v>41907.0</c:v>
                </c:pt>
                <c:pt idx="11">
                  <c:v>41908.0</c:v>
                </c:pt>
                <c:pt idx="12">
                  <c:v>41909.0</c:v>
                </c:pt>
                <c:pt idx="13">
                  <c:v>41910.0</c:v>
                </c:pt>
                <c:pt idx="14">
                  <c:v>41911.0</c:v>
                </c:pt>
                <c:pt idx="15">
                  <c:v>41912.0</c:v>
                </c:pt>
                <c:pt idx="16">
                  <c:v>41913.0</c:v>
                </c:pt>
                <c:pt idx="17">
                  <c:v>41914.0</c:v>
                </c:pt>
                <c:pt idx="18">
                  <c:v>41915.0</c:v>
                </c:pt>
                <c:pt idx="19">
                  <c:v>41916.0</c:v>
                </c:pt>
                <c:pt idx="20">
                  <c:v>41917.0</c:v>
                </c:pt>
                <c:pt idx="21">
                  <c:v>41918.0</c:v>
                </c:pt>
                <c:pt idx="22">
                  <c:v>41919.0</c:v>
                </c:pt>
                <c:pt idx="23">
                  <c:v>41920.0</c:v>
                </c:pt>
                <c:pt idx="24">
                  <c:v>41921.0</c:v>
                </c:pt>
                <c:pt idx="25">
                  <c:v>41922.0</c:v>
                </c:pt>
                <c:pt idx="26">
                  <c:v>41923.0</c:v>
                </c:pt>
                <c:pt idx="27">
                  <c:v>41924.0</c:v>
                </c:pt>
                <c:pt idx="28">
                  <c:v>41925.0</c:v>
                </c:pt>
                <c:pt idx="29">
                  <c:v>41926.0</c:v>
                </c:pt>
                <c:pt idx="30">
                  <c:v>41927.0</c:v>
                </c:pt>
                <c:pt idx="31">
                  <c:v>41928.0</c:v>
                </c:pt>
                <c:pt idx="32">
                  <c:v>41929.0</c:v>
                </c:pt>
                <c:pt idx="33">
                  <c:v>41930.0</c:v>
                </c:pt>
                <c:pt idx="34">
                  <c:v>41931.0</c:v>
                </c:pt>
                <c:pt idx="35">
                  <c:v>41932.0</c:v>
                </c:pt>
                <c:pt idx="36">
                  <c:v>41933.0</c:v>
                </c:pt>
                <c:pt idx="37">
                  <c:v>41934.0</c:v>
                </c:pt>
                <c:pt idx="38">
                  <c:v>41935.0</c:v>
                </c:pt>
                <c:pt idx="39">
                  <c:v>41936.0</c:v>
                </c:pt>
                <c:pt idx="40">
                  <c:v>41937.0</c:v>
                </c:pt>
                <c:pt idx="41">
                  <c:v>41938.0</c:v>
                </c:pt>
                <c:pt idx="42">
                  <c:v>41939.0</c:v>
                </c:pt>
                <c:pt idx="43">
                  <c:v>41940.0</c:v>
                </c:pt>
                <c:pt idx="44">
                  <c:v>41941.0</c:v>
                </c:pt>
                <c:pt idx="45">
                  <c:v>41942.0</c:v>
                </c:pt>
                <c:pt idx="46">
                  <c:v>41943.0</c:v>
                </c:pt>
                <c:pt idx="47">
                  <c:v>41944.0</c:v>
                </c:pt>
                <c:pt idx="48">
                  <c:v>41945.0</c:v>
                </c:pt>
                <c:pt idx="49">
                  <c:v>41946.0</c:v>
                </c:pt>
                <c:pt idx="50">
                  <c:v>41947.0</c:v>
                </c:pt>
                <c:pt idx="51">
                  <c:v>41948.0</c:v>
                </c:pt>
                <c:pt idx="52">
                  <c:v>41949.0</c:v>
                </c:pt>
                <c:pt idx="53">
                  <c:v>41950.0</c:v>
                </c:pt>
                <c:pt idx="54">
                  <c:v>41951.0</c:v>
                </c:pt>
                <c:pt idx="55">
                  <c:v>41952.0</c:v>
                </c:pt>
                <c:pt idx="56">
                  <c:v>41953.0</c:v>
                </c:pt>
                <c:pt idx="57">
                  <c:v>41954.0</c:v>
                </c:pt>
                <c:pt idx="58">
                  <c:v>41955.0</c:v>
                </c:pt>
                <c:pt idx="59">
                  <c:v>41956.0</c:v>
                </c:pt>
                <c:pt idx="60">
                  <c:v>41957.0</c:v>
                </c:pt>
                <c:pt idx="61">
                  <c:v>41958.0</c:v>
                </c:pt>
                <c:pt idx="62">
                  <c:v>41959.0</c:v>
                </c:pt>
                <c:pt idx="63">
                  <c:v>41960.0</c:v>
                </c:pt>
                <c:pt idx="64">
                  <c:v>41961.0</c:v>
                </c:pt>
                <c:pt idx="65">
                  <c:v>41962.0</c:v>
                </c:pt>
                <c:pt idx="66">
                  <c:v>41963.0</c:v>
                </c:pt>
                <c:pt idx="67">
                  <c:v>41964.0</c:v>
                </c:pt>
                <c:pt idx="68">
                  <c:v>41965.0</c:v>
                </c:pt>
                <c:pt idx="69">
                  <c:v>41966.0</c:v>
                </c:pt>
                <c:pt idx="70">
                  <c:v>41967.0</c:v>
                </c:pt>
                <c:pt idx="71">
                  <c:v>41968.0</c:v>
                </c:pt>
                <c:pt idx="72">
                  <c:v>41969.0</c:v>
                </c:pt>
                <c:pt idx="73">
                  <c:v>41970.0</c:v>
                </c:pt>
                <c:pt idx="74">
                  <c:v>41971.0</c:v>
                </c:pt>
                <c:pt idx="75">
                  <c:v>41972.0</c:v>
                </c:pt>
                <c:pt idx="76">
                  <c:v>41973.0</c:v>
                </c:pt>
                <c:pt idx="77">
                  <c:v>41974.0</c:v>
                </c:pt>
                <c:pt idx="78">
                  <c:v>41975.0</c:v>
                </c:pt>
                <c:pt idx="79">
                  <c:v>41976.0</c:v>
                </c:pt>
                <c:pt idx="80">
                  <c:v>41977.0</c:v>
                </c:pt>
                <c:pt idx="81">
                  <c:v>41978.0</c:v>
                </c:pt>
                <c:pt idx="82">
                  <c:v>41979.0</c:v>
                </c:pt>
                <c:pt idx="83">
                  <c:v>41980.0</c:v>
                </c:pt>
                <c:pt idx="84">
                  <c:v>41981.0</c:v>
                </c:pt>
                <c:pt idx="85">
                  <c:v>41982.0</c:v>
                </c:pt>
                <c:pt idx="86">
                  <c:v>41983.0</c:v>
                </c:pt>
                <c:pt idx="87">
                  <c:v>41984.0</c:v>
                </c:pt>
                <c:pt idx="88">
                  <c:v>41985.0</c:v>
                </c:pt>
                <c:pt idx="89">
                  <c:v>41986.0</c:v>
                </c:pt>
                <c:pt idx="90">
                  <c:v>41987.0</c:v>
                </c:pt>
                <c:pt idx="91">
                  <c:v>41988.0</c:v>
                </c:pt>
                <c:pt idx="92">
                  <c:v>41989.0</c:v>
                </c:pt>
                <c:pt idx="93">
                  <c:v>41990.0</c:v>
                </c:pt>
                <c:pt idx="94">
                  <c:v>41991.0</c:v>
                </c:pt>
                <c:pt idx="95">
                  <c:v>41992.0</c:v>
                </c:pt>
              </c:numCache>
            </c:numRef>
          </c:cat>
          <c:val>
            <c:numRef>
              <c:f>Auswertung!$T$2:$T$98</c:f>
              <c:numCache>
                <c:formatCode>0.0</c:formatCode>
                <c:ptCount val="97"/>
                <c:pt idx="0">
                  <c:v>26.25</c:v>
                </c:pt>
                <c:pt idx="1">
                  <c:v>26.25</c:v>
                </c:pt>
                <c:pt idx="2">
                  <c:v>26.25</c:v>
                </c:pt>
                <c:pt idx="3">
                  <c:v>26.25</c:v>
                </c:pt>
                <c:pt idx="4">
                  <c:v>26.25</c:v>
                </c:pt>
                <c:pt idx="5">
                  <c:v>26.25</c:v>
                </c:pt>
                <c:pt idx="6">
                  <c:v>26.25</c:v>
                </c:pt>
                <c:pt idx="7">
                  <c:v>26.25</c:v>
                </c:pt>
                <c:pt idx="8">
                  <c:v>26.25</c:v>
                </c:pt>
                <c:pt idx="9">
                  <c:v>26.25</c:v>
                </c:pt>
                <c:pt idx="10">
                  <c:v>26.25</c:v>
                </c:pt>
                <c:pt idx="11">
                  <c:v>26.25</c:v>
                </c:pt>
                <c:pt idx="12">
                  <c:v>26.25</c:v>
                </c:pt>
                <c:pt idx="13">
                  <c:v>26.25</c:v>
                </c:pt>
                <c:pt idx="14">
                  <c:v>26.25</c:v>
                </c:pt>
                <c:pt idx="15">
                  <c:v>26.25</c:v>
                </c:pt>
                <c:pt idx="16">
                  <c:v>26.25</c:v>
                </c:pt>
                <c:pt idx="17">
                  <c:v>26.25</c:v>
                </c:pt>
                <c:pt idx="18">
                  <c:v>26.25</c:v>
                </c:pt>
                <c:pt idx="19">
                  <c:v>26.25</c:v>
                </c:pt>
                <c:pt idx="20">
                  <c:v>26.25</c:v>
                </c:pt>
                <c:pt idx="21">
                  <c:v>26.25</c:v>
                </c:pt>
                <c:pt idx="22">
                  <c:v>26.25</c:v>
                </c:pt>
                <c:pt idx="23">
                  <c:v>26.25</c:v>
                </c:pt>
                <c:pt idx="24">
                  <c:v>26.25</c:v>
                </c:pt>
                <c:pt idx="25">
                  <c:v>26.25</c:v>
                </c:pt>
                <c:pt idx="26">
                  <c:v>26.25</c:v>
                </c:pt>
                <c:pt idx="27">
                  <c:v>26.25</c:v>
                </c:pt>
                <c:pt idx="28">
                  <c:v>26.25</c:v>
                </c:pt>
                <c:pt idx="29">
                  <c:v>26.25</c:v>
                </c:pt>
                <c:pt idx="30">
                  <c:v>26.25</c:v>
                </c:pt>
                <c:pt idx="31">
                  <c:v>26.25</c:v>
                </c:pt>
                <c:pt idx="32">
                  <c:v>26.25</c:v>
                </c:pt>
                <c:pt idx="33">
                  <c:v>26.25</c:v>
                </c:pt>
                <c:pt idx="34">
                  <c:v>26.25</c:v>
                </c:pt>
                <c:pt idx="35">
                  <c:v>26.25</c:v>
                </c:pt>
                <c:pt idx="36">
                  <c:v>26.25</c:v>
                </c:pt>
                <c:pt idx="37">
                  <c:v>26.25</c:v>
                </c:pt>
                <c:pt idx="38">
                  <c:v>26.25</c:v>
                </c:pt>
                <c:pt idx="39">
                  <c:v>26.25</c:v>
                </c:pt>
                <c:pt idx="40">
                  <c:v>26.25</c:v>
                </c:pt>
                <c:pt idx="41">
                  <c:v>26.25</c:v>
                </c:pt>
                <c:pt idx="42">
                  <c:v>26.25</c:v>
                </c:pt>
                <c:pt idx="43">
                  <c:v>26.25</c:v>
                </c:pt>
                <c:pt idx="44">
                  <c:v>26.25</c:v>
                </c:pt>
                <c:pt idx="45">
                  <c:v>26.25</c:v>
                </c:pt>
                <c:pt idx="46">
                  <c:v>26.25</c:v>
                </c:pt>
                <c:pt idx="47">
                  <c:v>26.25</c:v>
                </c:pt>
                <c:pt idx="48">
                  <c:v>26.25</c:v>
                </c:pt>
                <c:pt idx="49">
                  <c:v>26.25</c:v>
                </c:pt>
                <c:pt idx="50">
                  <c:v>26.25</c:v>
                </c:pt>
                <c:pt idx="51">
                  <c:v>26.25</c:v>
                </c:pt>
                <c:pt idx="52">
                  <c:v>26.25</c:v>
                </c:pt>
                <c:pt idx="53">
                  <c:v>26.25</c:v>
                </c:pt>
                <c:pt idx="54">
                  <c:v>26.25</c:v>
                </c:pt>
                <c:pt idx="55">
                  <c:v>26.25</c:v>
                </c:pt>
                <c:pt idx="56">
                  <c:v>26.25</c:v>
                </c:pt>
                <c:pt idx="57">
                  <c:v>26.25</c:v>
                </c:pt>
                <c:pt idx="58">
                  <c:v>26.25</c:v>
                </c:pt>
                <c:pt idx="59">
                  <c:v>26.25</c:v>
                </c:pt>
                <c:pt idx="60">
                  <c:v>26.25</c:v>
                </c:pt>
                <c:pt idx="61">
                  <c:v>26.25</c:v>
                </c:pt>
                <c:pt idx="62">
                  <c:v>26.25</c:v>
                </c:pt>
                <c:pt idx="63">
                  <c:v>26.25</c:v>
                </c:pt>
                <c:pt idx="64">
                  <c:v>26.25</c:v>
                </c:pt>
                <c:pt idx="65">
                  <c:v>26.25</c:v>
                </c:pt>
                <c:pt idx="66">
                  <c:v>26.25</c:v>
                </c:pt>
                <c:pt idx="67">
                  <c:v>26.25</c:v>
                </c:pt>
                <c:pt idx="68">
                  <c:v>26.25</c:v>
                </c:pt>
                <c:pt idx="69">
                  <c:v>26.25</c:v>
                </c:pt>
                <c:pt idx="70">
                  <c:v>26.25</c:v>
                </c:pt>
                <c:pt idx="71">
                  <c:v>26.25</c:v>
                </c:pt>
                <c:pt idx="72">
                  <c:v>26.25</c:v>
                </c:pt>
                <c:pt idx="73">
                  <c:v>26.25</c:v>
                </c:pt>
                <c:pt idx="74">
                  <c:v>26.25</c:v>
                </c:pt>
                <c:pt idx="75">
                  <c:v>26.25</c:v>
                </c:pt>
                <c:pt idx="76">
                  <c:v>26.25</c:v>
                </c:pt>
                <c:pt idx="77">
                  <c:v>26.25</c:v>
                </c:pt>
                <c:pt idx="78">
                  <c:v>26.25</c:v>
                </c:pt>
                <c:pt idx="79">
                  <c:v>26.25</c:v>
                </c:pt>
                <c:pt idx="80">
                  <c:v>26.25</c:v>
                </c:pt>
                <c:pt idx="81">
                  <c:v>26.25</c:v>
                </c:pt>
                <c:pt idx="82">
                  <c:v>26.25</c:v>
                </c:pt>
                <c:pt idx="83">
                  <c:v>26.25</c:v>
                </c:pt>
                <c:pt idx="84">
                  <c:v>26.25</c:v>
                </c:pt>
                <c:pt idx="85">
                  <c:v>26.25</c:v>
                </c:pt>
                <c:pt idx="86">
                  <c:v>26.25</c:v>
                </c:pt>
                <c:pt idx="87">
                  <c:v>26.25</c:v>
                </c:pt>
                <c:pt idx="88">
                  <c:v>26.25</c:v>
                </c:pt>
                <c:pt idx="89">
                  <c:v>26.25</c:v>
                </c:pt>
                <c:pt idx="90">
                  <c:v>26.25</c:v>
                </c:pt>
                <c:pt idx="91">
                  <c:v>26.25</c:v>
                </c:pt>
                <c:pt idx="92">
                  <c:v>26.25</c:v>
                </c:pt>
                <c:pt idx="93">
                  <c:v>26.25</c:v>
                </c:pt>
                <c:pt idx="94">
                  <c:v>26.25</c:v>
                </c:pt>
                <c:pt idx="95">
                  <c:v>26.25</c:v>
                </c:pt>
              </c:numCache>
            </c:numRef>
          </c:val>
          <c:smooth val="0"/>
        </c:ser>
        <c:dLbls>
          <c:showLegendKey val="0"/>
          <c:showVal val="0"/>
          <c:showCatName val="0"/>
          <c:showSerName val="0"/>
          <c:showPercent val="0"/>
          <c:showBubbleSize val="0"/>
        </c:dLbls>
        <c:marker val="1"/>
        <c:smooth val="0"/>
        <c:axId val="-2123312568"/>
        <c:axId val="-2123316200"/>
      </c:lineChart>
      <c:dateAx>
        <c:axId val="-2123312568"/>
        <c:scaling>
          <c:orientation val="minMax"/>
        </c:scaling>
        <c:delete val="0"/>
        <c:axPos val="b"/>
        <c:numFmt formatCode="ddd\,\ d/m/yy" sourceLinked="1"/>
        <c:majorTickMark val="out"/>
        <c:minorTickMark val="none"/>
        <c:tickLblPos val="nextTo"/>
        <c:crossAx val="-2123316200"/>
        <c:crosses val="autoZero"/>
        <c:auto val="1"/>
        <c:lblOffset val="100"/>
        <c:baseTimeUnit val="days"/>
      </c:dateAx>
      <c:valAx>
        <c:axId val="-2123316200"/>
        <c:scaling>
          <c:orientation val="minMax"/>
          <c:max val="50.0"/>
          <c:min val="10.0"/>
        </c:scaling>
        <c:delete val="0"/>
        <c:axPos val="l"/>
        <c:majorGridlines/>
        <c:numFmt formatCode="0.0" sourceLinked="1"/>
        <c:majorTickMark val="out"/>
        <c:minorTickMark val="none"/>
        <c:tickLblPos val="nextTo"/>
        <c:crossAx val="-2123312568"/>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Auswertung!$Q$1</c:f>
              <c:strCache>
                <c:ptCount val="1"/>
                <c:pt idx="0">
                  <c:v>Laurin Murer</c:v>
                </c:pt>
              </c:strCache>
            </c:strRef>
          </c:tx>
          <c:marker>
            <c:symbol val="none"/>
          </c:marker>
          <c:cat>
            <c:numRef>
              <c:f>Auswertung!$A$2:$A$98</c:f>
              <c:numCache>
                <c:formatCode>ddd\,\ d/m/yy</c:formatCode>
                <c:ptCount val="97"/>
                <c:pt idx="0">
                  <c:v>41897.0</c:v>
                </c:pt>
                <c:pt idx="1">
                  <c:v>41898.0</c:v>
                </c:pt>
                <c:pt idx="2">
                  <c:v>41899.0</c:v>
                </c:pt>
                <c:pt idx="3">
                  <c:v>41900.0</c:v>
                </c:pt>
                <c:pt idx="4">
                  <c:v>41901.0</c:v>
                </c:pt>
                <c:pt idx="5">
                  <c:v>41902.0</c:v>
                </c:pt>
                <c:pt idx="6">
                  <c:v>41903.0</c:v>
                </c:pt>
                <c:pt idx="7">
                  <c:v>41904.0</c:v>
                </c:pt>
                <c:pt idx="8">
                  <c:v>41905.0</c:v>
                </c:pt>
                <c:pt idx="9">
                  <c:v>41906.0</c:v>
                </c:pt>
                <c:pt idx="10">
                  <c:v>41907.0</c:v>
                </c:pt>
                <c:pt idx="11">
                  <c:v>41908.0</c:v>
                </c:pt>
                <c:pt idx="12">
                  <c:v>41909.0</c:v>
                </c:pt>
                <c:pt idx="13">
                  <c:v>41910.0</c:v>
                </c:pt>
                <c:pt idx="14">
                  <c:v>41911.0</c:v>
                </c:pt>
                <c:pt idx="15">
                  <c:v>41912.0</c:v>
                </c:pt>
                <c:pt idx="16">
                  <c:v>41913.0</c:v>
                </c:pt>
                <c:pt idx="17">
                  <c:v>41914.0</c:v>
                </c:pt>
                <c:pt idx="18">
                  <c:v>41915.0</c:v>
                </c:pt>
                <c:pt idx="19">
                  <c:v>41916.0</c:v>
                </c:pt>
                <c:pt idx="20">
                  <c:v>41917.0</c:v>
                </c:pt>
                <c:pt idx="21">
                  <c:v>41918.0</c:v>
                </c:pt>
                <c:pt idx="22">
                  <c:v>41919.0</c:v>
                </c:pt>
                <c:pt idx="23">
                  <c:v>41920.0</c:v>
                </c:pt>
                <c:pt idx="24">
                  <c:v>41921.0</c:v>
                </c:pt>
                <c:pt idx="25">
                  <c:v>41922.0</c:v>
                </c:pt>
                <c:pt idx="26">
                  <c:v>41923.0</c:v>
                </c:pt>
                <c:pt idx="27">
                  <c:v>41924.0</c:v>
                </c:pt>
                <c:pt idx="28">
                  <c:v>41925.0</c:v>
                </c:pt>
                <c:pt idx="29">
                  <c:v>41926.0</c:v>
                </c:pt>
                <c:pt idx="30">
                  <c:v>41927.0</c:v>
                </c:pt>
                <c:pt idx="31">
                  <c:v>41928.0</c:v>
                </c:pt>
                <c:pt idx="32">
                  <c:v>41929.0</c:v>
                </c:pt>
                <c:pt idx="33">
                  <c:v>41930.0</c:v>
                </c:pt>
                <c:pt idx="34">
                  <c:v>41931.0</c:v>
                </c:pt>
                <c:pt idx="35">
                  <c:v>41932.0</c:v>
                </c:pt>
                <c:pt idx="36">
                  <c:v>41933.0</c:v>
                </c:pt>
                <c:pt idx="37">
                  <c:v>41934.0</c:v>
                </c:pt>
                <c:pt idx="38">
                  <c:v>41935.0</c:v>
                </c:pt>
                <c:pt idx="39">
                  <c:v>41936.0</c:v>
                </c:pt>
                <c:pt idx="40">
                  <c:v>41937.0</c:v>
                </c:pt>
                <c:pt idx="41">
                  <c:v>41938.0</c:v>
                </c:pt>
                <c:pt idx="42">
                  <c:v>41939.0</c:v>
                </c:pt>
                <c:pt idx="43">
                  <c:v>41940.0</c:v>
                </c:pt>
                <c:pt idx="44">
                  <c:v>41941.0</c:v>
                </c:pt>
                <c:pt idx="45">
                  <c:v>41942.0</c:v>
                </c:pt>
                <c:pt idx="46">
                  <c:v>41943.0</c:v>
                </c:pt>
                <c:pt idx="47">
                  <c:v>41944.0</c:v>
                </c:pt>
                <c:pt idx="48">
                  <c:v>41945.0</c:v>
                </c:pt>
                <c:pt idx="49">
                  <c:v>41946.0</c:v>
                </c:pt>
                <c:pt idx="50">
                  <c:v>41947.0</c:v>
                </c:pt>
                <c:pt idx="51">
                  <c:v>41948.0</c:v>
                </c:pt>
                <c:pt idx="52">
                  <c:v>41949.0</c:v>
                </c:pt>
                <c:pt idx="53">
                  <c:v>41950.0</c:v>
                </c:pt>
                <c:pt idx="54">
                  <c:v>41951.0</c:v>
                </c:pt>
                <c:pt idx="55">
                  <c:v>41952.0</c:v>
                </c:pt>
                <c:pt idx="56">
                  <c:v>41953.0</c:v>
                </c:pt>
                <c:pt idx="57">
                  <c:v>41954.0</c:v>
                </c:pt>
                <c:pt idx="58">
                  <c:v>41955.0</c:v>
                </c:pt>
                <c:pt idx="59">
                  <c:v>41956.0</c:v>
                </c:pt>
                <c:pt idx="60">
                  <c:v>41957.0</c:v>
                </c:pt>
                <c:pt idx="61">
                  <c:v>41958.0</c:v>
                </c:pt>
                <c:pt idx="62">
                  <c:v>41959.0</c:v>
                </c:pt>
                <c:pt idx="63">
                  <c:v>41960.0</c:v>
                </c:pt>
                <c:pt idx="64">
                  <c:v>41961.0</c:v>
                </c:pt>
                <c:pt idx="65">
                  <c:v>41962.0</c:v>
                </c:pt>
                <c:pt idx="66">
                  <c:v>41963.0</c:v>
                </c:pt>
                <c:pt idx="67">
                  <c:v>41964.0</c:v>
                </c:pt>
                <c:pt idx="68">
                  <c:v>41965.0</c:v>
                </c:pt>
                <c:pt idx="69">
                  <c:v>41966.0</c:v>
                </c:pt>
                <c:pt idx="70">
                  <c:v>41967.0</c:v>
                </c:pt>
                <c:pt idx="71">
                  <c:v>41968.0</c:v>
                </c:pt>
                <c:pt idx="72">
                  <c:v>41969.0</c:v>
                </c:pt>
                <c:pt idx="73">
                  <c:v>41970.0</c:v>
                </c:pt>
                <c:pt idx="74">
                  <c:v>41971.0</c:v>
                </c:pt>
                <c:pt idx="75">
                  <c:v>41972.0</c:v>
                </c:pt>
                <c:pt idx="76">
                  <c:v>41973.0</c:v>
                </c:pt>
                <c:pt idx="77">
                  <c:v>41974.0</c:v>
                </c:pt>
                <c:pt idx="78">
                  <c:v>41975.0</c:v>
                </c:pt>
                <c:pt idx="79">
                  <c:v>41976.0</c:v>
                </c:pt>
                <c:pt idx="80">
                  <c:v>41977.0</c:v>
                </c:pt>
                <c:pt idx="81">
                  <c:v>41978.0</c:v>
                </c:pt>
                <c:pt idx="82">
                  <c:v>41979.0</c:v>
                </c:pt>
                <c:pt idx="83">
                  <c:v>41980.0</c:v>
                </c:pt>
                <c:pt idx="84">
                  <c:v>41981.0</c:v>
                </c:pt>
                <c:pt idx="85">
                  <c:v>41982.0</c:v>
                </c:pt>
                <c:pt idx="86">
                  <c:v>41983.0</c:v>
                </c:pt>
                <c:pt idx="87">
                  <c:v>41984.0</c:v>
                </c:pt>
                <c:pt idx="88">
                  <c:v>41985.0</c:v>
                </c:pt>
                <c:pt idx="89">
                  <c:v>41986.0</c:v>
                </c:pt>
                <c:pt idx="90">
                  <c:v>41987.0</c:v>
                </c:pt>
                <c:pt idx="91">
                  <c:v>41988.0</c:v>
                </c:pt>
                <c:pt idx="92">
                  <c:v>41989.0</c:v>
                </c:pt>
                <c:pt idx="93">
                  <c:v>41990.0</c:v>
                </c:pt>
                <c:pt idx="94">
                  <c:v>41991.0</c:v>
                </c:pt>
                <c:pt idx="95">
                  <c:v>41992.0</c:v>
                </c:pt>
              </c:numCache>
            </c:numRef>
          </c:cat>
          <c:val>
            <c:numRef>
              <c:f>Auswertung!$Q$2:$Q$98</c:f>
              <c:numCache>
                <c:formatCode>0.0</c:formatCode>
                <c:ptCount val="97"/>
                <c:pt idx="3">
                  <c:v>20.08333333333333</c:v>
                </c:pt>
                <c:pt idx="10">
                  <c:v>26.38333333333333</c:v>
                </c:pt>
                <c:pt idx="17">
                  <c:v>37.08333333333333</c:v>
                </c:pt>
                <c:pt idx="24">
                  <c:v>18.58333333333333</c:v>
                </c:pt>
                <c:pt idx="31">
                  <c:v>22.58333333333333</c:v>
                </c:pt>
                <c:pt idx="38">
                  <c:v>38.41666666666666</c:v>
                </c:pt>
                <c:pt idx="45">
                  <c:v>48.33333333333333</c:v>
                </c:pt>
                <c:pt idx="52">
                  <c:v>21.83333333333332</c:v>
                </c:pt>
                <c:pt idx="59">
                  <c:v>25.49999999999999</c:v>
                </c:pt>
                <c:pt idx="66">
                  <c:v>39.33333333333333</c:v>
                </c:pt>
                <c:pt idx="73">
                  <c:v>36.16666666666666</c:v>
                </c:pt>
                <c:pt idx="80">
                  <c:v>32.99999999999998</c:v>
                </c:pt>
                <c:pt idx="87">
                  <c:v>38.75</c:v>
                </c:pt>
                <c:pt idx="94">
                  <c:v>11.0</c:v>
                </c:pt>
              </c:numCache>
            </c:numRef>
          </c:val>
          <c:smooth val="0"/>
        </c:ser>
        <c:ser>
          <c:idx val="1"/>
          <c:order val="1"/>
          <c:tx>
            <c:strRef>
              <c:f>Auswertung!$R$1</c:f>
              <c:strCache>
                <c:ptCount val="1"/>
                <c:pt idx="0">
                  <c:v>Tobias Blaser</c:v>
                </c:pt>
              </c:strCache>
            </c:strRef>
          </c:tx>
          <c:marker>
            <c:symbol val="none"/>
          </c:marker>
          <c:cat>
            <c:numRef>
              <c:f>Auswertung!$A$2:$A$98</c:f>
              <c:numCache>
                <c:formatCode>ddd\,\ d/m/yy</c:formatCode>
                <c:ptCount val="97"/>
                <c:pt idx="0">
                  <c:v>41897.0</c:v>
                </c:pt>
                <c:pt idx="1">
                  <c:v>41898.0</c:v>
                </c:pt>
                <c:pt idx="2">
                  <c:v>41899.0</c:v>
                </c:pt>
                <c:pt idx="3">
                  <c:v>41900.0</c:v>
                </c:pt>
                <c:pt idx="4">
                  <c:v>41901.0</c:v>
                </c:pt>
                <c:pt idx="5">
                  <c:v>41902.0</c:v>
                </c:pt>
                <c:pt idx="6">
                  <c:v>41903.0</c:v>
                </c:pt>
                <c:pt idx="7">
                  <c:v>41904.0</c:v>
                </c:pt>
                <c:pt idx="8">
                  <c:v>41905.0</c:v>
                </c:pt>
                <c:pt idx="9">
                  <c:v>41906.0</c:v>
                </c:pt>
                <c:pt idx="10">
                  <c:v>41907.0</c:v>
                </c:pt>
                <c:pt idx="11">
                  <c:v>41908.0</c:v>
                </c:pt>
                <c:pt idx="12">
                  <c:v>41909.0</c:v>
                </c:pt>
                <c:pt idx="13">
                  <c:v>41910.0</c:v>
                </c:pt>
                <c:pt idx="14">
                  <c:v>41911.0</c:v>
                </c:pt>
                <c:pt idx="15">
                  <c:v>41912.0</c:v>
                </c:pt>
                <c:pt idx="16">
                  <c:v>41913.0</c:v>
                </c:pt>
                <c:pt idx="17">
                  <c:v>41914.0</c:v>
                </c:pt>
                <c:pt idx="18">
                  <c:v>41915.0</c:v>
                </c:pt>
                <c:pt idx="19">
                  <c:v>41916.0</c:v>
                </c:pt>
                <c:pt idx="20">
                  <c:v>41917.0</c:v>
                </c:pt>
                <c:pt idx="21">
                  <c:v>41918.0</c:v>
                </c:pt>
                <c:pt idx="22">
                  <c:v>41919.0</c:v>
                </c:pt>
                <c:pt idx="23">
                  <c:v>41920.0</c:v>
                </c:pt>
                <c:pt idx="24">
                  <c:v>41921.0</c:v>
                </c:pt>
                <c:pt idx="25">
                  <c:v>41922.0</c:v>
                </c:pt>
                <c:pt idx="26">
                  <c:v>41923.0</c:v>
                </c:pt>
                <c:pt idx="27">
                  <c:v>41924.0</c:v>
                </c:pt>
                <c:pt idx="28">
                  <c:v>41925.0</c:v>
                </c:pt>
                <c:pt idx="29">
                  <c:v>41926.0</c:v>
                </c:pt>
                <c:pt idx="30">
                  <c:v>41927.0</c:v>
                </c:pt>
                <c:pt idx="31">
                  <c:v>41928.0</c:v>
                </c:pt>
                <c:pt idx="32">
                  <c:v>41929.0</c:v>
                </c:pt>
                <c:pt idx="33">
                  <c:v>41930.0</c:v>
                </c:pt>
                <c:pt idx="34">
                  <c:v>41931.0</c:v>
                </c:pt>
                <c:pt idx="35">
                  <c:v>41932.0</c:v>
                </c:pt>
                <c:pt idx="36">
                  <c:v>41933.0</c:v>
                </c:pt>
                <c:pt idx="37">
                  <c:v>41934.0</c:v>
                </c:pt>
                <c:pt idx="38">
                  <c:v>41935.0</c:v>
                </c:pt>
                <c:pt idx="39">
                  <c:v>41936.0</c:v>
                </c:pt>
                <c:pt idx="40">
                  <c:v>41937.0</c:v>
                </c:pt>
                <c:pt idx="41">
                  <c:v>41938.0</c:v>
                </c:pt>
                <c:pt idx="42">
                  <c:v>41939.0</c:v>
                </c:pt>
                <c:pt idx="43">
                  <c:v>41940.0</c:v>
                </c:pt>
                <c:pt idx="44">
                  <c:v>41941.0</c:v>
                </c:pt>
                <c:pt idx="45">
                  <c:v>41942.0</c:v>
                </c:pt>
                <c:pt idx="46">
                  <c:v>41943.0</c:v>
                </c:pt>
                <c:pt idx="47">
                  <c:v>41944.0</c:v>
                </c:pt>
                <c:pt idx="48">
                  <c:v>41945.0</c:v>
                </c:pt>
                <c:pt idx="49">
                  <c:v>41946.0</c:v>
                </c:pt>
                <c:pt idx="50">
                  <c:v>41947.0</c:v>
                </c:pt>
                <c:pt idx="51">
                  <c:v>41948.0</c:v>
                </c:pt>
                <c:pt idx="52">
                  <c:v>41949.0</c:v>
                </c:pt>
                <c:pt idx="53">
                  <c:v>41950.0</c:v>
                </c:pt>
                <c:pt idx="54">
                  <c:v>41951.0</c:v>
                </c:pt>
                <c:pt idx="55">
                  <c:v>41952.0</c:v>
                </c:pt>
                <c:pt idx="56">
                  <c:v>41953.0</c:v>
                </c:pt>
                <c:pt idx="57">
                  <c:v>41954.0</c:v>
                </c:pt>
                <c:pt idx="58">
                  <c:v>41955.0</c:v>
                </c:pt>
                <c:pt idx="59">
                  <c:v>41956.0</c:v>
                </c:pt>
                <c:pt idx="60">
                  <c:v>41957.0</c:v>
                </c:pt>
                <c:pt idx="61">
                  <c:v>41958.0</c:v>
                </c:pt>
                <c:pt idx="62">
                  <c:v>41959.0</c:v>
                </c:pt>
                <c:pt idx="63">
                  <c:v>41960.0</c:v>
                </c:pt>
                <c:pt idx="64">
                  <c:v>41961.0</c:v>
                </c:pt>
                <c:pt idx="65">
                  <c:v>41962.0</c:v>
                </c:pt>
                <c:pt idx="66">
                  <c:v>41963.0</c:v>
                </c:pt>
                <c:pt idx="67">
                  <c:v>41964.0</c:v>
                </c:pt>
                <c:pt idx="68">
                  <c:v>41965.0</c:v>
                </c:pt>
                <c:pt idx="69">
                  <c:v>41966.0</c:v>
                </c:pt>
                <c:pt idx="70">
                  <c:v>41967.0</c:v>
                </c:pt>
                <c:pt idx="71">
                  <c:v>41968.0</c:v>
                </c:pt>
                <c:pt idx="72">
                  <c:v>41969.0</c:v>
                </c:pt>
                <c:pt idx="73">
                  <c:v>41970.0</c:v>
                </c:pt>
                <c:pt idx="74">
                  <c:v>41971.0</c:v>
                </c:pt>
                <c:pt idx="75">
                  <c:v>41972.0</c:v>
                </c:pt>
                <c:pt idx="76">
                  <c:v>41973.0</c:v>
                </c:pt>
                <c:pt idx="77">
                  <c:v>41974.0</c:v>
                </c:pt>
                <c:pt idx="78">
                  <c:v>41975.0</c:v>
                </c:pt>
                <c:pt idx="79">
                  <c:v>41976.0</c:v>
                </c:pt>
                <c:pt idx="80">
                  <c:v>41977.0</c:v>
                </c:pt>
                <c:pt idx="81">
                  <c:v>41978.0</c:v>
                </c:pt>
                <c:pt idx="82">
                  <c:v>41979.0</c:v>
                </c:pt>
                <c:pt idx="83">
                  <c:v>41980.0</c:v>
                </c:pt>
                <c:pt idx="84">
                  <c:v>41981.0</c:v>
                </c:pt>
                <c:pt idx="85">
                  <c:v>41982.0</c:v>
                </c:pt>
                <c:pt idx="86">
                  <c:v>41983.0</c:v>
                </c:pt>
                <c:pt idx="87">
                  <c:v>41984.0</c:v>
                </c:pt>
                <c:pt idx="88">
                  <c:v>41985.0</c:v>
                </c:pt>
                <c:pt idx="89">
                  <c:v>41986.0</c:v>
                </c:pt>
                <c:pt idx="90">
                  <c:v>41987.0</c:v>
                </c:pt>
                <c:pt idx="91">
                  <c:v>41988.0</c:v>
                </c:pt>
                <c:pt idx="92">
                  <c:v>41989.0</c:v>
                </c:pt>
                <c:pt idx="93">
                  <c:v>41990.0</c:v>
                </c:pt>
                <c:pt idx="94">
                  <c:v>41991.0</c:v>
                </c:pt>
                <c:pt idx="95">
                  <c:v>41992.0</c:v>
                </c:pt>
              </c:numCache>
            </c:numRef>
          </c:cat>
          <c:val>
            <c:numRef>
              <c:f>Auswertung!$R$2:$R$98</c:f>
              <c:numCache>
                <c:formatCode>0.0</c:formatCode>
                <c:ptCount val="97"/>
                <c:pt idx="3">
                  <c:v>22.08333333333333</c:v>
                </c:pt>
                <c:pt idx="10">
                  <c:v>26.0</c:v>
                </c:pt>
                <c:pt idx="17">
                  <c:v>28.0</c:v>
                </c:pt>
                <c:pt idx="24">
                  <c:v>25.16666666666666</c:v>
                </c:pt>
                <c:pt idx="31">
                  <c:v>33.28333333333333</c:v>
                </c:pt>
                <c:pt idx="38">
                  <c:v>21.5</c:v>
                </c:pt>
                <c:pt idx="45">
                  <c:v>30.0</c:v>
                </c:pt>
                <c:pt idx="52">
                  <c:v>27.25</c:v>
                </c:pt>
                <c:pt idx="59">
                  <c:v>38.25</c:v>
                </c:pt>
                <c:pt idx="66">
                  <c:v>35.75</c:v>
                </c:pt>
                <c:pt idx="73">
                  <c:v>35.0</c:v>
                </c:pt>
                <c:pt idx="80">
                  <c:v>26.0</c:v>
                </c:pt>
                <c:pt idx="87">
                  <c:v>51.0</c:v>
                </c:pt>
                <c:pt idx="94">
                  <c:v>13.0</c:v>
                </c:pt>
              </c:numCache>
            </c:numRef>
          </c:val>
          <c:smooth val="0"/>
        </c:ser>
        <c:ser>
          <c:idx val="2"/>
          <c:order val="2"/>
          <c:tx>
            <c:strRef>
              <c:f>Auswertung!$S$1</c:f>
              <c:strCache>
                <c:ptCount val="1"/>
                <c:pt idx="0">
                  <c:v>Soll Min Wochenstunden</c:v>
                </c:pt>
              </c:strCache>
            </c:strRef>
          </c:tx>
          <c:spPr>
            <a:ln w="25400">
              <a:solidFill>
                <a:schemeClr val="bg1">
                  <a:lumMod val="50000"/>
                </a:schemeClr>
              </a:solidFill>
            </a:ln>
          </c:spPr>
          <c:marker>
            <c:symbol val="none"/>
          </c:marker>
          <c:cat>
            <c:numRef>
              <c:f>Auswertung!$A$2:$A$98</c:f>
              <c:numCache>
                <c:formatCode>ddd\,\ d/m/yy</c:formatCode>
                <c:ptCount val="97"/>
                <c:pt idx="0">
                  <c:v>41897.0</c:v>
                </c:pt>
                <c:pt idx="1">
                  <c:v>41898.0</c:v>
                </c:pt>
                <c:pt idx="2">
                  <c:v>41899.0</c:v>
                </c:pt>
                <c:pt idx="3">
                  <c:v>41900.0</c:v>
                </c:pt>
                <c:pt idx="4">
                  <c:v>41901.0</c:v>
                </c:pt>
                <c:pt idx="5">
                  <c:v>41902.0</c:v>
                </c:pt>
                <c:pt idx="6">
                  <c:v>41903.0</c:v>
                </c:pt>
                <c:pt idx="7">
                  <c:v>41904.0</c:v>
                </c:pt>
                <c:pt idx="8">
                  <c:v>41905.0</c:v>
                </c:pt>
                <c:pt idx="9">
                  <c:v>41906.0</c:v>
                </c:pt>
                <c:pt idx="10">
                  <c:v>41907.0</c:v>
                </c:pt>
                <c:pt idx="11">
                  <c:v>41908.0</c:v>
                </c:pt>
                <c:pt idx="12">
                  <c:v>41909.0</c:v>
                </c:pt>
                <c:pt idx="13">
                  <c:v>41910.0</c:v>
                </c:pt>
                <c:pt idx="14">
                  <c:v>41911.0</c:v>
                </c:pt>
                <c:pt idx="15">
                  <c:v>41912.0</c:v>
                </c:pt>
                <c:pt idx="16">
                  <c:v>41913.0</c:v>
                </c:pt>
                <c:pt idx="17">
                  <c:v>41914.0</c:v>
                </c:pt>
                <c:pt idx="18">
                  <c:v>41915.0</c:v>
                </c:pt>
                <c:pt idx="19">
                  <c:v>41916.0</c:v>
                </c:pt>
                <c:pt idx="20">
                  <c:v>41917.0</c:v>
                </c:pt>
                <c:pt idx="21">
                  <c:v>41918.0</c:v>
                </c:pt>
                <c:pt idx="22">
                  <c:v>41919.0</c:v>
                </c:pt>
                <c:pt idx="23">
                  <c:v>41920.0</c:v>
                </c:pt>
                <c:pt idx="24">
                  <c:v>41921.0</c:v>
                </c:pt>
                <c:pt idx="25">
                  <c:v>41922.0</c:v>
                </c:pt>
                <c:pt idx="26">
                  <c:v>41923.0</c:v>
                </c:pt>
                <c:pt idx="27">
                  <c:v>41924.0</c:v>
                </c:pt>
                <c:pt idx="28">
                  <c:v>41925.0</c:v>
                </c:pt>
                <c:pt idx="29">
                  <c:v>41926.0</c:v>
                </c:pt>
                <c:pt idx="30">
                  <c:v>41927.0</c:v>
                </c:pt>
                <c:pt idx="31">
                  <c:v>41928.0</c:v>
                </c:pt>
                <c:pt idx="32">
                  <c:v>41929.0</c:v>
                </c:pt>
                <c:pt idx="33">
                  <c:v>41930.0</c:v>
                </c:pt>
                <c:pt idx="34">
                  <c:v>41931.0</c:v>
                </c:pt>
                <c:pt idx="35">
                  <c:v>41932.0</c:v>
                </c:pt>
                <c:pt idx="36">
                  <c:v>41933.0</c:v>
                </c:pt>
                <c:pt idx="37">
                  <c:v>41934.0</c:v>
                </c:pt>
                <c:pt idx="38">
                  <c:v>41935.0</c:v>
                </c:pt>
                <c:pt idx="39">
                  <c:v>41936.0</c:v>
                </c:pt>
                <c:pt idx="40">
                  <c:v>41937.0</c:v>
                </c:pt>
                <c:pt idx="41">
                  <c:v>41938.0</c:v>
                </c:pt>
                <c:pt idx="42">
                  <c:v>41939.0</c:v>
                </c:pt>
                <c:pt idx="43">
                  <c:v>41940.0</c:v>
                </c:pt>
                <c:pt idx="44">
                  <c:v>41941.0</c:v>
                </c:pt>
                <c:pt idx="45">
                  <c:v>41942.0</c:v>
                </c:pt>
                <c:pt idx="46">
                  <c:v>41943.0</c:v>
                </c:pt>
                <c:pt idx="47">
                  <c:v>41944.0</c:v>
                </c:pt>
                <c:pt idx="48">
                  <c:v>41945.0</c:v>
                </c:pt>
                <c:pt idx="49">
                  <c:v>41946.0</c:v>
                </c:pt>
                <c:pt idx="50">
                  <c:v>41947.0</c:v>
                </c:pt>
                <c:pt idx="51">
                  <c:v>41948.0</c:v>
                </c:pt>
                <c:pt idx="52">
                  <c:v>41949.0</c:v>
                </c:pt>
                <c:pt idx="53">
                  <c:v>41950.0</c:v>
                </c:pt>
                <c:pt idx="54">
                  <c:v>41951.0</c:v>
                </c:pt>
                <c:pt idx="55">
                  <c:v>41952.0</c:v>
                </c:pt>
                <c:pt idx="56">
                  <c:v>41953.0</c:v>
                </c:pt>
                <c:pt idx="57">
                  <c:v>41954.0</c:v>
                </c:pt>
                <c:pt idx="58">
                  <c:v>41955.0</c:v>
                </c:pt>
                <c:pt idx="59">
                  <c:v>41956.0</c:v>
                </c:pt>
                <c:pt idx="60">
                  <c:v>41957.0</c:v>
                </c:pt>
                <c:pt idx="61">
                  <c:v>41958.0</c:v>
                </c:pt>
                <c:pt idx="62">
                  <c:v>41959.0</c:v>
                </c:pt>
                <c:pt idx="63">
                  <c:v>41960.0</c:v>
                </c:pt>
                <c:pt idx="64">
                  <c:v>41961.0</c:v>
                </c:pt>
                <c:pt idx="65">
                  <c:v>41962.0</c:v>
                </c:pt>
                <c:pt idx="66">
                  <c:v>41963.0</c:v>
                </c:pt>
                <c:pt idx="67">
                  <c:v>41964.0</c:v>
                </c:pt>
                <c:pt idx="68">
                  <c:v>41965.0</c:v>
                </c:pt>
                <c:pt idx="69">
                  <c:v>41966.0</c:v>
                </c:pt>
                <c:pt idx="70">
                  <c:v>41967.0</c:v>
                </c:pt>
                <c:pt idx="71">
                  <c:v>41968.0</c:v>
                </c:pt>
                <c:pt idx="72">
                  <c:v>41969.0</c:v>
                </c:pt>
                <c:pt idx="73">
                  <c:v>41970.0</c:v>
                </c:pt>
                <c:pt idx="74">
                  <c:v>41971.0</c:v>
                </c:pt>
                <c:pt idx="75">
                  <c:v>41972.0</c:v>
                </c:pt>
                <c:pt idx="76">
                  <c:v>41973.0</c:v>
                </c:pt>
                <c:pt idx="77">
                  <c:v>41974.0</c:v>
                </c:pt>
                <c:pt idx="78">
                  <c:v>41975.0</c:v>
                </c:pt>
                <c:pt idx="79">
                  <c:v>41976.0</c:v>
                </c:pt>
                <c:pt idx="80">
                  <c:v>41977.0</c:v>
                </c:pt>
                <c:pt idx="81">
                  <c:v>41978.0</c:v>
                </c:pt>
                <c:pt idx="82">
                  <c:v>41979.0</c:v>
                </c:pt>
                <c:pt idx="83">
                  <c:v>41980.0</c:v>
                </c:pt>
                <c:pt idx="84">
                  <c:v>41981.0</c:v>
                </c:pt>
                <c:pt idx="85">
                  <c:v>41982.0</c:v>
                </c:pt>
                <c:pt idx="86">
                  <c:v>41983.0</c:v>
                </c:pt>
                <c:pt idx="87">
                  <c:v>41984.0</c:v>
                </c:pt>
                <c:pt idx="88">
                  <c:v>41985.0</c:v>
                </c:pt>
                <c:pt idx="89">
                  <c:v>41986.0</c:v>
                </c:pt>
                <c:pt idx="90">
                  <c:v>41987.0</c:v>
                </c:pt>
                <c:pt idx="91">
                  <c:v>41988.0</c:v>
                </c:pt>
                <c:pt idx="92">
                  <c:v>41989.0</c:v>
                </c:pt>
                <c:pt idx="93">
                  <c:v>41990.0</c:v>
                </c:pt>
                <c:pt idx="94">
                  <c:v>41991.0</c:v>
                </c:pt>
                <c:pt idx="95">
                  <c:v>41992.0</c:v>
                </c:pt>
              </c:numCache>
            </c:numRef>
          </c:cat>
          <c:val>
            <c:numRef>
              <c:f>Auswertung!$S$2:$S$98</c:f>
              <c:numCache>
                <c:formatCode>0.0</c:formatCode>
                <c:ptCount val="97"/>
                <c:pt idx="0">
                  <c:v>21.875</c:v>
                </c:pt>
                <c:pt idx="1">
                  <c:v>21.875</c:v>
                </c:pt>
                <c:pt idx="2">
                  <c:v>21.875</c:v>
                </c:pt>
                <c:pt idx="3">
                  <c:v>21.875</c:v>
                </c:pt>
                <c:pt idx="4">
                  <c:v>21.875</c:v>
                </c:pt>
                <c:pt idx="5">
                  <c:v>21.875</c:v>
                </c:pt>
                <c:pt idx="6">
                  <c:v>21.875</c:v>
                </c:pt>
                <c:pt idx="7">
                  <c:v>21.875</c:v>
                </c:pt>
                <c:pt idx="8">
                  <c:v>21.875</c:v>
                </c:pt>
                <c:pt idx="9">
                  <c:v>21.875</c:v>
                </c:pt>
                <c:pt idx="10">
                  <c:v>21.875</c:v>
                </c:pt>
                <c:pt idx="11">
                  <c:v>21.875</c:v>
                </c:pt>
                <c:pt idx="12">
                  <c:v>21.875</c:v>
                </c:pt>
                <c:pt idx="13">
                  <c:v>21.875</c:v>
                </c:pt>
                <c:pt idx="14">
                  <c:v>21.875</c:v>
                </c:pt>
                <c:pt idx="15">
                  <c:v>21.875</c:v>
                </c:pt>
                <c:pt idx="16">
                  <c:v>21.875</c:v>
                </c:pt>
                <c:pt idx="17">
                  <c:v>21.875</c:v>
                </c:pt>
                <c:pt idx="18">
                  <c:v>21.875</c:v>
                </c:pt>
                <c:pt idx="19">
                  <c:v>21.875</c:v>
                </c:pt>
                <c:pt idx="20">
                  <c:v>21.875</c:v>
                </c:pt>
                <c:pt idx="21">
                  <c:v>21.875</c:v>
                </c:pt>
                <c:pt idx="22">
                  <c:v>21.875</c:v>
                </c:pt>
                <c:pt idx="23">
                  <c:v>21.875</c:v>
                </c:pt>
                <c:pt idx="24">
                  <c:v>21.875</c:v>
                </c:pt>
                <c:pt idx="25">
                  <c:v>21.875</c:v>
                </c:pt>
                <c:pt idx="26">
                  <c:v>21.875</c:v>
                </c:pt>
                <c:pt idx="27">
                  <c:v>21.875</c:v>
                </c:pt>
                <c:pt idx="28">
                  <c:v>21.875</c:v>
                </c:pt>
                <c:pt idx="29">
                  <c:v>21.875</c:v>
                </c:pt>
                <c:pt idx="30">
                  <c:v>21.875</c:v>
                </c:pt>
                <c:pt idx="31">
                  <c:v>21.875</c:v>
                </c:pt>
                <c:pt idx="32">
                  <c:v>21.875</c:v>
                </c:pt>
                <c:pt idx="33">
                  <c:v>21.875</c:v>
                </c:pt>
                <c:pt idx="34">
                  <c:v>21.875</c:v>
                </c:pt>
                <c:pt idx="35">
                  <c:v>21.875</c:v>
                </c:pt>
                <c:pt idx="36">
                  <c:v>21.875</c:v>
                </c:pt>
                <c:pt idx="37">
                  <c:v>21.875</c:v>
                </c:pt>
                <c:pt idx="38">
                  <c:v>21.875</c:v>
                </c:pt>
                <c:pt idx="39">
                  <c:v>21.875</c:v>
                </c:pt>
                <c:pt idx="40">
                  <c:v>21.875</c:v>
                </c:pt>
                <c:pt idx="41">
                  <c:v>21.875</c:v>
                </c:pt>
                <c:pt idx="42">
                  <c:v>21.875</c:v>
                </c:pt>
                <c:pt idx="43">
                  <c:v>21.875</c:v>
                </c:pt>
                <c:pt idx="44">
                  <c:v>21.875</c:v>
                </c:pt>
                <c:pt idx="45">
                  <c:v>21.875</c:v>
                </c:pt>
                <c:pt idx="46">
                  <c:v>21.875</c:v>
                </c:pt>
                <c:pt idx="47">
                  <c:v>21.875</c:v>
                </c:pt>
                <c:pt idx="48">
                  <c:v>21.875</c:v>
                </c:pt>
                <c:pt idx="49">
                  <c:v>21.875</c:v>
                </c:pt>
                <c:pt idx="50">
                  <c:v>21.875</c:v>
                </c:pt>
                <c:pt idx="51">
                  <c:v>21.875</c:v>
                </c:pt>
                <c:pt idx="52">
                  <c:v>21.875</c:v>
                </c:pt>
                <c:pt idx="53">
                  <c:v>21.875</c:v>
                </c:pt>
                <c:pt idx="54">
                  <c:v>21.875</c:v>
                </c:pt>
                <c:pt idx="55">
                  <c:v>21.875</c:v>
                </c:pt>
                <c:pt idx="56">
                  <c:v>21.875</c:v>
                </c:pt>
                <c:pt idx="57">
                  <c:v>21.875</c:v>
                </c:pt>
                <c:pt idx="58">
                  <c:v>21.875</c:v>
                </c:pt>
                <c:pt idx="59">
                  <c:v>21.875</c:v>
                </c:pt>
                <c:pt idx="60">
                  <c:v>21.875</c:v>
                </c:pt>
                <c:pt idx="61">
                  <c:v>21.875</c:v>
                </c:pt>
                <c:pt idx="62">
                  <c:v>21.875</c:v>
                </c:pt>
                <c:pt idx="63">
                  <c:v>21.875</c:v>
                </c:pt>
                <c:pt idx="64">
                  <c:v>21.875</c:v>
                </c:pt>
                <c:pt idx="65">
                  <c:v>21.875</c:v>
                </c:pt>
                <c:pt idx="66">
                  <c:v>21.875</c:v>
                </c:pt>
                <c:pt idx="67">
                  <c:v>21.875</c:v>
                </c:pt>
                <c:pt idx="68">
                  <c:v>21.875</c:v>
                </c:pt>
                <c:pt idx="69">
                  <c:v>21.875</c:v>
                </c:pt>
                <c:pt idx="70">
                  <c:v>21.875</c:v>
                </c:pt>
                <c:pt idx="71">
                  <c:v>21.875</c:v>
                </c:pt>
                <c:pt idx="72">
                  <c:v>21.875</c:v>
                </c:pt>
                <c:pt idx="73">
                  <c:v>21.875</c:v>
                </c:pt>
                <c:pt idx="74">
                  <c:v>21.875</c:v>
                </c:pt>
                <c:pt idx="75">
                  <c:v>21.875</c:v>
                </c:pt>
                <c:pt idx="76">
                  <c:v>21.875</c:v>
                </c:pt>
                <c:pt idx="77">
                  <c:v>21.875</c:v>
                </c:pt>
                <c:pt idx="78">
                  <c:v>21.875</c:v>
                </c:pt>
                <c:pt idx="79">
                  <c:v>21.875</c:v>
                </c:pt>
                <c:pt idx="80">
                  <c:v>21.875</c:v>
                </c:pt>
                <c:pt idx="81">
                  <c:v>21.875</c:v>
                </c:pt>
                <c:pt idx="82">
                  <c:v>21.875</c:v>
                </c:pt>
                <c:pt idx="83">
                  <c:v>21.875</c:v>
                </c:pt>
                <c:pt idx="84">
                  <c:v>21.875</c:v>
                </c:pt>
                <c:pt idx="85">
                  <c:v>21.875</c:v>
                </c:pt>
                <c:pt idx="86">
                  <c:v>21.875</c:v>
                </c:pt>
                <c:pt idx="87">
                  <c:v>21.875</c:v>
                </c:pt>
                <c:pt idx="88">
                  <c:v>21.875</c:v>
                </c:pt>
                <c:pt idx="89">
                  <c:v>21.875</c:v>
                </c:pt>
                <c:pt idx="90">
                  <c:v>21.875</c:v>
                </c:pt>
                <c:pt idx="91">
                  <c:v>21.875</c:v>
                </c:pt>
                <c:pt idx="92">
                  <c:v>21.875</c:v>
                </c:pt>
                <c:pt idx="93">
                  <c:v>21.875</c:v>
                </c:pt>
                <c:pt idx="94">
                  <c:v>21.875</c:v>
                </c:pt>
                <c:pt idx="95">
                  <c:v>21.875</c:v>
                </c:pt>
              </c:numCache>
            </c:numRef>
          </c:val>
          <c:smooth val="0"/>
        </c:ser>
        <c:ser>
          <c:idx val="3"/>
          <c:order val="3"/>
          <c:tx>
            <c:strRef>
              <c:f>Auswertung!$T$1</c:f>
              <c:strCache>
                <c:ptCount val="1"/>
                <c:pt idx="0">
                  <c:v>Soll Max Wochenstunden</c:v>
                </c:pt>
              </c:strCache>
            </c:strRef>
          </c:tx>
          <c:spPr>
            <a:ln w="25400">
              <a:solidFill>
                <a:schemeClr val="tx1"/>
              </a:solidFill>
            </a:ln>
          </c:spPr>
          <c:marker>
            <c:symbol val="none"/>
          </c:marker>
          <c:cat>
            <c:numRef>
              <c:f>Auswertung!$A$2:$A$98</c:f>
              <c:numCache>
                <c:formatCode>ddd\,\ d/m/yy</c:formatCode>
                <c:ptCount val="97"/>
                <c:pt idx="0">
                  <c:v>41897.0</c:v>
                </c:pt>
                <c:pt idx="1">
                  <c:v>41898.0</c:v>
                </c:pt>
                <c:pt idx="2">
                  <c:v>41899.0</c:v>
                </c:pt>
                <c:pt idx="3">
                  <c:v>41900.0</c:v>
                </c:pt>
                <c:pt idx="4">
                  <c:v>41901.0</c:v>
                </c:pt>
                <c:pt idx="5">
                  <c:v>41902.0</c:v>
                </c:pt>
                <c:pt idx="6">
                  <c:v>41903.0</c:v>
                </c:pt>
                <c:pt idx="7">
                  <c:v>41904.0</c:v>
                </c:pt>
                <c:pt idx="8">
                  <c:v>41905.0</c:v>
                </c:pt>
                <c:pt idx="9">
                  <c:v>41906.0</c:v>
                </c:pt>
                <c:pt idx="10">
                  <c:v>41907.0</c:v>
                </c:pt>
                <c:pt idx="11">
                  <c:v>41908.0</c:v>
                </c:pt>
                <c:pt idx="12">
                  <c:v>41909.0</c:v>
                </c:pt>
                <c:pt idx="13">
                  <c:v>41910.0</c:v>
                </c:pt>
                <c:pt idx="14">
                  <c:v>41911.0</c:v>
                </c:pt>
                <c:pt idx="15">
                  <c:v>41912.0</c:v>
                </c:pt>
                <c:pt idx="16">
                  <c:v>41913.0</c:v>
                </c:pt>
                <c:pt idx="17">
                  <c:v>41914.0</c:v>
                </c:pt>
                <c:pt idx="18">
                  <c:v>41915.0</c:v>
                </c:pt>
                <c:pt idx="19">
                  <c:v>41916.0</c:v>
                </c:pt>
                <c:pt idx="20">
                  <c:v>41917.0</c:v>
                </c:pt>
                <c:pt idx="21">
                  <c:v>41918.0</c:v>
                </c:pt>
                <c:pt idx="22">
                  <c:v>41919.0</c:v>
                </c:pt>
                <c:pt idx="23">
                  <c:v>41920.0</c:v>
                </c:pt>
                <c:pt idx="24">
                  <c:v>41921.0</c:v>
                </c:pt>
                <c:pt idx="25">
                  <c:v>41922.0</c:v>
                </c:pt>
                <c:pt idx="26">
                  <c:v>41923.0</c:v>
                </c:pt>
                <c:pt idx="27">
                  <c:v>41924.0</c:v>
                </c:pt>
                <c:pt idx="28">
                  <c:v>41925.0</c:v>
                </c:pt>
                <c:pt idx="29">
                  <c:v>41926.0</c:v>
                </c:pt>
                <c:pt idx="30">
                  <c:v>41927.0</c:v>
                </c:pt>
                <c:pt idx="31">
                  <c:v>41928.0</c:v>
                </c:pt>
                <c:pt idx="32">
                  <c:v>41929.0</c:v>
                </c:pt>
                <c:pt idx="33">
                  <c:v>41930.0</c:v>
                </c:pt>
                <c:pt idx="34">
                  <c:v>41931.0</c:v>
                </c:pt>
                <c:pt idx="35">
                  <c:v>41932.0</c:v>
                </c:pt>
                <c:pt idx="36">
                  <c:v>41933.0</c:v>
                </c:pt>
                <c:pt idx="37">
                  <c:v>41934.0</c:v>
                </c:pt>
                <c:pt idx="38">
                  <c:v>41935.0</c:v>
                </c:pt>
                <c:pt idx="39">
                  <c:v>41936.0</c:v>
                </c:pt>
                <c:pt idx="40">
                  <c:v>41937.0</c:v>
                </c:pt>
                <c:pt idx="41">
                  <c:v>41938.0</c:v>
                </c:pt>
                <c:pt idx="42">
                  <c:v>41939.0</c:v>
                </c:pt>
                <c:pt idx="43">
                  <c:v>41940.0</c:v>
                </c:pt>
                <c:pt idx="44">
                  <c:v>41941.0</c:v>
                </c:pt>
                <c:pt idx="45">
                  <c:v>41942.0</c:v>
                </c:pt>
                <c:pt idx="46">
                  <c:v>41943.0</c:v>
                </c:pt>
                <c:pt idx="47">
                  <c:v>41944.0</c:v>
                </c:pt>
                <c:pt idx="48">
                  <c:v>41945.0</c:v>
                </c:pt>
                <c:pt idx="49">
                  <c:v>41946.0</c:v>
                </c:pt>
                <c:pt idx="50">
                  <c:v>41947.0</c:v>
                </c:pt>
                <c:pt idx="51">
                  <c:v>41948.0</c:v>
                </c:pt>
                <c:pt idx="52">
                  <c:v>41949.0</c:v>
                </c:pt>
                <c:pt idx="53">
                  <c:v>41950.0</c:v>
                </c:pt>
                <c:pt idx="54">
                  <c:v>41951.0</c:v>
                </c:pt>
                <c:pt idx="55">
                  <c:v>41952.0</c:v>
                </c:pt>
                <c:pt idx="56">
                  <c:v>41953.0</c:v>
                </c:pt>
                <c:pt idx="57">
                  <c:v>41954.0</c:v>
                </c:pt>
                <c:pt idx="58">
                  <c:v>41955.0</c:v>
                </c:pt>
                <c:pt idx="59">
                  <c:v>41956.0</c:v>
                </c:pt>
                <c:pt idx="60">
                  <c:v>41957.0</c:v>
                </c:pt>
                <c:pt idx="61">
                  <c:v>41958.0</c:v>
                </c:pt>
                <c:pt idx="62">
                  <c:v>41959.0</c:v>
                </c:pt>
                <c:pt idx="63">
                  <c:v>41960.0</c:v>
                </c:pt>
                <c:pt idx="64">
                  <c:v>41961.0</c:v>
                </c:pt>
                <c:pt idx="65">
                  <c:v>41962.0</c:v>
                </c:pt>
                <c:pt idx="66">
                  <c:v>41963.0</c:v>
                </c:pt>
                <c:pt idx="67">
                  <c:v>41964.0</c:v>
                </c:pt>
                <c:pt idx="68">
                  <c:v>41965.0</c:v>
                </c:pt>
                <c:pt idx="69">
                  <c:v>41966.0</c:v>
                </c:pt>
                <c:pt idx="70">
                  <c:v>41967.0</c:v>
                </c:pt>
                <c:pt idx="71">
                  <c:v>41968.0</c:v>
                </c:pt>
                <c:pt idx="72">
                  <c:v>41969.0</c:v>
                </c:pt>
                <c:pt idx="73">
                  <c:v>41970.0</c:v>
                </c:pt>
                <c:pt idx="74">
                  <c:v>41971.0</c:v>
                </c:pt>
                <c:pt idx="75">
                  <c:v>41972.0</c:v>
                </c:pt>
                <c:pt idx="76">
                  <c:v>41973.0</c:v>
                </c:pt>
                <c:pt idx="77">
                  <c:v>41974.0</c:v>
                </c:pt>
                <c:pt idx="78">
                  <c:v>41975.0</c:v>
                </c:pt>
                <c:pt idx="79">
                  <c:v>41976.0</c:v>
                </c:pt>
                <c:pt idx="80">
                  <c:v>41977.0</c:v>
                </c:pt>
                <c:pt idx="81">
                  <c:v>41978.0</c:v>
                </c:pt>
                <c:pt idx="82">
                  <c:v>41979.0</c:v>
                </c:pt>
                <c:pt idx="83">
                  <c:v>41980.0</c:v>
                </c:pt>
                <c:pt idx="84">
                  <c:v>41981.0</c:v>
                </c:pt>
                <c:pt idx="85">
                  <c:v>41982.0</c:v>
                </c:pt>
                <c:pt idx="86">
                  <c:v>41983.0</c:v>
                </c:pt>
                <c:pt idx="87">
                  <c:v>41984.0</c:v>
                </c:pt>
                <c:pt idx="88">
                  <c:v>41985.0</c:v>
                </c:pt>
                <c:pt idx="89">
                  <c:v>41986.0</c:v>
                </c:pt>
                <c:pt idx="90">
                  <c:v>41987.0</c:v>
                </c:pt>
                <c:pt idx="91">
                  <c:v>41988.0</c:v>
                </c:pt>
                <c:pt idx="92">
                  <c:v>41989.0</c:v>
                </c:pt>
                <c:pt idx="93">
                  <c:v>41990.0</c:v>
                </c:pt>
                <c:pt idx="94">
                  <c:v>41991.0</c:v>
                </c:pt>
                <c:pt idx="95">
                  <c:v>41992.0</c:v>
                </c:pt>
              </c:numCache>
            </c:numRef>
          </c:cat>
          <c:val>
            <c:numRef>
              <c:f>Auswertung!$T$2:$T$98</c:f>
              <c:numCache>
                <c:formatCode>0.0</c:formatCode>
                <c:ptCount val="97"/>
                <c:pt idx="0">
                  <c:v>26.25</c:v>
                </c:pt>
                <c:pt idx="1">
                  <c:v>26.25</c:v>
                </c:pt>
                <c:pt idx="2">
                  <c:v>26.25</c:v>
                </c:pt>
                <c:pt idx="3">
                  <c:v>26.25</c:v>
                </c:pt>
                <c:pt idx="4">
                  <c:v>26.25</c:v>
                </c:pt>
                <c:pt idx="5">
                  <c:v>26.25</c:v>
                </c:pt>
                <c:pt idx="6">
                  <c:v>26.25</c:v>
                </c:pt>
                <c:pt idx="7">
                  <c:v>26.25</c:v>
                </c:pt>
                <c:pt idx="8">
                  <c:v>26.25</c:v>
                </c:pt>
                <c:pt idx="9">
                  <c:v>26.25</c:v>
                </c:pt>
                <c:pt idx="10">
                  <c:v>26.25</c:v>
                </c:pt>
                <c:pt idx="11">
                  <c:v>26.25</c:v>
                </c:pt>
                <c:pt idx="12">
                  <c:v>26.25</c:v>
                </c:pt>
                <c:pt idx="13">
                  <c:v>26.25</c:v>
                </c:pt>
                <c:pt idx="14">
                  <c:v>26.25</c:v>
                </c:pt>
                <c:pt idx="15">
                  <c:v>26.25</c:v>
                </c:pt>
                <c:pt idx="16">
                  <c:v>26.25</c:v>
                </c:pt>
                <c:pt idx="17">
                  <c:v>26.25</c:v>
                </c:pt>
                <c:pt idx="18">
                  <c:v>26.25</c:v>
                </c:pt>
                <c:pt idx="19">
                  <c:v>26.25</c:v>
                </c:pt>
                <c:pt idx="20">
                  <c:v>26.25</c:v>
                </c:pt>
                <c:pt idx="21">
                  <c:v>26.25</c:v>
                </c:pt>
                <c:pt idx="22">
                  <c:v>26.25</c:v>
                </c:pt>
                <c:pt idx="23">
                  <c:v>26.25</c:v>
                </c:pt>
                <c:pt idx="24">
                  <c:v>26.25</c:v>
                </c:pt>
                <c:pt idx="25">
                  <c:v>26.25</c:v>
                </c:pt>
                <c:pt idx="26">
                  <c:v>26.25</c:v>
                </c:pt>
                <c:pt idx="27">
                  <c:v>26.25</c:v>
                </c:pt>
                <c:pt idx="28">
                  <c:v>26.25</c:v>
                </c:pt>
                <c:pt idx="29">
                  <c:v>26.25</c:v>
                </c:pt>
                <c:pt idx="30">
                  <c:v>26.25</c:v>
                </c:pt>
                <c:pt idx="31">
                  <c:v>26.25</c:v>
                </c:pt>
                <c:pt idx="32">
                  <c:v>26.25</c:v>
                </c:pt>
                <c:pt idx="33">
                  <c:v>26.25</c:v>
                </c:pt>
                <c:pt idx="34">
                  <c:v>26.25</c:v>
                </c:pt>
                <c:pt idx="35">
                  <c:v>26.25</c:v>
                </c:pt>
                <c:pt idx="36">
                  <c:v>26.25</c:v>
                </c:pt>
                <c:pt idx="37">
                  <c:v>26.25</c:v>
                </c:pt>
                <c:pt idx="38">
                  <c:v>26.25</c:v>
                </c:pt>
                <c:pt idx="39">
                  <c:v>26.25</c:v>
                </c:pt>
                <c:pt idx="40">
                  <c:v>26.25</c:v>
                </c:pt>
                <c:pt idx="41">
                  <c:v>26.25</c:v>
                </c:pt>
                <c:pt idx="42">
                  <c:v>26.25</c:v>
                </c:pt>
                <c:pt idx="43">
                  <c:v>26.25</c:v>
                </c:pt>
                <c:pt idx="44">
                  <c:v>26.25</c:v>
                </c:pt>
                <c:pt idx="45">
                  <c:v>26.25</c:v>
                </c:pt>
                <c:pt idx="46">
                  <c:v>26.25</c:v>
                </c:pt>
                <c:pt idx="47">
                  <c:v>26.25</c:v>
                </c:pt>
                <c:pt idx="48">
                  <c:v>26.25</c:v>
                </c:pt>
                <c:pt idx="49">
                  <c:v>26.25</c:v>
                </c:pt>
                <c:pt idx="50">
                  <c:v>26.25</c:v>
                </c:pt>
                <c:pt idx="51">
                  <c:v>26.25</c:v>
                </c:pt>
                <c:pt idx="52">
                  <c:v>26.25</c:v>
                </c:pt>
                <c:pt idx="53">
                  <c:v>26.25</c:v>
                </c:pt>
                <c:pt idx="54">
                  <c:v>26.25</c:v>
                </c:pt>
                <c:pt idx="55">
                  <c:v>26.25</c:v>
                </c:pt>
                <c:pt idx="56">
                  <c:v>26.25</c:v>
                </c:pt>
                <c:pt idx="57">
                  <c:v>26.25</c:v>
                </c:pt>
                <c:pt idx="58">
                  <c:v>26.25</c:v>
                </c:pt>
                <c:pt idx="59">
                  <c:v>26.25</c:v>
                </c:pt>
                <c:pt idx="60">
                  <c:v>26.25</c:v>
                </c:pt>
                <c:pt idx="61">
                  <c:v>26.25</c:v>
                </c:pt>
                <c:pt idx="62">
                  <c:v>26.25</c:v>
                </c:pt>
                <c:pt idx="63">
                  <c:v>26.25</c:v>
                </c:pt>
                <c:pt idx="64">
                  <c:v>26.25</c:v>
                </c:pt>
                <c:pt idx="65">
                  <c:v>26.25</c:v>
                </c:pt>
                <c:pt idx="66">
                  <c:v>26.25</c:v>
                </c:pt>
                <c:pt idx="67">
                  <c:v>26.25</c:v>
                </c:pt>
                <c:pt idx="68">
                  <c:v>26.25</c:v>
                </c:pt>
                <c:pt idx="69">
                  <c:v>26.25</c:v>
                </c:pt>
                <c:pt idx="70">
                  <c:v>26.25</c:v>
                </c:pt>
                <c:pt idx="71">
                  <c:v>26.25</c:v>
                </c:pt>
                <c:pt idx="72">
                  <c:v>26.25</c:v>
                </c:pt>
                <c:pt idx="73">
                  <c:v>26.25</c:v>
                </c:pt>
                <c:pt idx="74">
                  <c:v>26.25</c:v>
                </c:pt>
                <c:pt idx="75">
                  <c:v>26.25</c:v>
                </c:pt>
                <c:pt idx="76">
                  <c:v>26.25</c:v>
                </c:pt>
                <c:pt idx="77">
                  <c:v>26.25</c:v>
                </c:pt>
                <c:pt idx="78">
                  <c:v>26.25</c:v>
                </c:pt>
                <c:pt idx="79">
                  <c:v>26.25</c:v>
                </c:pt>
                <c:pt idx="80">
                  <c:v>26.25</c:v>
                </c:pt>
                <c:pt idx="81">
                  <c:v>26.25</c:v>
                </c:pt>
                <c:pt idx="82">
                  <c:v>26.25</c:v>
                </c:pt>
                <c:pt idx="83">
                  <c:v>26.25</c:v>
                </c:pt>
                <c:pt idx="84">
                  <c:v>26.25</c:v>
                </c:pt>
                <c:pt idx="85">
                  <c:v>26.25</c:v>
                </c:pt>
                <c:pt idx="86">
                  <c:v>26.25</c:v>
                </c:pt>
                <c:pt idx="87">
                  <c:v>26.25</c:v>
                </c:pt>
                <c:pt idx="88">
                  <c:v>26.25</c:v>
                </c:pt>
                <c:pt idx="89">
                  <c:v>26.25</c:v>
                </c:pt>
                <c:pt idx="90">
                  <c:v>26.25</c:v>
                </c:pt>
                <c:pt idx="91">
                  <c:v>26.25</c:v>
                </c:pt>
                <c:pt idx="92">
                  <c:v>26.25</c:v>
                </c:pt>
                <c:pt idx="93">
                  <c:v>26.25</c:v>
                </c:pt>
                <c:pt idx="94">
                  <c:v>26.25</c:v>
                </c:pt>
                <c:pt idx="95">
                  <c:v>26.25</c:v>
                </c:pt>
              </c:numCache>
            </c:numRef>
          </c:val>
          <c:smooth val="0"/>
        </c:ser>
        <c:dLbls>
          <c:showLegendKey val="0"/>
          <c:showVal val="0"/>
          <c:showCatName val="0"/>
          <c:showSerName val="0"/>
          <c:showPercent val="0"/>
          <c:showBubbleSize val="0"/>
        </c:dLbls>
        <c:marker val="1"/>
        <c:smooth val="0"/>
        <c:axId val="-2123355112"/>
        <c:axId val="-2123358744"/>
      </c:lineChart>
      <c:dateAx>
        <c:axId val="-2123355112"/>
        <c:scaling>
          <c:orientation val="minMax"/>
        </c:scaling>
        <c:delete val="0"/>
        <c:axPos val="b"/>
        <c:numFmt formatCode="ddd\,\ d/m/yy" sourceLinked="1"/>
        <c:majorTickMark val="out"/>
        <c:minorTickMark val="none"/>
        <c:tickLblPos val="nextTo"/>
        <c:crossAx val="-2123358744"/>
        <c:crosses val="autoZero"/>
        <c:auto val="1"/>
        <c:lblOffset val="100"/>
        <c:baseTimeUnit val="days"/>
      </c:dateAx>
      <c:valAx>
        <c:axId val="-2123358744"/>
        <c:scaling>
          <c:orientation val="minMax"/>
        </c:scaling>
        <c:delete val="0"/>
        <c:axPos val="l"/>
        <c:majorGridlines/>
        <c:title>
          <c:tx>
            <c:rich>
              <a:bodyPr rot="-5400000" vert="horz"/>
              <a:lstStyle/>
              <a:p>
                <a:pPr>
                  <a:defRPr/>
                </a:pPr>
                <a:r>
                  <a:rPr lang="de-DE"/>
                  <a:t>Wochenstunden</a:t>
                </a:r>
              </a:p>
            </c:rich>
          </c:tx>
          <c:layout/>
          <c:overlay val="0"/>
        </c:title>
        <c:numFmt formatCode="0.0" sourceLinked="1"/>
        <c:majorTickMark val="out"/>
        <c:minorTickMark val="none"/>
        <c:tickLblPos val="nextTo"/>
        <c:crossAx val="-2123355112"/>
        <c:crosses val="autoZero"/>
        <c:crossBetween val="between"/>
      </c:valAx>
    </c:plotArea>
    <c:legend>
      <c:legendPos val="r"/>
      <c:layout/>
      <c:overlay val="0"/>
    </c:legend>
    <c:plotVisOnly val="1"/>
    <c:dispBlanksAs val="span"/>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Auswertung!$Q$102</c:f>
              <c:strCache>
                <c:ptCount val="1"/>
                <c:pt idx="0">
                  <c:v>Laurin Murer</c:v>
                </c:pt>
              </c:strCache>
            </c:strRef>
          </c:tx>
          <c:invertIfNegative val="0"/>
          <c:cat>
            <c:strRef>
              <c:f>Auswertung!$A$103:$P$116</c:f>
              <c:strCache>
                <c:ptCount val="14"/>
                <c:pt idx="0">
                  <c:v>15.9.14</c:v>
                </c:pt>
                <c:pt idx="1">
                  <c:v>22.9.14</c:v>
                </c:pt>
                <c:pt idx="2">
                  <c:v>29.9.14</c:v>
                </c:pt>
                <c:pt idx="3">
                  <c:v>6.10.14</c:v>
                </c:pt>
                <c:pt idx="4">
                  <c:v>13.10.14</c:v>
                </c:pt>
                <c:pt idx="5">
                  <c:v>20.10.14</c:v>
                </c:pt>
                <c:pt idx="6">
                  <c:v>27.10.14</c:v>
                </c:pt>
                <c:pt idx="7">
                  <c:v>3.11.14</c:v>
                </c:pt>
                <c:pt idx="8">
                  <c:v>10.11.14</c:v>
                </c:pt>
                <c:pt idx="9">
                  <c:v>17.11.14</c:v>
                </c:pt>
                <c:pt idx="10">
                  <c:v>24.11.14</c:v>
                </c:pt>
                <c:pt idx="11">
                  <c:v>1.12.14</c:v>
                </c:pt>
                <c:pt idx="12">
                  <c:v>8.12.14</c:v>
                </c:pt>
                <c:pt idx="13">
                  <c:v>15.12.14</c:v>
                </c:pt>
              </c:strCache>
            </c:strRef>
          </c:cat>
          <c:val>
            <c:numRef>
              <c:f>Auswertung!$Q$103:$Q$116</c:f>
              <c:numCache>
                <c:formatCode>0.0</c:formatCode>
                <c:ptCount val="14"/>
                <c:pt idx="0">
                  <c:v>20.08333333333333</c:v>
                </c:pt>
                <c:pt idx="1">
                  <c:v>26.38333333333333</c:v>
                </c:pt>
                <c:pt idx="2">
                  <c:v>37.08333333333333</c:v>
                </c:pt>
                <c:pt idx="3">
                  <c:v>18.58333333333333</c:v>
                </c:pt>
                <c:pt idx="4">
                  <c:v>22.58333333333333</c:v>
                </c:pt>
                <c:pt idx="5">
                  <c:v>38.41666666666666</c:v>
                </c:pt>
                <c:pt idx="6">
                  <c:v>48.33333333333333</c:v>
                </c:pt>
                <c:pt idx="7">
                  <c:v>21.83333333333332</c:v>
                </c:pt>
                <c:pt idx="8">
                  <c:v>25.49999999999999</c:v>
                </c:pt>
                <c:pt idx="9">
                  <c:v>39.33333333333333</c:v>
                </c:pt>
                <c:pt idx="10">
                  <c:v>36.16666666666666</c:v>
                </c:pt>
                <c:pt idx="11">
                  <c:v>32.99999999999998</c:v>
                </c:pt>
                <c:pt idx="12">
                  <c:v>38.75</c:v>
                </c:pt>
              </c:numCache>
            </c:numRef>
          </c:val>
        </c:ser>
        <c:ser>
          <c:idx val="4"/>
          <c:order val="1"/>
          <c:tx>
            <c:strRef>
              <c:f>Auswertung!$U$102</c:f>
              <c:strCache>
                <c:ptCount val="1"/>
                <c:pt idx="0">
                  <c:v>Soll Min</c:v>
                </c:pt>
              </c:strCache>
            </c:strRef>
          </c:tx>
          <c:spPr>
            <a:noFill/>
            <a:ln>
              <a:noFill/>
            </a:ln>
            <a:effectLst/>
          </c:spPr>
          <c:invertIfNegative val="0"/>
          <c:trendline>
            <c:name>Soll Min</c:name>
            <c:spPr>
              <a:ln w="25400">
                <a:solidFill>
                  <a:schemeClr val="bg1">
                    <a:lumMod val="50000"/>
                  </a:schemeClr>
                </a:solidFill>
              </a:ln>
            </c:spPr>
            <c:trendlineType val="linear"/>
            <c:dispRSqr val="0"/>
            <c:dispEq val="0"/>
          </c:trendline>
          <c:cat>
            <c:strRef>
              <c:f>Auswertung!$A$103:$P$116</c:f>
              <c:strCache>
                <c:ptCount val="14"/>
                <c:pt idx="0">
                  <c:v>15.9.14</c:v>
                </c:pt>
                <c:pt idx="1">
                  <c:v>22.9.14</c:v>
                </c:pt>
                <c:pt idx="2">
                  <c:v>29.9.14</c:v>
                </c:pt>
                <c:pt idx="3">
                  <c:v>6.10.14</c:v>
                </c:pt>
                <c:pt idx="4">
                  <c:v>13.10.14</c:v>
                </c:pt>
                <c:pt idx="5">
                  <c:v>20.10.14</c:v>
                </c:pt>
                <c:pt idx="6">
                  <c:v>27.10.14</c:v>
                </c:pt>
                <c:pt idx="7">
                  <c:v>3.11.14</c:v>
                </c:pt>
                <c:pt idx="8">
                  <c:v>10.11.14</c:v>
                </c:pt>
                <c:pt idx="9">
                  <c:v>17.11.14</c:v>
                </c:pt>
                <c:pt idx="10">
                  <c:v>24.11.14</c:v>
                </c:pt>
                <c:pt idx="11">
                  <c:v>1.12.14</c:v>
                </c:pt>
                <c:pt idx="12">
                  <c:v>8.12.14</c:v>
                </c:pt>
                <c:pt idx="13">
                  <c:v>15.12.14</c:v>
                </c:pt>
              </c:strCache>
            </c:strRef>
          </c:cat>
          <c:val>
            <c:numRef>
              <c:f>Auswertung!$U$103:$U$116</c:f>
              <c:numCache>
                <c:formatCode>0.0</c:formatCode>
                <c:ptCount val="14"/>
                <c:pt idx="0">
                  <c:v>21.875</c:v>
                </c:pt>
                <c:pt idx="1">
                  <c:v>21.875</c:v>
                </c:pt>
                <c:pt idx="2">
                  <c:v>21.875</c:v>
                </c:pt>
                <c:pt idx="3">
                  <c:v>21.875</c:v>
                </c:pt>
                <c:pt idx="4">
                  <c:v>21.875</c:v>
                </c:pt>
                <c:pt idx="5">
                  <c:v>21.875</c:v>
                </c:pt>
                <c:pt idx="6">
                  <c:v>21.875</c:v>
                </c:pt>
                <c:pt idx="7">
                  <c:v>21.875</c:v>
                </c:pt>
                <c:pt idx="8">
                  <c:v>21.875</c:v>
                </c:pt>
                <c:pt idx="9">
                  <c:v>21.875</c:v>
                </c:pt>
                <c:pt idx="10">
                  <c:v>21.875</c:v>
                </c:pt>
                <c:pt idx="11">
                  <c:v>21.875</c:v>
                </c:pt>
                <c:pt idx="12">
                  <c:v>21.875</c:v>
                </c:pt>
                <c:pt idx="13">
                  <c:v>21.875</c:v>
                </c:pt>
              </c:numCache>
            </c:numRef>
          </c:val>
        </c:ser>
        <c:ser>
          <c:idx val="1"/>
          <c:order val="2"/>
          <c:tx>
            <c:strRef>
              <c:f>Auswertung!$R$102</c:f>
              <c:strCache>
                <c:ptCount val="1"/>
                <c:pt idx="0">
                  <c:v>Tobias Blaser</c:v>
                </c:pt>
              </c:strCache>
            </c:strRef>
          </c:tx>
          <c:invertIfNegative val="0"/>
          <c:cat>
            <c:strRef>
              <c:f>Auswertung!$A$103:$P$116</c:f>
              <c:strCache>
                <c:ptCount val="14"/>
                <c:pt idx="0">
                  <c:v>15.9.14</c:v>
                </c:pt>
                <c:pt idx="1">
                  <c:v>22.9.14</c:v>
                </c:pt>
                <c:pt idx="2">
                  <c:v>29.9.14</c:v>
                </c:pt>
                <c:pt idx="3">
                  <c:v>6.10.14</c:v>
                </c:pt>
                <c:pt idx="4">
                  <c:v>13.10.14</c:v>
                </c:pt>
                <c:pt idx="5">
                  <c:v>20.10.14</c:v>
                </c:pt>
                <c:pt idx="6">
                  <c:v>27.10.14</c:v>
                </c:pt>
                <c:pt idx="7">
                  <c:v>3.11.14</c:v>
                </c:pt>
                <c:pt idx="8">
                  <c:v>10.11.14</c:v>
                </c:pt>
                <c:pt idx="9">
                  <c:v>17.11.14</c:v>
                </c:pt>
                <c:pt idx="10">
                  <c:v>24.11.14</c:v>
                </c:pt>
                <c:pt idx="11">
                  <c:v>1.12.14</c:v>
                </c:pt>
                <c:pt idx="12">
                  <c:v>8.12.14</c:v>
                </c:pt>
                <c:pt idx="13">
                  <c:v>15.12.14</c:v>
                </c:pt>
              </c:strCache>
            </c:strRef>
          </c:cat>
          <c:val>
            <c:numRef>
              <c:f>Auswertung!$R$103:$R$116</c:f>
              <c:numCache>
                <c:formatCode>0.0</c:formatCode>
                <c:ptCount val="14"/>
                <c:pt idx="0">
                  <c:v>22.08333333333333</c:v>
                </c:pt>
                <c:pt idx="1">
                  <c:v>26.0</c:v>
                </c:pt>
                <c:pt idx="2">
                  <c:v>28.0</c:v>
                </c:pt>
                <c:pt idx="3">
                  <c:v>25.16666666666666</c:v>
                </c:pt>
                <c:pt idx="4">
                  <c:v>33.28333333333333</c:v>
                </c:pt>
                <c:pt idx="5">
                  <c:v>21.5</c:v>
                </c:pt>
                <c:pt idx="6">
                  <c:v>30.0</c:v>
                </c:pt>
                <c:pt idx="7">
                  <c:v>27.25</c:v>
                </c:pt>
                <c:pt idx="8">
                  <c:v>38.25</c:v>
                </c:pt>
                <c:pt idx="9">
                  <c:v>35.75</c:v>
                </c:pt>
                <c:pt idx="10">
                  <c:v>35.0</c:v>
                </c:pt>
                <c:pt idx="11">
                  <c:v>26.0</c:v>
                </c:pt>
                <c:pt idx="12">
                  <c:v>51.0</c:v>
                </c:pt>
              </c:numCache>
            </c:numRef>
          </c:val>
        </c:ser>
        <c:ser>
          <c:idx val="5"/>
          <c:order val="3"/>
          <c:tx>
            <c:strRef>
              <c:f>Auswertung!$V$102</c:f>
              <c:strCache>
                <c:ptCount val="1"/>
                <c:pt idx="0">
                  <c:v>Soll Max</c:v>
                </c:pt>
              </c:strCache>
            </c:strRef>
          </c:tx>
          <c:spPr>
            <a:noFill/>
            <a:ln>
              <a:noFill/>
            </a:ln>
            <a:effectLst/>
          </c:spPr>
          <c:invertIfNegative val="0"/>
          <c:trendline>
            <c:name>Soll Max</c:name>
            <c:spPr>
              <a:ln w="25400"/>
            </c:spPr>
            <c:trendlineType val="linear"/>
            <c:dispRSqr val="0"/>
            <c:dispEq val="0"/>
          </c:trendline>
          <c:cat>
            <c:strRef>
              <c:f>Auswertung!$A$103:$P$116</c:f>
              <c:strCache>
                <c:ptCount val="14"/>
                <c:pt idx="0">
                  <c:v>15.9.14</c:v>
                </c:pt>
                <c:pt idx="1">
                  <c:v>22.9.14</c:v>
                </c:pt>
                <c:pt idx="2">
                  <c:v>29.9.14</c:v>
                </c:pt>
                <c:pt idx="3">
                  <c:v>6.10.14</c:v>
                </c:pt>
                <c:pt idx="4">
                  <c:v>13.10.14</c:v>
                </c:pt>
                <c:pt idx="5">
                  <c:v>20.10.14</c:v>
                </c:pt>
                <c:pt idx="6">
                  <c:v>27.10.14</c:v>
                </c:pt>
                <c:pt idx="7">
                  <c:v>3.11.14</c:v>
                </c:pt>
                <c:pt idx="8">
                  <c:v>10.11.14</c:v>
                </c:pt>
                <c:pt idx="9">
                  <c:v>17.11.14</c:v>
                </c:pt>
                <c:pt idx="10">
                  <c:v>24.11.14</c:v>
                </c:pt>
                <c:pt idx="11">
                  <c:v>1.12.14</c:v>
                </c:pt>
                <c:pt idx="12">
                  <c:v>8.12.14</c:v>
                </c:pt>
                <c:pt idx="13">
                  <c:v>15.12.14</c:v>
                </c:pt>
              </c:strCache>
            </c:strRef>
          </c:cat>
          <c:val>
            <c:numRef>
              <c:f>Auswertung!$V$103:$V$116</c:f>
              <c:numCache>
                <c:formatCode>0.0</c:formatCode>
                <c:ptCount val="14"/>
                <c:pt idx="0">
                  <c:v>26.25</c:v>
                </c:pt>
                <c:pt idx="1">
                  <c:v>26.25</c:v>
                </c:pt>
                <c:pt idx="2">
                  <c:v>26.25</c:v>
                </c:pt>
                <c:pt idx="3">
                  <c:v>26.25</c:v>
                </c:pt>
                <c:pt idx="4">
                  <c:v>26.25</c:v>
                </c:pt>
                <c:pt idx="5">
                  <c:v>26.25</c:v>
                </c:pt>
                <c:pt idx="6">
                  <c:v>26.25</c:v>
                </c:pt>
                <c:pt idx="7">
                  <c:v>26.25</c:v>
                </c:pt>
                <c:pt idx="8">
                  <c:v>26.25</c:v>
                </c:pt>
                <c:pt idx="9">
                  <c:v>26.25</c:v>
                </c:pt>
                <c:pt idx="10">
                  <c:v>26.25</c:v>
                </c:pt>
                <c:pt idx="11">
                  <c:v>26.25</c:v>
                </c:pt>
                <c:pt idx="12">
                  <c:v>26.25</c:v>
                </c:pt>
                <c:pt idx="13">
                  <c:v>26.25</c:v>
                </c:pt>
              </c:numCache>
            </c:numRef>
          </c:val>
        </c:ser>
        <c:dLbls>
          <c:showLegendKey val="0"/>
          <c:showVal val="0"/>
          <c:showCatName val="0"/>
          <c:showSerName val="0"/>
          <c:showPercent val="0"/>
          <c:showBubbleSize val="0"/>
        </c:dLbls>
        <c:gapWidth val="150"/>
        <c:axId val="-2139876968"/>
        <c:axId val="-2139873832"/>
      </c:barChart>
      <c:catAx>
        <c:axId val="-2139876968"/>
        <c:scaling>
          <c:orientation val="minMax"/>
        </c:scaling>
        <c:delete val="0"/>
        <c:axPos val="b"/>
        <c:majorTickMark val="out"/>
        <c:minorTickMark val="none"/>
        <c:tickLblPos val="nextTo"/>
        <c:crossAx val="-2139873832"/>
        <c:crosses val="autoZero"/>
        <c:auto val="1"/>
        <c:lblAlgn val="ctr"/>
        <c:lblOffset val="100"/>
        <c:noMultiLvlLbl val="0"/>
      </c:catAx>
      <c:valAx>
        <c:axId val="-2139873832"/>
        <c:scaling>
          <c:orientation val="minMax"/>
        </c:scaling>
        <c:delete val="0"/>
        <c:axPos val="l"/>
        <c:majorGridlines/>
        <c:title>
          <c:tx>
            <c:rich>
              <a:bodyPr rot="-5400000" vert="horz"/>
              <a:lstStyle/>
              <a:p>
                <a:pPr>
                  <a:defRPr/>
                </a:pPr>
                <a:r>
                  <a:rPr lang="de-DE"/>
                  <a:t>Wochenstunden</a:t>
                </a:r>
              </a:p>
            </c:rich>
          </c:tx>
          <c:layout/>
          <c:overlay val="0"/>
        </c:title>
        <c:numFmt formatCode="0.0" sourceLinked="1"/>
        <c:majorTickMark val="out"/>
        <c:minorTickMark val="none"/>
        <c:tickLblPos val="nextTo"/>
        <c:crossAx val="-2139876968"/>
        <c:crosses val="autoZero"/>
        <c:crossBetween val="between"/>
      </c:valAx>
    </c:plotArea>
    <c:legend>
      <c:legendPos val="r"/>
      <c:legendEntry>
        <c:idx val="1"/>
        <c:delete val="1"/>
      </c:legendEntry>
      <c:legendEntry>
        <c:idx val="3"/>
        <c:delete val="1"/>
      </c:legendEntry>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22</xdr:col>
      <xdr:colOff>127000</xdr:colOff>
      <xdr:row>3</xdr:row>
      <xdr:rowOff>6</xdr:rowOff>
    </xdr:from>
    <xdr:to>
      <xdr:col>34</xdr:col>
      <xdr:colOff>609600</xdr:colOff>
      <xdr:row>35</xdr:row>
      <xdr:rowOff>50800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25400</xdr:colOff>
      <xdr:row>3</xdr:row>
      <xdr:rowOff>12700</xdr:rowOff>
    </xdr:from>
    <xdr:to>
      <xdr:col>47</xdr:col>
      <xdr:colOff>508000</xdr:colOff>
      <xdr:row>35</xdr:row>
      <xdr:rowOff>63494</xdr:rowOff>
    </xdr:to>
    <xdr:graphicFrame macro="">
      <xdr:nvGraphicFramePr>
        <xdr:cNvPr id="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48</xdr:col>
      <xdr:colOff>0</xdr:colOff>
      <xdr:row>3</xdr:row>
      <xdr:rowOff>0</xdr:rowOff>
    </xdr:from>
    <xdr:to>
      <xdr:col>60</xdr:col>
      <xdr:colOff>482600</xdr:colOff>
      <xdr:row>35</xdr:row>
      <xdr:rowOff>50794</xdr:rowOff>
    </xdr:to>
    <xdr:graphicFrame macro="">
      <xdr:nvGraphicFramePr>
        <xdr:cNvPr id="5"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48</xdr:col>
      <xdr:colOff>0</xdr:colOff>
      <xdr:row>41</xdr:row>
      <xdr:rowOff>0</xdr:rowOff>
    </xdr:from>
    <xdr:to>
      <xdr:col>60</xdr:col>
      <xdr:colOff>482600</xdr:colOff>
      <xdr:row>73</xdr:row>
      <xdr:rowOff>50794</xdr:rowOff>
    </xdr:to>
    <xdr:graphicFrame macro="">
      <xdr:nvGraphicFramePr>
        <xdr:cNvPr id="6" name="Diagram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0</xdr:colOff>
      <xdr:row>40</xdr:row>
      <xdr:rowOff>0</xdr:rowOff>
    </xdr:from>
    <xdr:to>
      <xdr:col>42</xdr:col>
      <xdr:colOff>161500</xdr:colOff>
      <xdr:row>57</xdr:row>
      <xdr:rowOff>1500</xdr:rowOff>
    </xdr:to>
    <xdr:graphicFrame macro="">
      <xdr:nvGraphicFramePr>
        <xdr:cNvPr id="7" name="Diagram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34</xdr:col>
      <xdr:colOff>812800</xdr:colOff>
      <xdr:row>57</xdr:row>
      <xdr:rowOff>152400</xdr:rowOff>
    </xdr:from>
    <xdr:to>
      <xdr:col>42</xdr:col>
      <xdr:colOff>148800</xdr:colOff>
      <xdr:row>74</xdr:row>
      <xdr:rowOff>153900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38100</xdr:colOff>
      <xdr:row>76</xdr:row>
      <xdr:rowOff>101600</xdr:rowOff>
    </xdr:from>
    <xdr:to>
      <xdr:col>42</xdr:col>
      <xdr:colOff>199600</xdr:colOff>
      <xdr:row>93</xdr:row>
      <xdr:rowOff>103100</xdr:rowOff>
    </xdr:to>
    <xdr:graphicFrame macro="">
      <xdr:nvGraphicFramePr>
        <xdr:cNvPr id="8" name="Diagramm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34</xdr:col>
      <xdr:colOff>723900</xdr:colOff>
      <xdr:row>95</xdr:row>
      <xdr:rowOff>88900</xdr:rowOff>
    </xdr:from>
    <xdr:to>
      <xdr:col>42</xdr:col>
      <xdr:colOff>59900</xdr:colOff>
      <xdr:row>112</xdr:row>
      <xdr:rowOff>90400</xdr:rowOff>
    </xdr:to>
    <xdr:graphicFrame macro="">
      <xdr:nvGraphicFramePr>
        <xdr:cNvPr id="10" name="Diagramm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JIRA-Getter.csv"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JIRA-Getter.csv"/>
    </sheetNames>
    <sheetDataSet>
      <sheetData sheetId="0">
        <row r="1">
          <cell r="A1" t="str">
            <v>Worklog-ID</v>
          </cell>
          <cell r="B1" t="str">
            <v>Issue-Key</v>
          </cell>
          <cell r="C1" t="str">
            <v>Titel</v>
          </cell>
          <cell r="D1" t="str">
            <v>Komponenten</v>
          </cell>
          <cell r="E1" t="str">
            <v>Fix-Versionen</v>
          </cell>
          <cell r="F1" t="str">
            <v>Status</v>
          </cell>
          <cell r="G1" t="str">
            <v>Zeitschätzung</v>
          </cell>
          <cell r="H1" t="str">
            <v>Zeitschätzung (Summable)</v>
          </cell>
          <cell r="I1" t="str">
            <v>Stunden übrig</v>
          </cell>
          <cell r="J1" t="str">
            <v>Stunden übrig (Summable)</v>
          </cell>
          <cell r="K1" t="str">
            <v>Worklogs für Issue</v>
          </cell>
          <cell r="L1" t="str">
            <v>Arbeiter</v>
          </cell>
          <cell r="M1" t="str">
            <v>Beginn</v>
          </cell>
          <cell r="N1" t="str">
            <v>Arbeitsstunden</v>
          </cell>
          <cell r="O1" t="str">
            <v>Beschreibung</v>
          </cell>
        </row>
        <row r="2">
          <cell r="A2">
            <v>10000</v>
          </cell>
          <cell r="B2" t="str">
            <v>BA-9</v>
          </cell>
          <cell r="C2" t="str">
            <v>Hold meeding</v>
          </cell>
          <cell r="F2" t="str">
            <v>Open</v>
          </cell>
          <cell r="G2">
            <v>28</v>
          </cell>
          <cell r="H2">
            <v>1.1200000000000001</v>
          </cell>
          <cell r="I2">
            <v>0</v>
          </cell>
          <cell r="J2">
            <v>0</v>
          </cell>
          <cell r="K2">
            <v>25</v>
          </cell>
          <cell r="L2" t="str">
            <v>Tobias Blaser</v>
          </cell>
          <cell r="M2">
            <v>40435.916666666664</v>
          </cell>
          <cell r="N2">
            <v>1</v>
          </cell>
          <cell r="O2" t="str">
            <v>Kickoff meeting</v>
          </cell>
        </row>
        <row r="3">
          <cell r="A3">
            <v>10001</v>
          </cell>
          <cell r="B3" t="str">
            <v>BA-7</v>
          </cell>
          <cell r="C3" t="str">
            <v>Setup personal infrastructure</v>
          </cell>
          <cell r="E3" t="str">
            <v>Infrastruktur &amp; Admin</v>
          </cell>
          <cell r="F3" t="str">
            <v>Closed</v>
          </cell>
          <cell r="G3">
            <v>8</v>
          </cell>
          <cell r="H3">
            <v>1.6</v>
          </cell>
          <cell r="I3">
            <v>0</v>
          </cell>
          <cell r="J3">
            <v>0</v>
          </cell>
          <cell r="K3">
            <v>5</v>
          </cell>
          <cell r="L3" t="str">
            <v>Tobias Blaser</v>
          </cell>
          <cell r="M3">
            <v>40435.958333333336</v>
          </cell>
          <cell r="N3">
            <v>0.75</v>
          </cell>
          <cell r="O3" t="str">
            <v>install work place</v>
          </cell>
        </row>
        <row r="4">
          <cell r="A4">
            <v>10002</v>
          </cell>
          <cell r="B4" t="str">
            <v>BA-9</v>
          </cell>
          <cell r="C4" t="str">
            <v>Hold meeding</v>
          </cell>
          <cell r="F4" t="str">
            <v>Open</v>
          </cell>
          <cell r="G4">
            <v>28</v>
          </cell>
          <cell r="H4">
            <v>1.1200000000000001</v>
          </cell>
          <cell r="I4">
            <v>0</v>
          </cell>
          <cell r="J4">
            <v>0</v>
          </cell>
          <cell r="K4">
            <v>25</v>
          </cell>
          <cell r="L4" t="str">
            <v>Laurin Murer</v>
          </cell>
          <cell r="M4">
            <v>40435.416666666664</v>
          </cell>
          <cell r="N4">
            <v>1</v>
          </cell>
          <cell r="O4" t="str">
            <v>Kickoff meeting</v>
          </cell>
        </row>
        <row r="5">
          <cell r="A5">
            <v>10003</v>
          </cell>
          <cell r="B5" t="str">
            <v>BA-7</v>
          </cell>
          <cell r="C5" t="str">
            <v>Setup personal infrastructure</v>
          </cell>
          <cell r="E5" t="str">
            <v>Infrastruktur &amp; Admin</v>
          </cell>
          <cell r="F5" t="str">
            <v>Closed</v>
          </cell>
          <cell r="G5">
            <v>8</v>
          </cell>
          <cell r="H5">
            <v>1.6</v>
          </cell>
          <cell r="I5">
            <v>0</v>
          </cell>
          <cell r="J5">
            <v>0</v>
          </cell>
          <cell r="K5">
            <v>5</v>
          </cell>
          <cell r="L5" t="str">
            <v>Tobias Blaser</v>
          </cell>
          <cell r="M5">
            <v>40435.583333333336</v>
          </cell>
          <cell r="N5">
            <v>5</v>
          </cell>
          <cell r="O5" t="str">
            <v>Install workstation &amp; vm</v>
          </cell>
        </row>
        <row r="6">
          <cell r="A6">
            <v>10004</v>
          </cell>
          <cell r="B6" t="str">
            <v>BA-10</v>
          </cell>
          <cell r="C6" t="str">
            <v>Technical BA documentation</v>
          </cell>
          <cell r="E6" t="str">
            <v>Release BA</v>
          </cell>
          <cell r="F6" t="str">
            <v>Open</v>
          </cell>
          <cell r="G6">
            <v>0</v>
          </cell>
          <cell r="H6">
            <v>0</v>
          </cell>
          <cell r="I6">
            <v>0</v>
          </cell>
          <cell r="J6">
            <v>0</v>
          </cell>
          <cell r="K6">
            <v>6</v>
          </cell>
          <cell r="L6" t="str">
            <v>Tobias Blaser</v>
          </cell>
          <cell r="M6">
            <v>40435.90625</v>
          </cell>
          <cell r="N6">
            <v>0.5</v>
          </cell>
          <cell r="O6" t="str">
            <v>Initialize tex doc</v>
          </cell>
        </row>
        <row r="7">
          <cell r="A7">
            <v>10005</v>
          </cell>
          <cell r="B7" t="str">
            <v>BA-2</v>
          </cell>
          <cell r="C7" t="str">
            <v>Setup and configure project servers</v>
          </cell>
          <cell r="E7" t="str">
            <v>Infrastruktur &amp; Admin</v>
          </cell>
          <cell r="F7" t="str">
            <v>Closed</v>
          </cell>
          <cell r="G7">
            <v>8</v>
          </cell>
          <cell r="H7">
            <v>0.88888888888888795</v>
          </cell>
          <cell r="I7">
            <v>0</v>
          </cell>
          <cell r="J7">
            <v>0</v>
          </cell>
          <cell r="K7">
            <v>9</v>
          </cell>
          <cell r="L7" t="str">
            <v>Tobias Blaser</v>
          </cell>
          <cell r="M7">
            <v>40435.520833333336</v>
          </cell>
          <cell r="N7">
            <v>1.5</v>
          </cell>
          <cell r="O7" t="str">
            <v>Infrastructure decisions</v>
          </cell>
        </row>
        <row r="8">
          <cell r="A8">
            <v>10006</v>
          </cell>
          <cell r="B8" t="str">
            <v>BA-8</v>
          </cell>
          <cell r="C8" t="str">
            <v>Prepare &amp; rework meetings</v>
          </cell>
          <cell r="F8" t="str">
            <v>Open</v>
          </cell>
          <cell r="G8">
            <v>18</v>
          </cell>
          <cell r="H8">
            <v>0.78260869565217395</v>
          </cell>
          <cell r="I8">
            <v>6.5833333333333304</v>
          </cell>
          <cell r="J8">
            <v>0.28623188405797101</v>
          </cell>
          <cell r="K8">
            <v>23</v>
          </cell>
          <cell r="L8" t="str">
            <v>Tobias Blaser</v>
          </cell>
          <cell r="M8">
            <v>40438.340277777781</v>
          </cell>
          <cell r="N8">
            <v>1</v>
          </cell>
          <cell r="O8" t="str">
            <v>Protocol kickoff meeting</v>
          </cell>
        </row>
        <row r="9">
          <cell r="A9">
            <v>10007</v>
          </cell>
          <cell r="B9" t="str">
            <v>BA-7</v>
          </cell>
          <cell r="C9" t="str">
            <v>Setup personal infrastructure</v>
          </cell>
          <cell r="E9" t="str">
            <v>Infrastruktur &amp; Admin</v>
          </cell>
          <cell r="F9" t="str">
            <v>Closed</v>
          </cell>
          <cell r="G9">
            <v>8</v>
          </cell>
          <cell r="H9">
            <v>1.6</v>
          </cell>
          <cell r="I9">
            <v>0</v>
          </cell>
          <cell r="J9">
            <v>0</v>
          </cell>
          <cell r="K9">
            <v>5</v>
          </cell>
          <cell r="L9" t="str">
            <v>Tobias Blaser</v>
          </cell>
          <cell r="M9">
            <v>40438.631944444445</v>
          </cell>
          <cell r="N9">
            <v>3.3333333333333299</v>
          </cell>
          <cell r="O9" t="str">
            <v>install mediawiki &amp; cdar (try...)</v>
          </cell>
        </row>
        <row r="10">
          <cell r="A10">
            <v>10008</v>
          </cell>
          <cell r="B10" t="str">
            <v>BA-13</v>
          </cell>
          <cell r="C10" t="str">
            <v>Read up on BA M.T./D.Z.</v>
          </cell>
          <cell r="E10" t="str">
            <v>Infrastruktur &amp; Admin</v>
          </cell>
          <cell r="F10" t="str">
            <v>Closed</v>
          </cell>
          <cell r="G10">
            <v>10</v>
          </cell>
          <cell r="H10">
            <v>1.1111111111111101</v>
          </cell>
          <cell r="I10">
            <v>0</v>
          </cell>
          <cell r="J10">
            <v>0</v>
          </cell>
          <cell r="K10">
            <v>9</v>
          </cell>
          <cell r="L10" t="str">
            <v>Tobias Blaser</v>
          </cell>
          <cell r="M10">
            <v>40438.885416666664</v>
          </cell>
          <cell r="N10">
            <v>0.75</v>
          </cell>
          <cell r="O10" t="str">
            <v>Read BA documentation M.T./D.Z.</v>
          </cell>
        </row>
        <row r="11">
          <cell r="A11">
            <v>10009</v>
          </cell>
          <cell r="B11" t="str">
            <v>BA-13</v>
          </cell>
          <cell r="C11" t="str">
            <v>Read up on BA M.T./D.Z.</v>
          </cell>
          <cell r="E11" t="str">
            <v>Infrastruktur &amp; Admin</v>
          </cell>
          <cell r="F11" t="str">
            <v>Closed</v>
          </cell>
          <cell r="G11">
            <v>10</v>
          </cell>
          <cell r="H11">
            <v>1.1111111111111101</v>
          </cell>
          <cell r="I11">
            <v>0</v>
          </cell>
          <cell r="J11">
            <v>0</v>
          </cell>
          <cell r="K11">
            <v>9</v>
          </cell>
          <cell r="L11" t="str">
            <v>Tobias Blaser</v>
          </cell>
          <cell r="M11">
            <v>40438.5625</v>
          </cell>
          <cell r="N11">
            <v>1.5</v>
          </cell>
          <cell r="O11" t="str">
            <v>Read BA documentation of M.T./D.Z.</v>
          </cell>
        </row>
        <row r="12">
          <cell r="A12">
            <v>10010</v>
          </cell>
          <cell r="B12" t="str">
            <v>BA-8</v>
          </cell>
          <cell r="C12" t="str">
            <v>Prepare &amp; rework meetings</v>
          </cell>
          <cell r="F12" t="str">
            <v>Open</v>
          </cell>
          <cell r="G12">
            <v>18</v>
          </cell>
          <cell r="H12">
            <v>0.78260869565217395</v>
          </cell>
          <cell r="I12">
            <v>6.5833333333333304</v>
          </cell>
          <cell r="J12">
            <v>0.28623188405797101</v>
          </cell>
          <cell r="K12">
            <v>23</v>
          </cell>
          <cell r="L12" t="str">
            <v>Tobias Blaser</v>
          </cell>
          <cell r="M12">
            <v>40439.28125</v>
          </cell>
          <cell r="N12">
            <v>0.25</v>
          </cell>
          <cell r="O12" t="str">
            <v>Agenda items next meeting</v>
          </cell>
        </row>
        <row r="13">
          <cell r="A13">
            <v>10011</v>
          </cell>
          <cell r="B13" t="str">
            <v>BA-12</v>
          </cell>
          <cell r="C13" t="str">
            <v>Setup documentation</v>
          </cell>
          <cell r="E13" t="str">
            <v>Infrastruktur &amp; Admin</v>
          </cell>
          <cell r="F13" t="str">
            <v>Closed</v>
          </cell>
          <cell r="G13">
            <v>1</v>
          </cell>
          <cell r="H13">
            <v>1</v>
          </cell>
          <cell r="I13">
            <v>0</v>
          </cell>
          <cell r="J13">
            <v>0</v>
          </cell>
          <cell r="K13">
            <v>1</v>
          </cell>
          <cell r="L13" t="str">
            <v>Tobias Blaser</v>
          </cell>
          <cell r="M13">
            <v>40439.291666666664</v>
          </cell>
          <cell r="N13">
            <v>0.5</v>
          </cell>
          <cell r="O13" t="str">
            <v>Setup literature list</v>
          </cell>
        </row>
        <row r="14">
          <cell r="A14">
            <v>10012</v>
          </cell>
          <cell r="B14" t="str">
            <v>BA-13</v>
          </cell>
          <cell r="C14" t="str">
            <v>Read up on BA M.T./D.Z.</v>
          </cell>
          <cell r="E14" t="str">
            <v>Infrastruktur &amp; Admin</v>
          </cell>
          <cell r="F14" t="str">
            <v>Closed</v>
          </cell>
          <cell r="G14">
            <v>10</v>
          </cell>
          <cell r="H14">
            <v>1.1111111111111101</v>
          </cell>
          <cell r="I14">
            <v>0</v>
          </cell>
          <cell r="J14">
            <v>0</v>
          </cell>
          <cell r="K14">
            <v>9</v>
          </cell>
          <cell r="L14" t="str">
            <v>Tobias Blaser</v>
          </cell>
          <cell r="M14">
            <v>40439.3125</v>
          </cell>
          <cell r="N14">
            <v>0.5</v>
          </cell>
          <cell r="O14" t="str">
            <v>Read presentations ZIO</v>
          </cell>
        </row>
        <row r="15">
          <cell r="A15">
            <v>10013</v>
          </cell>
          <cell r="B15" t="str">
            <v>BA-14</v>
          </cell>
          <cell r="C15" t="str">
            <v>Projectmanagement</v>
          </cell>
          <cell r="F15" t="str">
            <v>Open</v>
          </cell>
          <cell r="G15">
            <v>14</v>
          </cell>
          <cell r="H15">
            <v>0.35</v>
          </cell>
          <cell r="I15">
            <v>0</v>
          </cell>
          <cell r="J15">
            <v>0</v>
          </cell>
          <cell r="K15">
            <v>40</v>
          </cell>
          <cell r="L15" t="str">
            <v>Tobias Blaser</v>
          </cell>
          <cell r="M15">
            <v>40439.5</v>
          </cell>
          <cell r="N15">
            <v>1.5</v>
          </cell>
          <cell r="O15" t="str">
            <v>postrecord done work</v>
          </cell>
        </row>
        <row r="16">
          <cell r="A16">
            <v>10014</v>
          </cell>
          <cell r="B16" t="str">
            <v>BA-15</v>
          </cell>
          <cell r="C16" t="str">
            <v>Review Job description</v>
          </cell>
          <cell r="E16" t="str">
            <v>Infrastruktur &amp; Admin</v>
          </cell>
          <cell r="F16" t="str">
            <v>Closed</v>
          </cell>
          <cell r="G16">
            <v>2</v>
          </cell>
          <cell r="H16">
            <v>0.66666666666666596</v>
          </cell>
          <cell r="I16">
            <v>0</v>
          </cell>
          <cell r="J16">
            <v>0</v>
          </cell>
          <cell r="K16">
            <v>3</v>
          </cell>
          <cell r="L16" t="str">
            <v>Tobias Blaser</v>
          </cell>
          <cell r="M16">
            <v>40439.59375</v>
          </cell>
          <cell r="N16">
            <v>0.75</v>
          </cell>
          <cell r="O16" t="str">
            <v>Add deliverables and success factors</v>
          </cell>
        </row>
        <row r="17">
          <cell r="A17">
            <v>10015</v>
          </cell>
          <cell r="B17" t="str">
            <v>BA-15</v>
          </cell>
          <cell r="C17" t="str">
            <v>Review Job description</v>
          </cell>
          <cell r="E17" t="str">
            <v>Infrastruktur &amp; Admin</v>
          </cell>
          <cell r="F17" t="str">
            <v>Closed</v>
          </cell>
          <cell r="G17">
            <v>2</v>
          </cell>
          <cell r="H17">
            <v>0.66666666666666596</v>
          </cell>
          <cell r="I17">
            <v>0</v>
          </cell>
          <cell r="J17">
            <v>0</v>
          </cell>
          <cell r="K17">
            <v>3</v>
          </cell>
          <cell r="L17" t="str">
            <v>Laurin Murer</v>
          </cell>
          <cell r="M17">
            <v>40441.619444444441</v>
          </cell>
          <cell r="N17">
            <v>1</v>
          </cell>
          <cell r="O17" t="str">
            <v>Removed template parts and added text for our project</v>
          </cell>
        </row>
        <row r="18">
          <cell r="A18">
            <v>10016</v>
          </cell>
          <cell r="B18" t="str">
            <v>BA-8</v>
          </cell>
          <cell r="C18" t="str">
            <v>Prepare &amp; rework meetings</v>
          </cell>
          <cell r="F18" t="str">
            <v>Open</v>
          </cell>
          <cell r="G18">
            <v>18</v>
          </cell>
          <cell r="H18">
            <v>0.78260869565217395</v>
          </cell>
          <cell r="I18">
            <v>6.5833333333333304</v>
          </cell>
          <cell r="J18">
            <v>0.28623188405797101</v>
          </cell>
          <cell r="K18">
            <v>23</v>
          </cell>
          <cell r="L18" t="str">
            <v>Laurin Murer</v>
          </cell>
          <cell r="M18">
            <v>40437.622916666667</v>
          </cell>
          <cell r="N18">
            <v>0.5</v>
          </cell>
          <cell r="O18" t="str">
            <v>Reworked meeting protocol</v>
          </cell>
        </row>
        <row r="19">
          <cell r="A19">
            <v>10017</v>
          </cell>
          <cell r="B19" t="str">
            <v>BA-2</v>
          </cell>
          <cell r="C19" t="str">
            <v>Setup and configure project servers</v>
          </cell>
          <cell r="E19" t="str">
            <v>Infrastruktur &amp; Admin</v>
          </cell>
          <cell r="F19" t="str">
            <v>Closed</v>
          </cell>
          <cell r="G19">
            <v>8</v>
          </cell>
          <cell r="H19">
            <v>0.88888888888888795</v>
          </cell>
          <cell r="I19">
            <v>0</v>
          </cell>
          <cell r="J19">
            <v>0</v>
          </cell>
          <cell r="K19">
            <v>9</v>
          </cell>
          <cell r="L19" t="str">
            <v>Laurin Murer</v>
          </cell>
          <cell r="M19">
            <v>40441.667361111111</v>
          </cell>
          <cell r="N19">
            <v>1</v>
          </cell>
          <cell r="O19" t="str">
            <v>Setup backup for server</v>
          </cell>
        </row>
        <row r="20">
          <cell r="A20">
            <v>10018</v>
          </cell>
          <cell r="B20" t="str">
            <v>BA-2</v>
          </cell>
          <cell r="C20" t="str">
            <v>Setup and configure project servers</v>
          </cell>
          <cell r="E20" t="str">
            <v>Infrastruktur &amp; Admin</v>
          </cell>
          <cell r="F20" t="str">
            <v>Closed</v>
          </cell>
          <cell r="G20">
            <v>8</v>
          </cell>
          <cell r="H20">
            <v>0.88888888888888795</v>
          </cell>
          <cell r="I20">
            <v>0</v>
          </cell>
          <cell r="J20">
            <v>0</v>
          </cell>
          <cell r="K20">
            <v>9</v>
          </cell>
          <cell r="L20" t="str">
            <v>Laurin Murer</v>
          </cell>
          <cell r="M20">
            <v>40435.668055555558</v>
          </cell>
          <cell r="N20">
            <v>3</v>
          </cell>
          <cell r="O20" t="str">
            <v>Tried to setup server on workstation machine in 1.206</v>
          </cell>
        </row>
        <row r="21">
          <cell r="A21">
            <v>10019</v>
          </cell>
          <cell r="B21" t="str">
            <v>BA-2</v>
          </cell>
          <cell r="C21" t="str">
            <v>Setup and configure project servers</v>
          </cell>
          <cell r="E21" t="str">
            <v>Infrastruktur &amp; Admin</v>
          </cell>
          <cell r="F21" t="str">
            <v>Closed</v>
          </cell>
          <cell r="G21">
            <v>8</v>
          </cell>
          <cell r="H21">
            <v>0.88888888888888795</v>
          </cell>
          <cell r="I21">
            <v>0</v>
          </cell>
          <cell r="J21">
            <v>0</v>
          </cell>
          <cell r="K21">
            <v>9</v>
          </cell>
          <cell r="L21" t="str">
            <v>Laurin Murer</v>
          </cell>
          <cell r="M21">
            <v>40436.668749999997</v>
          </cell>
          <cell r="N21">
            <v>0.5</v>
          </cell>
          <cell r="O21" t="str">
            <v>Tried to access server on workstation from home</v>
          </cell>
        </row>
        <row r="22">
          <cell r="A22">
            <v>10020</v>
          </cell>
          <cell r="B22" t="str">
            <v>BA-2</v>
          </cell>
          <cell r="C22" t="str">
            <v>Setup and configure project servers</v>
          </cell>
          <cell r="E22" t="str">
            <v>Infrastruktur &amp; Admin</v>
          </cell>
          <cell r="F22" t="str">
            <v>Closed</v>
          </cell>
          <cell r="G22">
            <v>8</v>
          </cell>
          <cell r="H22">
            <v>0.88888888888888795</v>
          </cell>
          <cell r="I22">
            <v>0</v>
          </cell>
          <cell r="J22">
            <v>0</v>
          </cell>
          <cell r="K22">
            <v>9</v>
          </cell>
          <cell r="L22" t="str">
            <v>Laurin Murer</v>
          </cell>
          <cell r="M22">
            <v>40437.669444444444</v>
          </cell>
          <cell r="N22">
            <v>0.5</v>
          </cell>
          <cell r="O22" t="str">
            <v>Tried to make server on workstation accessible from extern</v>
          </cell>
        </row>
        <row r="23">
          <cell r="A23">
            <v>10021</v>
          </cell>
          <cell r="B23" t="str">
            <v>BA-2</v>
          </cell>
          <cell r="C23" t="str">
            <v>Setup and configure project servers</v>
          </cell>
          <cell r="E23" t="str">
            <v>Infrastruktur &amp; Admin</v>
          </cell>
          <cell r="F23" t="str">
            <v>Closed</v>
          </cell>
          <cell r="G23">
            <v>8</v>
          </cell>
          <cell r="H23">
            <v>0.88888888888888795</v>
          </cell>
          <cell r="I23">
            <v>0</v>
          </cell>
          <cell r="J23">
            <v>0</v>
          </cell>
          <cell r="K23">
            <v>9</v>
          </cell>
          <cell r="L23" t="str">
            <v>Laurin Murer</v>
          </cell>
          <cell r="M23">
            <v>40439.670138888891</v>
          </cell>
          <cell r="N23">
            <v>0.5</v>
          </cell>
          <cell r="O23" t="str">
            <v>Configure new Linux Server</v>
          </cell>
        </row>
        <row r="24">
          <cell r="A24">
            <v>10022</v>
          </cell>
          <cell r="B24" t="str">
            <v>BA-1</v>
          </cell>
          <cell r="C24" t="str">
            <v>Setup and configure JIRA</v>
          </cell>
          <cell r="E24" t="str">
            <v>Infrastruktur &amp; Admin</v>
          </cell>
          <cell r="F24" t="str">
            <v>Closed</v>
          </cell>
          <cell r="G24">
            <v>8</v>
          </cell>
          <cell r="H24">
            <v>2.6666666666666599</v>
          </cell>
          <cell r="I24">
            <v>3.75</v>
          </cell>
          <cell r="J24">
            <v>1.25</v>
          </cell>
          <cell r="K24">
            <v>3</v>
          </cell>
          <cell r="L24" t="str">
            <v>Laurin Murer</v>
          </cell>
          <cell r="M24">
            <v>40439.671527777777</v>
          </cell>
          <cell r="N24">
            <v>0.5</v>
          </cell>
          <cell r="O24" t="str">
            <v>Install Jira</v>
          </cell>
        </row>
        <row r="25">
          <cell r="A25">
            <v>10023</v>
          </cell>
          <cell r="B25" t="str">
            <v>BA-1</v>
          </cell>
          <cell r="C25" t="str">
            <v>Setup and configure JIRA</v>
          </cell>
          <cell r="E25" t="str">
            <v>Infrastruktur &amp; Admin</v>
          </cell>
          <cell r="F25" t="str">
            <v>Closed</v>
          </cell>
          <cell r="G25">
            <v>8</v>
          </cell>
          <cell r="H25">
            <v>2.6666666666666599</v>
          </cell>
          <cell r="I25">
            <v>3.75</v>
          </cell>
          <cell r="J25">
            <v>1.25</v>
          </cell>
          <cell r="K25">
            <v>3</v>
          </cell>
          <cell r="L25" t="str">
            <v>Laurin Murer</v>
          </cell>
          <cell r="M25">
            <v>40439.672222222223</v>
          </cell>
          <cell r="N25">
            <v>3</v>
          </cell>
          <cell r="O25" t="str">
            <v>Configure Jira, Create Project, adapt workflows and issue types</v>
          </cell>
        </row>
        <row r="26">
          <cell r="A26">
            <v>10024</v>
          </cell>
          <cell r="B26" t="str">
            <v>BA-1</v>
          </cell>
          <cell r="C26" t="str">
            <v>Setup and configure JIRA</v>
          </cell>
          <cell r="E26" t="str">
            <v>Infrastruktur &amp; Admin</v>
          </cell>
          <cell r="F26" t="str">
            <v>Closed</v>
          </cell>
          <cell r="G26">
            <v>8</v>
          </cell>
          <cell r="H26">
            <v>2.6666666666666599</v>
          </cell>
          <cell r="I26">
            <v>3.75</v>
          </cell>
          <cell r="J26">
            <v>1.25</v>
          </cell>
          <cell r="K26">
            <v>3</v>
          </cell>
          <cell r="L26" t="str">
            <v>Laurin Murer</v>
          </cell>
          <cell r="M26">
            <v>40441.686111111114</v>
          </cell>
          <cell r="N26">
            <v>0.75</v>
          </cell>
          <cell r="O26" t="str">
            <v>Adapted timereporting from SA for BA</v>
          </cell>
        </row>
        <row r="27">
          <cell r="A27">
            <v>10025</v>
          </cell>
          <cell r="B27" t="str">
            <v>BA-13</v>
          </cell>
          <cell r="C27" t="str">
            <v>Read up on BA M.T./D.Z.</v>
          </cell>
          <cell r="E27" t="str">
            <v>Infrastruktur &amp; Admin</v>
          </cell>
          <cell r="F27" t="str">
            <v>Closed</v>
          </cell>
          <cell r="G27">
            <v>10</v>
          </cell>
          <cell r="H27">
            <v>1.1111111111111101</v>
          </cell>
          <cell r="I27">
            <v>0</v>
          </cell>
          <cell r="J27">
            <v>0</v>
          </cell>
          <cell r="K27">
            <v>9</v>
          </cell>
          <cell r="L27" t="str">
            <v>Laurin Murer</v>
          </cell>
          <cell r="M27">
            <v>40436.686805555553</v>
          </cell>
          <cell r="N27">
            <v>2</v>
          </cell>
          <cell r="O27" t="str">
            <v>Started to read BA, struggled with Domainmodel</v>
          </cell>
        </row>
        <row r="28">
          <cell r="A28">
            <v>10026</v>
          </cell>
          <cell r="B28" t="str">
            <v>BA-13</v>
          </cell>
          <cell r="C28" t="str">
            <v>Read up on BA M.T./D.Z.</v>
          </cell>
          <cell r="E28" t="str">
            <v>Infrastruktur &amp; Admin</v>
          </cell>
          <cell r="F28" t="str">
            <v>Closed</v>
          </cell>
          <cell r="G28">
            <v>10</v>
          </cell>
          <cell r="H28">
            <v>1.1111111111111101</v>
          </cell>
          <cell r="I28">
            <v>0</v>
          </cell>
          <cell r="J28">
            <v>0</v>
          </cell>
          <cell r="K28">
            <v>9</v>
          </cell>
          <cell r="L28" t="str">
            <v>Laurin Murer</v>
          </cell>
          <cell r="M28">
            <v>40437.6875</v>
          </cell>
          <cell r="N28">
            <v>1.5</v>
          </cell>
          <cell r="O28" t="str">
            <v>Read BA and draw my own Domainmodell according to it</v>
          </cell>
        </row>
        <row r="29">
          <cell r="A29">
            <v>10027</v>
          </cell>
          <cell r="B29" t="str">
            <v>BA-13</v>
          </cell>
          <cell r="C29" t="str">
            <v>Read up on BA M.T./D.Z.</v>
          </cell>
          <cell r="E29" t="str">
            <v>Infrastruktur &amp; Admin</v>
          </cell>
          <cell r="F29" t="str">
            <v>Closed</v>
          </cell>
          <cell r="G29">
            <v>10</v>
          </cell>
          <cell r="H29">
            <v>1.1111111111111101</v>
          </cell>
          <cell r="I29">
            <v>0</v>
          </cell>
          <cell r="J29">
            <v>0</v>
          </cell>
          <cell r="K29">
            <v>9</v>
          </cell>
          <cell r="L29" t="str">
            <v>Laurin Murer</v>
          </cell>
          <cell r="M29">
            <v>40439.688194444447</v>
          </cell>
          <cell r="N29">
            <v>2</v>
          </cell>
          <cell r="O29" t="str">
            <v>Read BA</v>
          </cell>
        </row>
        <row r="30">
          <cell r="A30">
            <v>10028</v>
          </cell>
          <cell r="B30" t="str">
            <v>BA-13</v>
          </cell>
          <cell r="C30" t="str">
            <v>Read up on BA M.T./D.Z.</v>
          </cell>
          <cell r="E30" t="str">
            <v>Infrastruktur &amp; Admin</v>
          </cell>
          <cell r="F30" t="str">
            <v>Closed</v>
          </cell>
          <cell r="G30">
            <v>10</v>
          </cell>
          <cell r="H30">
            <v>1.1111111111111101</v>
          </cell>
          <cell r="I30">
            <v>0</v>
          </cell>
          <cell r="J30">
            <v>0</v>
          </cell>
          <cell r="K30">
            <v>9</v>
          </cell>
          <cell r="L30" t="str">
            <v>Laurin Murer</v>
          </cell>
          <cell r="M30">
            <v>40441.689583333333</v>
          </cell>
          <cell r="N30">
            <v>1</v>
          </cell>
          <cell r="O30" t="str">
            <v>Read BA</v>
          </cell>
        </row>
        <row r="31">
          <cell r="A31">
            <v>10029</v>
          </cell>
          <cell r="B31" t="str">
            <v>BA-7</v>
          </cell>
          <cell r="C31" t="str">
            <v>Setup personal infrastructure</v>
          </cell>
          <cell r="E31" t="str">
            <v>Infrastruktur &amp; Admin</v>
          </cell>
          <cell r="F31" t="str">
            <v>Closed</v>
          </cell>
          <cell r="G31">
            <v>8</v>
          </cell>
          <cell r="H31">
            <v>1.6</v>
          </cell>
          <cell r="I31">
            <v>0</v>
          </cell>
          <cell r="J31">
            <v>0</v>
          </cell>
          <cell r="K31">
            <v>5</v>
          </cell>
          <cell r="L31" t="str">
            <v>Laurin Murer</v>
          </cell>
          <cell r="M31">
            <v>40435.706250000003</v>
          </cell>
          <cell r="N31">
            <v>0.33333333333333298</v>
          </cell>
          <cell r="O31" t="str">
            <v>Setup repositories</v>
          </cell>
        </row>
        <row r="32">
          <cell r="A32">
            <v>10030</v>
          </cell>
          <cell r="B32" t="str">
            <v>BA-7</v>
          </cell>
          <cell r="C32" t="str">
            <v>Setup personal infrastructure</v>
          </cell>
          <cell r="E32" t="str">
            <v>Infrastruktur &amp; Admin</v>
          </cell>
          <cell r="F32" t="str">
            <v>Closed</v>
          </cell>
          <cell r="G32">
            <v>8</v>
          </cell>
          <cell r="H32">
            <v>1.6</v>
          </cell>
          <cell r="I32">
            <v>0</v>
          </cell>
          <cell r="J32">
            <v>0</v>
          </cell>
          <cell r="K32">
            <v>5</v>
          </cell>
          <cell r="L32" t="str">
            <v>Laurin Murer</v>
          </cell>
          <cell r="M32">
            <v>40439.706250000003</v>
          </cell>
          <cell r="N32">
            <v>1</v>
          </cell>
          <cell r="O32" t="str">
            <v>Setup LaTeX infrastructure</v>
          </cell>
        </row>
        <row r="33">
          <cell r="A33">
            <v>10031</v>
          </cell>
          <cell r="B33" t="str">
            <v>BA-13</v>
          </cell>
          <cell r="C33" t="str">
            <v>Read up on BA M.T./D.Z.</v>
          </cell>
          <cell r="E33" t="str">
            <v>Infrastruktur &amp; Admin</v>
          </cell>
          <cell r="F33" t="str">
            <v>Closed</v>
          </cell>
          <cell r="G33">
            <v>10</v>
          </cell>
          <cell r="H33">
            <v>1.1111111111111101</v>
          </cell>
          <cell r="I33">
            <v>0</v>
          </cell>
          <cell r="J33">
            <v>0</v>
          </cell>
          <cell r="K33">
            <v>9</v>
          </cell>
          <cell r="L33" t="str">
            <v>Tobias Blaser</v>
          </cell>
          <cell r="M33">
            <v>40440.290972222225</v>
          </cell>
          <cell r="N33">
            <v>1.5</v>
          </cell>
          <cell r="O33" t="str">
            <v>View cdar server source.</v>
          </cell>
        </row>
        <row r="34">
          <cell r="A34">
            <v>10032</v>
          </cell>
          <cell r="B34" t="str">
            <v>BA-11</v>
          </cell>
          <cell r="C34" t="str">
            <v>Document infrastructure desicions</v>
          </cell>
          <cell r="E34" t="str">
            <v>Infrastruktur &amp; Admin</v>
          </cell>
          <cell r="F34" t="str">
            <v>Closed</v>
          </cell>
          <cell r="G34">
            <v>3.3333333333333298E-2</v>
          </cell>
          <cell r="H34">
            <v>3.3333333333333298E-2</v>
          </cell>
          <cell r="I34">
            <v>0</v>
          </cell>
          <cell r="J34">
            <v>0</v>
          </cell>
          <cell r="K34">
            <v>1</v>
          </cell>
          <cell r="L34" t="str">
            <v>Tobias Blaser</v>
          </cell>
          <cell r="M34">
            <v>40442.3125</v>
          </cell>
          <cell r="N34">
            <v>0.5</v>
          </cell>
        </row>
        <row r="35">
          <cell r="A35">
            <v>10033</v>
          </cell>
          <cell r="B35" t="str">
            <v>BA-15</v>
          </cell>
          <cell r="C35" t="str">
            <v>Review Job description</v>
          </cell>
          <cell r="E35" t="str">
            <v>Infrastruktur &amp; Admin</v>
          </cell>
          <cell r="F35" t="str">
            <v>Closed</v>
          </cell>
          <cell r="G35">
            <v>2</v>
          </cell>
          <cell r="H35">
            <v>0.66666666666666596</v>
          </cell>
          <cell r="I35">
            <v>0</v>
          </cell>
          <cell r="J35">
            <v>0</v>
          </cell>
          <cell r="K35">
            <v>3</v>
          </cell>
          <cell r="L35" t="str">
            <v>Tobias Blaser</v>
          </cell>
          <cell r="M35">
            <v>40442.270833333336</v>
          </cell>
          <cell r="N35">
            <v>0.5</v>
          </cell>
        </row>
        <row r="36">
          <cell r="A36">
            <v>10034</v>
          </cell>
          <cell r="B36" t="str">
            <v>BA-8</v>
          </cell>
          <cell r="C36" t="str">
            <v>Prepare &amp; rework meetings</v>
          </cell>
          <cell r="F36" t="str">
            <v>Open</v>
          </cell>
          <cell r="G36">
            <v>18</v>
          </cell>
          <cell r="H36">
            <v>0.78260869565217395</v>
          </cell>
          <cell r="I36">
            <v>6.5833333333333304</v>
          </cell>
          <cell r="J36">
            <v>0.28623188405797101</v>
          </cell>
          <cell r="K36">
            <v>23</v>
          </cell>
          <cell r="L36" t="str">
            <v>Tobias Blaser</v>
          </cell>
          <cell r="M36">
            <v>40442.302083333336</v>
          </cell>
          <cell r="N36">
            <v>0.25</v>
          </cell>
          <cell r="O36" t="str">
            <v>Send agenda to professor.</v>
          </cell>
        </row>
        <row r="37">
          <cell r="A37">
            <v>10035</v>
          </cell>
          <cell r="B37" t="str">
            <v>BA-2</v>
          </cell>
          <cell r="C37" t="str">
            <v>Setup and configure project servers</v>
          </cell>
          <cell r="E37" t="str">
            <v>Infrastruktur &amp; Admin</v>
          </cell>
          <cell r="F37" t="str">
            <v>Closed</v>
          </cell>
          <cell r="G37">
            <v>8</v>
          </cell>
          <cell r="H37">
            <v>0.88888888888888795</v>
          </cell>
          <cell r="I37">
            <v>0</v>
          </cell>
          <cell r="J37">
            <v>0</v>
          </cell>
          <cell r="K37">
            <v>9</v>
          </cell>
          <cell r="L37" t="str">
            <v>Tobias Blaser</v>
          </cell>
          <cell r="M37">
            <v>40442.291666666664</v>
          </cell>
          <cell r="N37">
            <v>0.25</v>
          </cell>
          <cell r="O37" t="str">
            <v>Order more power, space and ram.</v>
          </cell>
        </row>
        <row r="38">
          <cell r="A38">
            <v>10100</v>
          </cell>
          <cell r="B38" t="str">
            <v>BA-13</v>
          </cell>
          <cell r="C38" t="str">
            <v>Read up on BA M.T./D.Z.</v>
          </cell>
          <cell r="E38" t="str">
            <v>Infrastruktur &amp; Admin</v>
          </cell>
          <cell r="F38" t="str">
            <v>Closed</v>
          </cell>
          <cell r="G38">
            <v>10</v>
          </cell>
          <cell r="H38">
            <v>1.1111111111111101</v>
          </cell>
          <cell r="I38">
            <v>0</v>
          </cell>
          <cell r="J38">
            <v>0</v>
          </cell>
          <cell r="K38">
            <v>9</v>
          </cell>
          <cell r="L38" t="str">
            <v>Laurin Murer</v>
          </cell>
          <cell r="M38">
            <v>40442.533333333333</v>
          </cell>
          <cell r="N38">
            <v>1</v>
          </cell>
          <cell r="O38" t="str">
            <v>Furhter read BA</v>
          </cell>
        </row>
        <row r="39">
          <cell r="A39">
            <v>10101</v>
          </cell>
          <cell r="B39" t="str">
            <v>BA-2</v>
          </cell>
          <cell r="C39" t="str">
            <v>Setup and configure project servers</v>
          </cell>
          <cell r="E39" t="str">
            <v>Infrastruktur &amp; Admin</v>
          </cell>
          <cell r="F39" t="str">
            <v>Closed</v>
          </cell>
          <cell r="G39">
            <v>8</v>
          </cell>
          <cell r="H39">
            <v>0.88888888888888795</v>
          </cell>
          <cell r="I39">
            <v>0</v>
          </cell>
          <cell r="J39">
            <v>0</v>
          </cell>
          <cell r="K39">
            <v>9</v>
          </cell>
          <cell r="L39" t="str">
            <v>Laurin Murer</v>
          </cell>
          <cell r="M39">
            <v>40442.53402777778</v>
          </cell>
          <cell r="N39">
            <v>2</v>
          </cell>
          <cell r="O39" t="str">
            <v>Documented Backup setup</v>
          </cell>
        </row>
        <row r="40">
          <cell r="A40">
            <v>10102</v>
          </cell>
          <cell r="B40" t="str">
            <v>BA-2</v>
          </cell>
          <cell r="C40" t="str">
            <v>Setup and configure project servers</v>
          </cell>
          <cell r="E40" t="str">
            <v>Infrastruktur &amp; Admin</v>
          </cell>
          <cell r="F40" t="str">
            <v>Closed</v>
          </cell>
          <cell r="G40">
            <v>8</v>
          </cell>
          <cell r="H40">
            <v>0.88888888888888795</v>
          </cell>
          <cell r="I40">
            <v>0</v>
          </cell>
          <cell r="J40">
            <v>0</v>
          </cell>
          <cell r="K40">
            <v>9</v>
          </cell>
          <cell r="L40" t="str">
            <v>Tobias Blaser</v>
          </cell>
          <cell r="M40">
            <v>40442.416666666664</v>
          </cell>
          <cell r="N40">
            <v>1.5</v>
          </cell>
        </row>
        <row r="41">
          <cell r="A41">
            <v>10103</v>
          </cell>
          <cell r="B41" t="str">
            <v>BA-14</v>
          </cell>
          <cell r="C41" t="str">
            <v>Projectmanagement</v>
          </cell>
          <cell r="F41" t="str">
            <v>Open</v>
          </cell>
          <cell r="G41">
            <v>14</v>
          </cell>
          <cell r="H41">
            <v>0.35</v>
          </cell>
          <cell r="I41">
            <v>0</v>
          </cell>
          <cell r="J41">
            <v>0</v>
          </cell>
          <cell r="K41">
            <v>40</v>
          </cell>
          <cell r="L41" t="str">
            <v>Tobias Blaser</v>
          </cell>
          <cell r="M41">
            <v>40442.520833333336</v>
          </cell>
          <cell r="N41">
            <v>0.5</v>
          </cell>
          <cell r="O41" t="str">
            <v>Issue cleanup</v>
          </cell>
        </row>
        <row r="42">
          <cell r="A42">
            <v>10104</v>
          </cell>
          <cell r="B42" t="str">
            <v>BA-17</v>
          </cell>
          <cell r="C42" t="str">
            <v>Add better descriptions for milestones</v>
          </cell>
          <cell r="E42" t="str">
            <v>Arch.ArchitectureConcept</v>
          </cell>
          <cell r="F42" t="str">
            <v>Closed</v>
          </cell>
          <cell r="G42">
            <v>0.5</v>
          </cell>
          <cell r="H42">
            <v>0.5</v>
          </cell>
          <cell r="I42">
            <v>0</v>
          </cell>
          <cell r="J42">
            <v>0</v>
          </cell>
          <cell r="K42">
            <v>1</v>
          </cell>
          <cell r="L42" t="str">
            <v>Tobias Blaser</v>
          </cell>
          <cell r="M42">
            <v>40442.59375</v>
          </cell>
          <cell r="N42">
            <v>0.5</v>
          </cell>
        </row>
        <row r="43">
          <cell r="A43">
            <v>10105</v>
          </cell>
          <cell r="B43" t="str">
            <v>BA-8</v>
          </cell>
          <cell r="C43" t="str">
            <v>Prepare &amp; rework meetings</v>
          </cell>
          <cell r="F43" t="str">
            <v>Open</v>
          </cell>
          <cell r="G43">
            <v>18</v>
          </cell>
          <cell r="H43">
            <v>0.78260869565217395</v>
          </cell>
          <cell r="I43">
            <v>6.5833333333333304</v>
          </cell>
          <cell r="J43">
            <v>0.28623188405797101</v>
          </cell>
          <cell r="K43">
            <v>23</v>
          </cell>
          <cell r="L43" t="str">
            <v>Tobias Blaser</v>
          </cell>
          <cell r="M43">
            <v>40442.614583333336</v>
          </cell>
          <cell r="N43">
            <v>0.5</v>
          </cell>
          <cell r="O43" t="str">
            <v>Protocoll meeting 22.09.14</v>
          </cell>
        </row>
        <row r="44">
          <cell r="A44">
            <v>10106</v>
          </cell>
          <cell r="B44" t="str">
            <v>BA-18</v>
          </cell>
          <cell r="C44" t="str">
            <v>Decide server technology</v>
          </cell>
          <cell r="E44" t="str">
            <v>Arch.ArchitectureConcept</v>
          </cell>
          <cell r="F44" t="str">
            <v>Closed</v>
          </cell>
          <cell r="G44">
            <v>6.6666666666666596E-2</v>
          </cell>
          <cell r="H44">
            <v>1.1111111111111099E-2</v>
          </cell>
          <cell r="I44">
            <v>0</v>
          </cell>
          <cell r="J44">
            <v>0</v>
          </cell>
          <cell r="K44">
            <v>6</v>
          </cell>
          <cell r="L44" t="str">
            <v>Tobias Blaser</v>
          </cell>
          <cell r="M44">
            <v>40442.625</v>
          </cell>
          <cell r="N44">
            <v>2</v>
          </cell>
        </row>
        <row r="45">
          <cell r="A45">
            <v>10107</v>
          </cell>
          <cell r="B45" t="str">
            <v>BA-9</v>
          </cell>
          <cell r="C45" t="str">
            <v>Hold meeding</v>
          </cell>
          <cell r="F45" t="str">
            <v>Open</v>
          </cell>
          <cell r="G45">
            <v>28</v>
          </cell>
          <cell r="H45">
            <v>1.1200000000000001</v>
          </cell>
          <cell r="I45">
            <v>0</v>
          </cell>
          <cell r="J45">
            <v>0</v>
          </cell>
          <cell r="K45">
            <v>25</v>
          </cell>
          <cell r="L45" t="str">
            <v>Tobias Blaser</v>
          </cell>
          <cell r="M45">
            <v>40442.541666666664</v>
          </cell>
          <cell r="N45">
            <v>1</v>
          </cell>
          <cell r="O45" t="str">
            <v>Meeting 22.09.14</v>
          </cell>
        </row>
        <row r="46">
          <cell r="A46">
            <v>10108</v>
          </cell>
          <cell r="B46" t="str">
            <v>BA-22</v>
          </cell>
          <cell r="C46" t="str">
            <v>Create user stories &amp; glossary</v>
          </cell>
          <cell r="E46" t="str">
            <v>Arch.ArchitectureConcept</v>
          </cell>
          <cell r="F46" t="str">
            <v>Closed</v>
          </cell>
          <cell r="G46">
            <v>6</v>
          </cell>
          <cell r="H46">
            <v>0.85714285714285698</v>
          </cell>
          <cell r="I46">
            <v>0</v>
          </cell>
          <cell r="J46">
            <v>0</v>
          </cell>
          <cell r="K46">
            <v>7</v>
          </cell>
          <cell r="L46" t="str">
            <v>Tobias Blaser</v>
          </cell>
          <cell r="M46">
            <v>40442.739583333336</v>
          </cell>
          <cell r="N46">
            <v>1</v>
          </cell>
          <cell r="O46" t="str">
            <v>General project description, user stories, requirements, brain storming</v>
          </cell>
        </row>
        <row r="47">
          <cell r="A47">
            <v>10109</v>
          </cell>
          <cell r="B47" t="str">
            <v>BA-21</v>
          </cell>
          <cell r="C47" t="str">
            <v>Discover project and technology risks</v>
          </cell>
          <cell r="E47" t="str">
            <v>Arch.ArchitectureConcept</v>
          </cell>
          <cell r="F47" t="str">
            <v>Closed</v>
          </cell>
          <cell r="G47">
            <v>4</v>
          </cell>
          <cell r="H47">
            <v>2</v>
          </cell>
          <cell r="I47">
            <v>2.5</v>
          </cell>
          <cell r="J47">
            <v>1.25</v>
          </cell>
          <cell r="K47">
            <v>2</v>
          </cell>
          <cell r="L47" t="str">
            <v>Tobias Blaser</v>
          </cell>
          <cell r="M47">
            <v>40442.78125</v>
          </cell>
          <cell r="N47">
            <v>0.5</v>
          </cell>
          <cell r="O47" t="str">
            <v>Documentation template for risks</v>
          </cell>
        </row>
        <row r="48">
          <cell r="A48">
            <v>10110</v>
          </cell>
          <cell r="B48" t="str">
            <v>BA-10</v>
          </cell>
          <cell r="C48" t="str">
            <v>Technical BA documentation</v>
          </cell>
          <cell r="E48" t="str">
            <v>Release BA</v>
          </cell>
          <cell r="F48" t="str">
            <v>Open</v>
          </cell>
          <cell r="G48">
            <v>0</v>
          </cell>
          <cell r="H48">
            <v>0</v>
          </cell>
          <cell r="I48">
            <v>0</v>
          </cell>
          <cell r="J48">
            <v>0</v>
          </cell>
          <cell r="K48">
            <v>6</v>
          </cell>
          <cell r="L48" t="str">
            <v>Tobias Blaser</v>
          </cell>
          <cell r="M48">
            <v>40442.760416666664</v>
          </cell>
          <cell r="N48">
            <v>0.5</v>
          </cell>
          <cell r="O48" t="str">
            <v>Adjust title page, create icon</v>
          </cell>
        </row>
        <row r="49">
          <cell r="A49">
            <v>10111</v>
          </cell>
          <cell r="B49" t="str">
            <v>BA-9</v>
          </cell>
          <cell r="C49" t="str">
            <v>Hold meeding</v>
          </cell>
          <cell r="F49" t="str">
            <v>Open</v>
          </cell>
          <cell r="G49">
            <v>28</v>
          </cell>
          <cell r="H49">
            <v>1.1200000000000001</v>
          </cell>
          <cell r="I49">
            <v>0</v>
          </cell>
          <cell r="J49">
            <v>0</v>
          </cell>
          <cell r="K49">
            <v>25</v>
          </cell>
          <cell r="L49" t="str">
            <v>Laurin Murer</v>
          </cell>
          <cell r="M49">
            <v>40442.554166666669</v>
          </cell>
          <cell r="N49">
            <v>1</v>
          </cell>
          <cell r="O49" t="str">
            <v>Meeting 22.09.14</v>
          </cell>
        </row>
        <row r="50">
          <cell r="A50">
            <v>10112</v>
          </cell>
          <cell r="B50" t="str">
            <v>BA-8</v>
          </cell>
          <cell r="C50" t="str">
            <v>Prepare &amp; rework meetings</v>
          </cell>
          <cell r="F50" t="str">
            <v>Open</v>
          </cell>
          <cell r="G50">
            <v>18</v>
          </cell>
          <cell r="H50">
            <v>0.78260869565217395</v>
          </cell>
          <cell r="I50">
            <v>6.5833333333333304</v>
          </cell>
          <cell r="J50">
            <v>0.28623188405797101</v>
          </cell>
          <cell r="K50">
            <v>23</v>
          </cell>
          <cell r="L50" t="str">
            <v>Laurin Murer</v>
          </cell>
          <cell r="M50">
            <v>40442.555555555555</v>
          </cell>
          <cell r="N50">
            <v>0.33333333333333298</v>
          </cell>
          <cell r="O50" t="str">
            <v>Reworked and sent Protocol for BA-Meeting</v>
          </cell>
        </row>
        <row r="51">
          <cell r="A51">
            <v>10113</v>
          </cell>
          <cell r="B51" t="str">
            <v>BA-18</v>
          </cell>
          <cell r="C51" t="str">
            <v>Decide server technology</v>
          </cell>
          <cell r="E51" t="str">
            <v>Arch.ArchitectureConcept</v>
          </cell>
          <cell r="F51" t="str">
            <v>Closed</v>
          </cell>
          <cell r="G51">
            <v>6.6666666666666596E-2</v>
          </cell>
          <cell r="H51">
            <v>1.1111111111111099E-2</v>
          </cell>
          <cell r="I51">
            <v>0</v>
          </cell>
          <cell r="J51">
            <v>0</v>
          </cell>
          <cell r="K51">
            <v>6</v>
          </cell>
          <cell r="L51" t="str">
            <v>Laurin Murer</v>
          </cell>
          <cell r="M51">
            <v>40442.556250000001</v>
          </cell>
          <cell r="N51">
            <v>3</v>
          </cell>
          <cell r="O51" t="str">
            <v>Drafted server technology priorities and options, estimated priorities and application per option</v>
          </cell>
        </row>
        <row r="52">
          <cell r="A52">
            <v>10114</v>
          </cell>
          <cell r="B52" t="str">
            <v>BA-18</v>
          </cell>
          <cell r="C52" t="str">
            <v>Decide server technology</v>
          </cell>
          <cell r="E52" t="str">
            <v>Arch.ArchitectureConcept</v>
          </cell>
          <cell r="F52" t="str">
            <v>Closed</v>
          </cell>
          <cell r="G52">
            <v>6.6666666666666596E-2</v>
          </cell>
          <cell r="H52">
            <v>1.1111111111111099E-2</v>
          </cell>
          <cell r="I52">
            <v>0</v>
          </cell>
          <cell r="J52">
            <v>0</v>
          </cell>
          <cell r="K52">
            <v>6</v>
          </cell>
          <cell r="L52" t="str">
            <v>Laurin Murer</v>
          </cell>
          <cell r="M52">
            <v>40443.557638888888</v>
          </cell>
          <cell r="N52">
            <v>1</v>
          </cell>
          <cell r="O52" t="str">
            <v>Researched, wheater PHP has a future</v>
          </cell>
        </row>
        <row r="53">
          <cell r="A53">
            <v>10115</v>
          </cell>
          <cell r="B53" t="str">
            <v>BA-18</v>
          </cell>
          <cell r="C53" t="str">
            <v>Decide server technology</v>
          </cell>
          <cell r="E53" t="str">
            <v>Arch.ArchitectureConcept</v>
          </cell>
          <cell r="F53" t="str">
            <v>Closed</v>
          </cell>
          <cell r="G53">
            <v>6.6666666666666596E-2</v>
          </cell>
          <cell r="H53">
            <v>1.1111111111111099E-2</v>
          </cell>
          <cell r="I53">
            <v>0</v>
          </cell>
          <cell r="J53">
            <v>0</v>
          </cell>
          <cell r="K53">
            <v>6</v>
          </cell>
          <cell r="L53" t="str">
            <v>Laurin Murer</v>
          </cell>
          <cell r="M53">
            <v>40443.558333333334</v>
          </cell>
          <cell r="N53">
            <v>3</v>
          </cell>
          <cell r="O53" t="str">
            <v>Documented server technology evaluation</v>
          </cell>
        </row>
        <row r="54">
          <cell r="A54">
            <v>10116</v>
          </cell>
          <cell r="B54" t="str">
            <v>BA-18</v>
          </cell>
          <cell r="C54" t="str">
            <v>Decide server technology</v>
          </cell>
          <cell r="E54" t="str">
            <v>Arch.ArchitectureConcept</v>
          </cell>
          <cell r="F54" t="str">
            <v>Closed</v>
          </cell>
          <cell r="G54">
            <v>6.6666666666666596E-2</v>
          </cell>
          <cell r="H54">
            <v>1.1111111111111099E-2</v>
          </cell>
          <cell r="I54">
            <v>0</v>
          </cell>
          <cell r="J54">
            <v>0</v>
          </cell>
          <cell r="K54">
            <v>6</v>
          </cell>
          <cell r="L54" t="str">
            <v>Laurin Murer</v>
          </cell>
          <cell r="M54">
            <v>40444.559027777781</v>
          </cell>
          <cell r="N54">
            <v>1</v>
          </cell>
          <cell r="O54" t="str">
            <v>finished documentation of server technology</v>
          </cell>
        </row>
        <row r="55">
          <cell r="A55">
            <v>10117</v>
          </cell>
          <cell r="B55" t="str">
            <v>BA-22</v>
          </cell>
          <cell r="C55" t="str">
            <v>Create user stories &amp; glossary</v>
          </cell>
          <cell r="E55" t="str">
            <v>Arch.ArchitectureConcept</v>
          </cell>
          <cell r="F55" t="str">
            <v>Closed</v>
          </cell>
          <cell r="G55">
            <v>6</v>
          </cell>
          <cell r="H55">
            <v>0.85714285714285698</v>
          </cell>
          <cell r="I55">
            <v>0</v>
          </cell>
          <cell r="J55">
            <v>0</v>
          </cell>
          <cell r="K55">
            <v>7</v>
          </cell>
          <cell r="L55" t="str">
            <v>Laurin Murer</v>
          </cell>
          <cell r="M55">
            <v>40442.55972222222</v>
          </cell>
          <cell r="N55">
            <v>0.25</v>
          </cell>
          <cell r="O55" t="str">
            <v>Brainstormed user stories</v>
          </cell>
        </row>
        <row r="56">
          <cell r="A56">
            <v>10118</v>
          </cell>
          <cell r="B56" t="str">
            <v>BA-22</v>
          </cell>
          <cell r="C56" t="str">
            <v>Create user stories &amp; glossary</v>
          </cell>
          <cell r="E56" t="str">
            <v>Arch.ArchitectureConcept</v>
          </cell>
          <cell r="F56" t="str">
            <v>Closed</v>
          </cell>
          <cell r="G56">
            <v>6</v>
          </cell>
          <cell r="H56">
            <v>0.85714285714285698</v>
          </cell>
          <cell r="I56">
            <v>0</v>
          </cell>
          <cell r="J56">
            <v>0</v>
          </cell>
          <cell r="K56">
            <v>7</v>
          </cell>
          <cell r="L56" t="str">
            <v>Laurin Murer</v>
          </cell>
          <cell r="M56">
            <v>40443.55972222222</v>
          </cell>
          <cell r="N56">
            <v>4.5</v>
          </cell>
          <cell r="O56" t="str">
            <v>Created personas, word definitions, overview over User Stories and user stories themselves.</v>
          </cell>
        </row>
        <row r="57">
          <cell r="A57">
            <v>10119</v>
          </cell>
          <cell r="B57" t="str">
            <v>BA-14</v>
          </cell>
          <cell r="C57" t="str">
            <v>Projectmanagement</v>
          </cell>
          <cell r="F57" t="str">
            <v>Open</v>
          </cell>
          <cell r="G57">
            <v>14</v>
          </cell>
          <cell r="H57">
            <v>0.35</v>
          </cell>
          <cell r="I57">
            <v>0</v>
          </cell>
          <cell r="J57">
            <v>0</v>
          </cell>
          <cell r="K57">
            <v>40</v>
          </cell>
          <cell r="L57" t="str">
            <v>Laurin Murer</v>
          </cell>
          <cell r="M57">
            <v>40444.5625</v>
          </cell>
          <cell r="N57">
            <v>0.05</v>
          </cell>
          <cell r="O57" t="str">
            <v>Added estimate for this issue</v>
          </cell>
        </row>
        <row r="58">
          <cell r="A58">
            <v>10120</v>
          </cell>
          <cell r="B58" t="str">
            <v>BA-26</v>
          </cell>
          <cell r="C58" t="str">
            <v>ZIO in Github-Projekte einladen</v>
          </cell>
          <cell r="E58" t="str">
            <v>Arch.ArchitectureConcept</v>
          </cell>
          <cell r="F58" t="str">
            <v>Closed</v>
          </cell>
          <cell r="G58">
            <v>0.16666666666666599</v>
          </cell>
          <cell r="H58">
            <v>0.16666666666666599</v>
          </cell>
          <cell r="I58">
            <v>0</v>
          </cell>
          <cell r="J58">
            <v>0</v>
          </cell>
          <cell r="K58">
            <v>1</v>
          </cell>
          <cell r="L58" t="str">
            <v>Tobias Blaser</v>
          </cell>
          <cell r="M58">
            <v>40445.354166666664</v>
          </cell>
          <cell r="N58">
            <v>0.25</v>
          </cell>
        </row>
        <row r="59">
          <cell r="A59">
            <v>10121</v>
          </cell>
          <cell r="B59" t="str">
            <v>BA-22</v>
          </cell>
          <cell r="C59" t="str">
            <v>Create user stories &amp; glossary</v>
          </cell>
          <cell r="E59" t="str">
            <v>Arch.ArchitectureConcept</v>
          </cell>
          <cell r="F59" t="str">
            <v>Closed</v>
          </cell>
          <cell r="G59">
            <v>6</v>
          </cell>
          <cell r="H59">
            <v>0.85714285714285698</v>
          </cell>
          <cell r="I59">
            <v>0</v>
          </cell>
          <cell r="J59">
            <v>0</v>
          </cell>
          <cell r="K59">
            <v>7</v>
          </cell>
          <cell r="L59" t="str">
            <v>Tobias Blaser</v>
          </cell>
          <cell r="M59">
            <v>40445.364583333336</v>
          </cell>
          <cell r="N59">
            <v>2</v>
          </cell>
        </row>
        <row r="60">
          <cell r="A60">
            <v>10122</v>
          </cell>
          <cell r="B60" t="str">
            <v>BA-27</v>
          </cell>
          <cell r="C60" t="str">
            <v>Discover additional requirements</v>
          </cell>
          <cell r="E60" t="str">
            <v>Arch.ArchitectureConcept</v>
          </cell>
          <cell r="F60" t="str">
            <v>Closed</v>
          </cell>
          <cell r="G60">
            <v>5</v>
          </cell>
          <cell r="H60">
            <v>2.5</v>
          </cell>
          <cell r="I60">
            <v>2.5</v>
          </cell>
          <cell r="J60">
            <v>1.25</v>
          </cell>
          <cell r="K60">
            <v>2</v>
          </cell>
          <cell r="L60" t="str">
            <v>Tobias Blaser</v>
          </cell>
          <cell r="M60">
            <v>40445.583333333336</v>
          </cell>
          <cell r="N60">
            <v>1</v>
          </cell>
          <cell r="O60" t="str">
            <v>NF requirements</v>
          </cell>
        </row>
        <row r="61">
          <cell r="A61">
            <v>10123</v>
          </cell>
          <cell r="B61" t="str">
            <v>BA-28</v>
          </cell>
          <cell r="C61" t="str">
            <v>Discover tier architecture / Deployment</v>
          </cell>
          <cell r="F61" t="str">
            <v>Closed</v>
          </cell>
          <cell r="G61">
            <v>8</v>
          </cell>
          <cell r="H61">
            <v>8</v>
          </cell>
          <cell r="I61">
            <v>7</v>
          </cell>
          <cell r="J61">
            <v>7</v>
          </cell>
          <cell r="K61">
            <v>1</v>
          </cell>
          <cell r="L61" t="str">
            <v>Tobias Blaser</v>
          </cell>
          <cell r="M61">
            <v>40445.625</v>
          </cell>
          <cell r="N61">
            <v>1</v>
          </cell>
          <cell r="O61" t="str">
            <v>List possibilities, explain decision</v>
          </cell>
        </row>
        <row r="62">
          <cell r="A62">
            <v>10124</v>
          </cell>
          <cell r="B62" t="str">
            <v>BA-18</v>
          </cell>
          <cell r="C62" t="str">
            <v>Decide server technology</v>
          </cell>
          <cell r="E62" t="str">
            <v>Arch.ArchitectureConcept</v>
          </cell>
          <cell r="F62" t="str">
            <v>Closed</v>
          </cell>
          <cell r="G62">
            <v>6.6666666666666596E-2</v>
          </cell>
          <cell r="H62">
            <v>1.1111111111111099E-2</v>
          </cell>
          <cell r="I62">
            <v>0</v>
          </cell>
          <cell r="J62">
            <v>0</v>
          </cell>
          <cell r="K62">
            <v>6</v>
          </cell>
          <cell r="L62" t="str">
            <v>Tobias Blaser</v>
          </cell>
          <cell r="M62">
            <v>40445.666666666664</v>
          </cell>
          <cell r="N62">
            <v>0.75</v>
          </cell>
          <cell r="O62" t="str">
            <v>Review decision report</v>
          </cell>
        </row>
        <row r="63">
          <cell r="A63">
            <v>10125</v>
          </cell>
          <cell r="B63" t="str">
            <v>BA-21</v>
          </cell>
          <cell r="C63" t="str">
            <v>Discover project and technology risks</v>
          </cell>
          <cell r="E63" t="str">
            <v>Arch.ArchitectureConcept</v>
          </cell>
          <cell r="F63" t="str">
            <v>Closed</v>
          </cell>
          <cell r="G63">
            <v>4</v>
          </cell>
          <cell r="H63">
            <v>2</v>
          </cell>
          <cell r="I63">
            <v>2.5</v>
          </cell>
          <cell r="J63">
            <v>1.25</v>
          </cell>
          <cell r="K63">
            <v>2</v>
          </cell>
          <cell r="L63" t="str">
            <v>Tobias Blaser</v>
          </cell>
          <cell r="M63">
            <v>40445.697916666664</v>
          </cell>
          <cell r="N63">
            <v>1</v>
          </cell>
          <cell r="O63" t="str">
            <v>Add risks to docu</v>
          </cell>
        </row>
        <row r="64">
          <cell r="A64">
            <v>10126</v>
          </cell>
          <cell r="B64" t="str">
            <v>BA-27</v>
          </cell>
          <cell r="C64" t="str">
            <v>Discover additional requirements</v>
          </cell>
          <cell r="E64" t="str">
            <v>Arch.ArchitectureConcept</v>
          </cell>
          <cell r="F64" t="str">
            <v>Closed</v>
          </cell>
          <cell r="G64">
            <v>5</v>
          </cell>
          <cell r="H64">
            <v>2.5</v>
          </cell>
          <cell r="I64">
            <v>2.5</v>
          </cell>
          <cell r="J64">
            <v>1.25</v>
          </cell>
          <cell r="K64">
            <v>2</v>
          </cell>
          <cell r="L64" t="str">
            <v>Tobias Blaser</v>
          </cell>
          <cell r="M64">
            <v>40446.375</v>
          </cell>
          <cell r="N64">
            <v>1.5</v>
          </cell>
          <cell r="O64" t="str">
            <v>Review nf requirements</v>
          </cell>
        </row>
        <row r="65">
          <cell r="A65">
            <v>10127</v>
          </cell>
          <cell r="B65" t="str">
            <v>BA-35</v>
          </cell>
          <cell r="C65" t="str">
            <v>Discover application workflow</v>
          </cell>
          <cell r="E65" t="str">
            <v>Arch.ArchitectureConcept</v>
          </cell>
          <cell r="F65" t="str">
            <v>Closed</v>
          </cell>
          <cell r="G65">
            <v>8</v>
          </cell>
          <cell r="H65">
            <v>1.6</v>
          </cell>
          <cell r="I65">
            <v>0</v>
          </cell>
          <cell r="J65">
            <v>0</v>
          </cell>
          <cell r="K65">
            <v>5</v>
          </cell>
          <cell r="L65" t="str">
            <v>Tobias Blaser</v>
          </cell>
          <cell r="M65">
            <v>40446.489583333336</v>
          </cell>
          <cell r="N65">
            <v>2</v>
          </cell>
          <cell r="O65" t="str">
            <v>Discuss workflow</v>
          </cell>
        </row>
        <row r="66">
          <cell r="A66">
            <v>10128</v>
          </cell>
          <cell r="B66" t="str">
            <v>BA-14</v>
          </cell>
          <cell r="C66" t="str">
            <v>Projectmanagement</v>
          </cell>
          <cell r="F66" t="str">
            <v>Open</v>
          </cell>
          <cell r="G66">
            <v>14</v>
          </cell>
          <cell r="H66">
            <v>0.35</v>
          </cell>
          <cell r="I66">
            <v>0</v>
          </cell>
          <cell r="J66">
            <v>0</v>
          </cell>
          <cell r="K66">
            <v>40</v>
          </cell>
          <cell r="L66" t="str">
            <v>Tobias Blaser</v>
          </cell>
          <cell r="M66">
            <v>40446.65625</v>
          </cell>
          <cell r="N66">
            <v>1</v>
          </cell>
          <cell r="O66" t="str">
            <v>Plan next steps</v>
          </cell>
        </row>
        <row r="67">
          <cell r="A67">
            <v>10129</v>
          </cell>
          <cell r="B67" t="str">
            <v>BA-35</v>
          </cell>
          <cell r="C67" t="str">
            <v>Discover application workflow</v>
          </cell>
          <cell r="E67" t="str">
            <v>Arch.ArchitectureConcept</v>
          </cell>
          <cell r="F67" t="str">
            <v>Closed</v>
          </cell>
          <cell r="G67">
            <v>8</v>
          </cell>
          <cell r="H67">
            <v>1.6</v>
          </cell>
          <cell r="I67">
            <v>0</v>
          </cell>
          <cell r="J67">
            <v>0</v>
          </cell>
          <cell r="K67">
            <v>5</v>
          </cell>
          <cell r="L67" t="str">
            <v>Tobias Blaser</v>
          </cell>
          <cell r="M67">
            <v>40446.572916666664</v>
          </cell>
          <cell r="N67">
            <v>2</v>
          </cell>
          <cell r="O67" t="str">
            <v>Discuss about workflows, stories and roles.</v>
          </cell>
        </row>
        <row r="68">
          <cell r="A68">
            <v>10130</v>
          </cell>
          <cell r="B68" t="str">
            <v>BA-35</v>
          </cell>
          <cell r="C68" t="str">
            <v>Discover application workflow</v>
          </cell>
          <cell r="E68" t="str">
            <v>Arch.ArchitectureConcept</v>
          </cell>
          <cell r="F68" t="str">
            <v>Closed</v>
          </cell>
          <cell r="G68">
            <v>8</v>
          </cell>
          <cell r="H68">
            <v>1.6</v>
          </cell>
          <cell r="I68">
            <v>0</v>
          </cell>
          <cell r="J68">
            <v>0</v>
          </cell>
          <cell r="K68">
            <v>5</v>
          </cell>
          <cell r="L68" t="str">
            <v>Tobias Blaser</v>
          </cell>
          <cell r="M68">
            <v>40447.854166666664</v>
          </cell>
          <cell r="N68">
            <v>0.5</v>
          </cell>
          <cell r="O68" t="str">
            <v>Search for glossary templates in SE3 material.</v>
          </cell>
        </row>
        <row r="69">
          <cell r="A69">
            <v>10131</v>
          </cell>
          <cell r="B69" t="str">
            <v>BA-14</v>
          </cell>
          <cell r="C69" t="str">
            <v>Projectmanagement</v>
          </cell>
          <cell r="F69" t="str">
            <v>Open</v>
          </cell>
          <cell r="G69">
            <v>14</v>
          </cell>
          <cell r="H69">
            <v>0.35</v>
          </cell>
          <cell r="I69">
            <v>0</v>
          </cell>
          <cell r="J69">
            <v>0</v>
          </cell>
          <cell r="K69">
            <v>40</v>
          </cell>
          <cell r="L69" t="str">
            <v>Tobias Blaser</v>
          </cell>
          <cell r="M69">
            <v>40447.5625</v>
          </cell>
          <cell r="N69">
            <v>0.5</v>
          </cell>
          <cell r="O69" t="str">
            <v>Log time, think about todos</v>
          </cell>
        </row>
        <row r="70">
          <cell r="A70">
            <v>10132</v>
          </cell>
          <cell r="B70" t="str">
            <v>BA-36</v>
          </cell>
          <cell r="C70" t="str">
            <v>Create System (User) Stories</v>
          </cell>
          <cell r="E70" t="str">
            <v>Arch.ArchitectureConcept</v>
          </cell>
          <cell r="F70" t="str">
            <v>Closed</v>
          </cell>
          <cell r="G70">
            <v>2</v>
          </cell>
          <cell r="H70">
            <v>1</v>
          </cell>
          <cell r="I70">
            <v>1.25</v>
          </cell>
          <cell r="J70">
            <v>0.625</v>
          </cell>
          <cell r="K70">
            <v>2</v>
          </cell>
          <cell r="L70" t="str">
            <v>Tobias Blaser</v>
          </cell>
          <cell r="M70">
            <v>40446.729166666664</v>
          </cell>
          <cell r="N70">
            <v>0.5</v>
          </cell>
          <cell r="O70" t="str">
            <v>Create mapping stories</v>
          </cell>
        </row>
        <row r="71">
          <cell r="A71">
            <v>10133</v>
          </cell>
          <cell r="B71" t="str">
            <v>BA-36</v>
          </cell>
          <cell r="C71" t="str">
            <v>Create System (User) Stories</v>
          </cell>
          <cell r="E71" t="str">
            <v>Arch.ArchitectureConcept</v>
          </cell>
          <cell r="F71" t="str">
            <v>Closed</v>
          </cell>
          <cell r="G71">
            <v>2</v>
          </cell>
          <cell r="H71">
            <v>1</v>
          </cell>
          <cell r="I71">
            <v>1.25</v>
          </cell>
          <cell r="J71">
            <v>0.625</v>
          </cell>
          <cell r="K71">
            <v>2</v>
          </cell>
          <cell r="L71" t="str">
            <v>Tobias Blaser</v>
          </cell>
          <cell r="M71">
            <v>40447.583333333336</v>
          </cell>
          <cell r="N71">
            <v>0.25</v>
          </cell>
          <cell r="O71" t="str">
            <v>Create administration stories.</v>
          </cell>
        </row>
        <row r="72">
          <cell r="A72">
            <v>10134</v>
          </cell>
          <cell r="B72" t="str">
            <v>BA-10</v>
          </cell>
          <cell r="C72" t="str">
            <v>Technical BA documentation</v>
          </cell>
          <cell r="E72" t="str">
            <v>Release BA</v>
          </cell>
          <cell r="F72" t="str">
            <v>Open</v>
          </cell>
          <cell r="G72">
            <v>0</v>
          </cell>
          <cell r="H72">
            <v>0</v>
          </cell>
          <cell r="I72">
            <v>0</v>
          </cell>
          <cell r="J72">
            <v>0</v>
          </cell>
          <cell r="K72">
            <v>6</v>
          </cell>
          <cell r="L72" t="str">
            <v>Tobias Blaser</v>
          </cell>
          <cell r="M72">
            <v>40439.625</v>
          </cell>
          <cell r="N72">
            <v>1.75</v>
          </cell>
          <cell r="O72" t="str">
            <v>Ad literature links, improove personas, deal with images in latex</v>
          </cell>
        </row>
        <row r="73">
          <cell r="A73">
            <v>10135</v>
          </cell>
          <cell r="B73" t="str">
            <v>BA-14</v>
          </cell>
          <cell r="C73" t="str">
            <v>Projectmanagement</v>
          </cell>
          <cell r="F73" t="str">
            <v>Open</v>
          </cell>
          <cell r="G73">
            <v>14</v>
          </cell>
          <cell r="H73">
            <v>0.35</v>
          </cell>
          <cell r="I73">
            <v>0</v>
          </cell>
          <cell r="J73">
            <v>0</v>
          </cell>
          <cell r="K73">
            <v>40</v>
          </cell>
          <cell r="L73" t="str">
            <v>Tobias Blaser</v>
          </cell>
          <cell r="M73">
            <v>40447.59375</v>
          </cell>
          <cell r="N73">
            <v>0.5</v>
          </cell>
          <cell r="O73" t="str">
            <v>Fix broken time logging.</v>
          </cell>
        </row>
        <row r="74">
          <cell r="A74">
            <v>10136</v>
          </cell>
          <cell r="B74" t="str">
            <v>BA-33</v>
          </cell>
          <cell r="C74" t="str">
            <v>Decide relation of task templates to decisions</v>
          </cell>
          <cell r="E74" t="str">
            <v>Arch.ArchitectureConcept</v>
          </cell>
          <cell r="F74" t="str">
            <v>Closed</v>
          </cell>
          <cell r="G74">
            <v>2</v>
          </cell>
          <cell r="H74">
            <v>0.66666666666666596</v>
          </cell>
          <cell r="I74">
            <v>0</v>
          </cell>
          <cell r="J74">
            <v>0</v>
          </cell>
          <cell r="K74">
            <v>3</v>
          </cell>
          <cell r="L74" t="str">
            <v>Tobias Blaser</v>
          </cell>
          <cell r="M74">
            <v>40447.614583333336</v>
          </cell>
          <cell r="N74">
            <v>0.25</v>
          </cell>
          <cell r="O74" t="str">
            <v>Decided for copying.</v>
          </cell>
        </row>
        <row r="75">
          <cell r="A75">
            <v>10137</v>
          </cell>
          <cell r="B75" t="str">
            <v>BA-33</v>
          </cell>
          <cell r="C75" t="str">
            <v>Decide relation of task templates to decisions</v>
          </cell>
          <cell r="E75" t="str">
            <v>Arch.ArchitectureConcept</v>
          </cell>
          <cell r="F75" t="str">
            <v>Closed</v>
          </cell>
          <cell r="G75">
            <v>2</v>
          </cell>
          <cell r="H75">
            <v>0.66666666666666596</v>
          </cell>
          <cell r="I75">
            <v>0</v>
          </cell>
          <cell r="J75">
            <v>0</v>
          </cell>
          <cell r="K75">
            <v>3</v>
          </cell>
          <cell r="L75" t="str">
            <v>Tobias Blaser</v>
          </cell>
          <cell r="M75">
            <v>40447.677083333336</v>
          </cell>
          <cell r="N75">
            <v>1.5</v>
          </cell>
          <cell r="O75" t="str">
            <v>Document decision.</v>
          </cell>
        </row>
        <row r="76">
          <cell r="A76">
            <v>10200</v>
          </cell>
          <cell r="B76" t="str">
            <v>BA-8</v>
          </cell>
          <cell r="C76" t="str">
            <v>Prepare &amp; rework meetings</v>
          </cell>
          <cell r="F76" t="str">
            <v>Open</v>
          </cell>
          <cell r="G76">
            <v>18</v>
          </cell>
          <cell r="H76">
            <v>0.78260869565217395</v>
          </cell>
          <cell r="I76">
            <v>6.5833333333333304</v>
          </cell>
          <cell r="J76">
            <v>0.28623188405797101</v>
          </cell>
          <cell r="K76">
            <v>23</v>
          </cell>
          <cell r="L76" t="str">
            <v>Tobias Blaser</v>
          </cell>
          <cell r="M76">
            <v>40449.322916666664</v>
          </cell>
          <cell r="N76">
            <v>0.25</v>
          </cell>
          <cell r="O76" t="str">
            <v>Send topics for meeting to professor.</v>
          </cell>
        </row>
        <row r="77">
          <cell r="A77">
            <v>10201</v>
          </cell>
          <cell r="B77" t="str">
            <v>BA-35</v>
          </cell>
          <cell r="C77" t="str">
            <v>Discover application workflow</v>
          </cell>
          <cell r="E77" t="str">
            <v>Arch.ArchitectureConcept</v>
          </cell>
          <cell r="F77" t="str">
            <v>Closed</v>
          </cell>
          <cell r="G77">
            <v>8</v>
          </cell>
          <cell r="H77">
            <v>1.6</v>
          </cell>
          <cell r="I77">
            <v>0</v>
          </cell>
          <cell r="J77">
            <v>0</v>
          </cell>
          <cell r="K77">
            <v>5</v>
          </cell>
          <cell r="L77" t="str">
            <v>Laurin Murer</v>
          </cell>
          <cell r="M77">
            <v>40446.435416666667</v>
          </cell>
          <cell r="N77">
            <v>4</v>
          </cell>
          <cell r="O77" t="str">
            <v>Discuss about workflows, stories and roles.</v>
          </cell>
        </row>
        <row r="78">
          <cell r="A78">
            <v>10202</v>
          </cell>
          <cell r="B78" t="str">
            <v>BA-14</v>
          </cell>
          <cell r="C78" t="str">
            <v>Projectmanagement</v>
          </cell>
          <cell r="F78" t="str">
            <v>Open</v>
          </cell>
          <cell r="G78">
            <v>14</v>
          </cell>
          <cell r="H78">
            <v>0.35</v>
          </cell>
          <cell r="I78">
            <v>0</v>
          </cell>
          <cell r="J78">
            <v>0</v>
          </cell>
          <cell r="K78">
            <v>40</v>
          </cell>
          <cell r="L78" t="str">
            <v>Tobias Blaser</v>
          </cell>
          <cell r="M78">
            <v>40449.416666666664</v>
          </cell>
          <cell r="N78">
            <v>0.5</v>
          </cell>
          <cell r="O78" t="str">
            <v>Log work, create issues, cleanup</v>
          </cell>
        </row>
        <row r="79">
          <cell r="A79">
            <v>10203</v>
          </cell>
          <cell r="B79" t="str">
            <v>BA-35</v>
          </cell>
          <cell r="C79" t="str">
            <v>Discover application workflow</v>
          </cell>
          <cell r="E79" t="str">
            <v>Arch.ArchitectureConcept</v>
          </cell>
          <cell r="F79" t="str">
            <v>Closed</v>
          </cell>
          <cell r="G79">
            <v>8</v>
          </cell>
          <cell r="H79">
            <v>1.6</v>
          </cell>
          <cell r="I79">
            <v>0</v>
          </cell>
          <cell r="J79">
            <v>0</v>
          </cell>
          <cell r="K79">
            <v>5</v>
          </cell>
          <cell r="L79" t="str">
            <v>Laurin Murer</v>
          </cell>
          <cell r="M79">
            <v>40446.435416666667</v>
          </cell>
          <cell r="N79">
            <v>1.5</v>
          </cell>
          <cell r="O79" t="str">
            <v>Updated documentation and image</v>
          </cell>
        </row>
        <row r="80">
          <cell r="A80">
            <v>10204</v>
          </cell>
          <cell r="B80" t="str">
            <v>BA-22</v>
          </cell>
          <cell r="C80" t="str">
            <v>Create user stories &amp; glossary</v>
          </cell>
          <cell r="E80" t="str">
            <v>Arch.ArchitectureConcept</v>
          </cell>
          <cell r="F80" t="str">
            <v>Closed</v>
          </cell>
          <cell r="G80">
            <v>6</v>
          </cell>
          <cell r="H80">
            <v>0.85714285714285698</v>
          </cell>
          <cell r="I80">
            <v>0</v>
          </cell>
          <cell r="J80">
            <v>0</v>
          </cell>
          <cell r="K80">
            <v>7</v>
          </cell>
          <cell r="L80" t="str">
            <v>Laurin Murer</v>
          </cell>
          <cell r="M80">
            <v>40446.436111111114</v>
          </cell>
          <cell r="N80">
            <v>1</v>
          </cell>
          <cell r="O80" t="str">
            <v>Updated graphics of user stories</v>
          </cell>
        </row>
        <row r="81">
          <cell r="A81">
            <v>10205</v>
          </cell>
          <cell r="B81" t="str">
            <v>BA-22</v>
          </cell>
          <cell r="C81" t="str">
            <v>Create user stories &amp; glossary</v>
          </cell>
          <cell r="E81" t="str">
            <v>Arch.ArchitectureConcept</v>
          </cell>
          <cell r="F81" t="str">
            <v>Closed</v>
          </cell>
          <cell r="G81">
            <v>6</v>
          </cell>
          <cell r="H81">
            <v>0.85714285714285698</v>
          </cell>
          <cell r="I81">
            <v>0</v>
          </cell>
          <cell r="J81">
            <v>0</v>
          </cell>
          <cell r="K81">
            <v>7</v>
          </cell>
          <cell r="L81" t="str">
            <v>Laurin Murer</v>
          </cell>
          <cell r="M81">
            <v>40446.4375</v>
          </cell>
          <cell r="N81">
            <v>0.75</v>
          </cell>
          <cell r="O81" t="str">
            <v>Beautified graphic and added all labels</v>
          </cell>
        </row>
        <row r="82">
          <cell r="A82">
            <v>10206</v>
          </cell>
          <cell r="B82" t="str">
            <v>BA-22</v>
          </cell>
          <cell r="C82" t="str">
            <v>Create user stories &amp; glossary</v>
          </cell>
          <cell r="E82" t="str">
            <v>Arch.ArchitectureConcept</v>
          </cell>
          <cell r="F82" t="str">
            <v>Closed</v>
          </cell>
          <cell r="G82">
            <v>6</v>
          </cell>
          <cell r="H82">
            <v>0.85714285714285698</v>
          </cell>
          <cell r="I82">
            <v>0</v>
          </cell>
          <cell r="J82">
            <v>0</v>
          </cell>
          <cell r="K82">
            <v>7</v>
          </cell>
          <cell r="L82" t="str">
            <v>Laurin Murer</v>
          </cell>
          <cell r="M82">
            <v>40447.438888888886</v>
          </cell>
          <cell r="N82">
            <v>2</v>
          </cell>
          <cell r="O82" t="str">
            <v>Updated full description of user stories and word definitions</v>
          </cell>
        </row>
        <row r="83">
          <cell r="A83">
            <v>10207</v>
          </cell>
          <cell r="B83" t="str">
            <v>BA-33</v>
          </cell>
          <cell r="C83" t="str">
            <v>Decide relation of task templates to decisions</v>
          </cell>
          <cell r="E83" t="str">
            <v>Arch.ArchitectureConcept</v>
          </cell>
          <cell r="F83" t="str">
            <v>Closed</v>
          </cell>
          <cell r="G83">
            <v>2</v>
          </cell>
          <cell r="H83">
            <v>0.66666666666666596</v>
          </cell>
          <cell r="I83">
            <v>0</v>
          </cell>
          <cell r="J83">
            <v>0</v>
          </cell>
          <cell r="K83">
            <v>3</v>
          </cell>
          <cell r="L83" t="str">
            <v>Laurin Murer</v>
          </cell>
          <cell r="M83">
            <v>40449.509027777778</v>
          </cell>
          <cell r="N83">
            <v>1</v>
          </cell>
          <cell r="O83" t="str">
            <v>Reviewed and adapted Verknüpfungen von Task-Vorlagen und Entscheidungs-Vorlagen""</v>
          </cell>
        </row>
        <row r="84">
          <cell r="A84">
            <v>10208</v>
          </cell>
          <cell r="B84" t="str">
            <v>BA-42</v>
          </cell>
          <cell r="C84" t="str">
            <v>Document decision of type of CDAR extension</v>
          </cell>
          <cell r="E84" t="str">
            <v>Arch.ArchitectureConcept</v>
          </cell>
          <cell r="F84" t="str">
            <v>Closed</v>
          </cell>
          <cell r="G84">
            <v>1</v>
          </cell>
          <cell r="H84">
            <v>0.5</v>
          </cell>
          <cell r="I84">
            <v>0.5</v>
          </cell>
          <cell r="J84">
            <v>0.25</v>
          </cell>
          <cell r="K84">
            <v>2</v>
          </cell>
          <cell r="L84" t="str">
            <v>Tobias Blaser</v>
          </cell>
          <cell r="M84">
            <v>40449.479166666664</v>
          </cell>
          <cell r="N84">
            <v>0.75</v>
          </cell>
          <cell r="O84" t="str">
            <v>Create decision command.</v>
          </cell>
        </row>
        <row r="85">
          <cell r="A85">
            <v>10209</v>
          </cell>
          <cell r="B85" t="str">
            <v>BA-9</v>
          </cell>
          <cell r="C85" t="str">
            <v>Hold meeding</v>
          </cell>
          <cell r="F85" t="str">
            <v>Open</v>
          </cell>
          <cell r="G85">
            <v>28</v>
          </cell>
          <cell r="H85">
            <v>1.1200000000000001</v>
          </cell>
          <cell r="I85">
            <v>0</v>
          </cell>
          <cell r="J85">
            <v>0</v>
          </cell>
          <cell r="K85">
            <v>25</v>
          </cell>
          <cell r="L85" t="str">
            <v>Laurin Murer</v>
          </cell>
          <cell r="M85">
            <v>40449.61041666667</v>
          </cell>
          <cell r="N85">
            <v>1.5</v>
          </cell>
          <cell r="O85" t="str">
            <v>Meeting 29.09.14</v>
          </cell>
        </row>
        <row r="86">
          <cell r="A86">
            <v>10210</v>
          </cell>
          <cell r="B86" t="str">
            <v>BA-9</v>
          </cell>
          <cell r="C86" t="str">
            <v>Hold meeding</v>
          </cell>
          <cell r="F86" t="str">
            <v>Open</v>
          </cell>
          <cell r="G86">
            <v>28</v>
          </cell>
          <cell r="H86">
            <v>1.1200000000000001</v>
          </cell>
          <cell r="I86">
            <v>0</v>
          </cell>
          <cell r="J86">
            <v>0</v>
          </cell>
          <cell r="K86">
            <v>25</v>
          </cell>
          <cell r="L86" t="str">
            <v>Tobias Blaser</v>
          </cell>
          <cell r="M86">
            <v>40449.541666666664</v>
          </cell>
          <cell r="N86">
            <v>1.5</v>
          </cell>
          <cell r="O86" t="str">
            <v>Meeting 29.09.14</v>
          </cell>
        </row>
        <row r="87">
          <cell r="A87">
            <v>10211</v>
          </cell>
          <cell r="B87" t="str">
            <v>BA-8</v>
          </cell>
          <cell r="C87" t="str">
            <v>Prepare &amp; rework meetings</v>
          </cell>
          <cell r="F87" t="str">
            <v>Open</v>
          </cell>
          <cell r="G87">
            <v>18</v>
          </cell>
          <cell r="H87">
            <v>0.78260869565217395</v>
          </cell>
          <cell r="I87">
            <v>6.5833333333333304</v>
          </cell>
          <cell r="J87">
            <v>0.28623188405797101</v>
          </cell>
          <cell r="K87">
            <v>23</v>
          </cell>
          <cell r="L87" t="str">
            <v>Tobias Blaser</v>
          </cell>
          <cell r="M87">
            <v>40449.604166666664</v>
          </cell>
          <cell r="N87">
            <v>1</v>
          </cell>
          <cell r="O87" t="str">
            <v>Meeting protocoll</v>
          </cell>
        </row>
        <row r="88">
          <cell r="A88">
            <v>10212</v>
          </cell>
          <cell r="B88" t="str">
            <v>BA-14</v>
          </cell>
          <cell r="C88" t="str">
            <v>Projectmanagement</v>
          </cell>
          <cell r="F88" t="str">
            <v>Open</v>
          </cell>
          <cell r="G88">
            <v>14</v>
          </cell>
          <cell r="H88">
            <v>0.35</v>
          </cell>
          <cell r="I88">
            <v>0</v>
          </cell>
          <cell r="J88">
            <v>0</v>
          </cell>
          <cell r="K88">
            <v>40</v>
          </cell>
          <cell r="L88" t="str">
            <v>Tobias Blaser</v>
          </cell>
          <cell r="M88">
            <v>40449.645833333336</v>
          </cell>
          <cell r="N88">
            <v>0.5</v>
          </cell>
          <cell r="O88" t="str">
            <v>Create issues from protocol</v>
          </cell>
        </row>
        <row r="89">
          <cell r="A89">
            <v>10213</v>
          </cell>
          <cell r="B89" t="str">
            <v>BA-14</v>
          </cell>
          <cell r="C89" t="str">
            <v>Projectmanagement</v>
          </cell>
          <cell r="F89" t="str">
            <v>Open</v>
          </cell>
          <cell r="G89">
            <v>14</v>
          </cell>
          <cell r="H89">
            <v>0.35</v>
          </cell>
          <cell r="I89">
            <v>0</v>
          </cell>
          <cell r="J89">
            <v>0</v>
          </cell>
          <cell r="K89">
            <v>40</v>
          </cell>
          <cell r="L89" t="str">
            <v>Tobias Blaser</v>
          </cell>
          <cell r="M89">
            <v>40449.4375</v>
          </cell>
          <cell r="N89">
            <v>0.5</v>
          </cell>
          <cell r="O89" t="str">
            <v>Milestone finish meeting</v>
          </cell>
        </row>
        <row r="90">
          <cell r="A90">
            <v>10214</v>
          </cell>
          <cell r="B90" t="str">
            <v>BA-42</v>
          </cell>
          <cell r="C90" t="str">
            <v>Document decision of type of CDAR extension</v>
          </cell>
          <cell r="E90" t="str">
            <v>Arch.ArchitectureConcept</v>
          </cell>
          <cell r="F90" t="str">
            <v>Closed</v>
          </cell>
          <cell r="G90">
            <v>1</v>
          </cell>
          <cell r="H90">
            <v>0.5</v>
          </cell>
          <cell r="I90">
            <v>0.5</v>
          </cell>
          <cell r="J90">
            <v>0.25</v>
          </cell>
          <cell r="K90">
            <v>2</v>
          </cell>
          <cell r="L90" t="str">
            <v>Tobias Blaser</v>
          </cell>
          <cell r="M90">
            <v>40449.53125</v>
          </cell>
          <cell r="N90">
            <v>0.25</v>
          </cell>
          <cell r="O90" t="str">
            <v>Add decision possibilities to documentation.</v>
          </cell>
        </row>
        <row r="91">
          <cell r="A91">
            <v>10215</v>
          </cell>
          <cell r="B91" t="str">
            <v>BA-14</v>
          </cell>
          <cell r="C91" t="str">
            <v>Projectmanagement</v>
          </cell>
          <cell r="F91" t="str">
            <v>Open</v>
          </cell>
          <cell r="G91">
            <v>14</v>
          </cell>
          <cell r="H91">
            <v>0.35</v>
          </cell>
          <cell r="I91">
            <v>0</v>
          </cell>
          <cell r="J91">
            <v>0</v>
          </cell>
          <cell r="K91">
            <v>40</v>
          </cell>
          <cell r="L91" t="str">
            <v>Tobias Blaser</v>
          </cell>
          <cell r="M91">
            <v>40449.458333333336</v>
          </cell>
          <cell r="N91">
            <v>0.5</v>
          </cell>
          <cell r="O91" t="str">
            <v>Close tasks.</v>
          </cell>
        </row>
        <row r="92">
          <cell r="A92">
            <v>10216</v>
          </cell>
          <cell r="B92" t="str">
            <v>BA-34</v>
          </cell>
          <cell r="C92" t="str">
            <v>Document decision tasks/operative tasks decision</v>
          </cell>
          <cell r="E92" t="str">
            <v>Arch.ArchitectureDetail</v>
          </cell>
          <cell r="F92" t="str">
            <v>Closed</v>
          </cell>
          <cell r="G92">
            <v>0.5</v>
          </cell>
          <cell r="H92">
            <v>0.25</v>
          </cell>
          <cell r="I92">
            <v>0</v>
          </cell>
          <cell r="J92">
            <v>0</v>
          </cell>
          <cell r="K92">
            <v>2</v>
          </cell>
          <cell r="L92" t="str">
            <v>Laurin Murer</v>
          </cell>
          <cell r="M92">
            <v>40449.669444444444</v>
          </cell>
          <cell r="N92">
            <v>1.25</v>
          </cell>
          <cell r="O92" t="str">
            <v>Documented decision tasks/operative tasks decision</v>
          </cell>
        </row>
        <row r="93">
          <cell r="A93">
            <v>10217</v>
          </cell>
          <cell r="B93" t="str">
            <v>BA-8</v>
          </cell>
          <cell r="C93" t="str">
            <v>Prepare &amp; rework meetings</v>
          </cell>
          <cell r="F93" t="str">
            <v>Open</v>
          </cell>
          <cell r="G93">
            <v>18</v>
          </cell>
          <cell r="H93">
            <v>0.78260869565217395</v>
          </cell>
          <cell r="I93">
            <v>6.5833333333333304</v>
          </cell>
          <cell r="J93">
            <v>0.28623188405797101</v>
          </cell>
          <cell r="K93">
            <v>23</v>
          </cell>
          <cell r="L93" t="str">
            <v>Laurin Murer</v>
          </cell>
          <cell r="M93">
            <v>40449.679166666669</v>
          </cell>
          <cell r="N93">
            <v>0.5</v>
          </cell>
          <cell r="O93" t="str">
            <v>Review meeting protocol and send mail to ZIO.</v>
          </cell>
        </row>
        <row r="94">
          <cell r="A94">
            <v>10218</v>
          </cell>
          <cell r="B94" t="str">
            <v>BA-34</v>
          </cell>
          <cell r="C94" t="str">
            <v>Document decision tasks/operative tasks decision</v>
          </cell>
          <cell r="E94" t="str">
            <v>Arch.ArchitectureDetail</v>
          </cell>
          <cell r="F94" t="str">
            <v>Closed</v>
          </cell>
          <cell r="G94">
            <v>0.5</v>
          </cell>
          <cell r="H94">
            <v>0.25</v>
          </cell>
          <cell r="I94">
            <v>0</v>
          </cell>
          <cell r="J94">
            <v>0</v>
          </cell>
          <cell r="K94">
            <v>2</v>
          </cell>
          <cell r="L94" t="str">
            <v>Tobias Blaser</v>
          </cell>
          <cell r="M94">
            <v>40449.666666666664</v>
          </cell>
          <cell r="N94">
            <v>0.5</v>
          </cell>
          <cell r="O94" t="str">
            <v>Review decision task relation</v>
          </cell>
        </row>
        <row r="95">
          <cell r="A95">
            <v>10300</v>
          </cell>
          <cell r="B95" t="str">
            <v>BA-49</v>
          </cell>
          <cell r="C95" t="str">
            <v>Review chapter Infrastructure using ZIO feedback</v>
          </cell>
          <cell r="E95" t="str">
            <v>Arch.ArchitectureDetail</v>
          </cell>
          <cell r="F95" t="str">
            <v>Closed</v>
          </cell>
          <cell r="G95">
            <v>1</v>
          </cell>
          <cell r="H95">
            <v>0.5</v>
          </cell>
          <cell r="I95">
            <v>0</v>
          </cell>
          <cell r="J95">
            <v>0</v>
          </cell>
          <cell r="K95">
            <v>2</v>
          </cell>
          <cell r="L95" t="str">
            <v>Tobias Blaser</v>
          </cell>
          <cell r="M95">
            <v>40449.708333333336</v>
          </cell>
          <cell r="N95">
            <v>1.5</v>
          </cell>
          <cell r="O95" t="str">
            <v>Review infrastructure, update literature.</v>
          </cell>
        </row>
        <row r="96">
          <cell r="A96">
            <v>10301</v>
          </cell>
          <cell r="B96" t="str">
            <v>BA-44</v>
          </cell>
          <cell r="C96" t="str">
            <v>Work log cronjob</v>
          </cell>
          <cell r="E96" t="str">
            <v>Arch.ArchitectureDetail</v>
          </cell>
          <cell r="F96" t="str">
            <v>Closed</v>
          </cell>
          <cell r="G96">
            <v>1</v>
          </cell>
          <cell r="H96">
            <v>0.5</v>
          </cell>
          <cell r="I96">
            <v>0</v>
          </cell>
          <cell r="J96">
            <v>0</v>
          </cell>
          <cell r="K96">
            <v>2</v>
          </cell>
          <cell r="L96" t="str">
            <v>Laurin Murer</v>
          </cell>
          <cell r="M96">
            <v>40449.783333333333</v>
          </cell>
          <cell r="N96">
            <v>0.5</v>
          </cell>
          <cell r="O96" t="str">
            <v>Adapted script to run on server to create CSV every minute.</v>
          </cell>
        </row>
        <row r="97">
          <cell r="A97">
            <v>10302</v>
          </cell>
          <cell r="B97" t="str">
            <v>BA-10</v>
          </cell>
          <cell r="C97" t="str">
            <v>Technical BA documentation</v>
          </cell>
          <cell r="E97" t="str">
            <v>Release BA</v>
          </cell>
          <cell r="F97" t="str">
            <v>Open</v>
          </cell>
          <cell r="G97">
            <v>0</v>
          </cell>
          <cell r="H97">
            <v>0</v>
          </cell>
          <cell r="I97">
            <v>0</v>
          </cell>
          <cell r="J97">
            <v>0</v>
          </cell>
          <cell r="K97">
            <v>6</v>
          </cell>
          <cell r="L97" t="str">
            <v>Tobias Blaser</v>
          </cell>
          <cell r="M97">
            <v>40449.6875</v>
          </cell>
          <cell r="N97">
            <v>0.5</v>
          </cell>
          <cell r="O97" t="str">
            <v>Update literature list.</v>
          </cell>
        </row>
        <row r="98">
          <cell r="A98">
            <v>10303</v>
          </cell>
          <cell r="B98" t="str">
            <v>BA-44</v>
          </cell>
          <cell r="C98" t="str">
            <v>Work log cronjob</v>
          </cell>
          <cell r="E98" t="str">
            <v>Arch.ArchitectureDetail</v>
          </cell>
          <cell r="F98" t="str">
            <v>Closed</v>
          </cell>
          <cell r="G98">
            <v>1</v>
          </cell>
          <cell r="H98">
            <v>0.5</v>
          </cell>
          <cell r="I98">
            <v>0</v>
          </cell>
          <cell r="J98">
            <v>0</v>
          </cell>
          <cell r="K98">
            <v>2</v>
          </cell>
          <cell r="L98" t="str">
            <v>Laurin Murer</v>
          </cell>
          <cell r="M98">
            <v>40449.842361111114</v>
          </cell>
          <cell r="N98">
            <v>0.75</v>
          </cell>
          <cell r="O98" t="str">
            <v>Adapted XLS-file to work with preexisting CSV-file</v>
          </cell>
        </row>
        <row r="99">
          <cell r="A99">
            <v>10304</v>
          </cell>
          <cell r="B99" t="str">
            <v>BA-14</v>
          </cell>
          <cell r="C99" t="str">
            <v>Projectmanagement</v>
          </cell>
          <cell r="F99" t="str">
            <v>Open</v>
          </cell>
          <cell r="G99">
            <v>14</v>
          </cell>
          <cell r="H99">
            <v>0.35</v>
          </cell>
          <cell r="I99">
            <v>0</v>
          </cell>
          <cell r="J99">
            <v>0</v>
          </cell>
          <cell r="K99">
            <v>40</v>
          </cell>
          <cell r="L99" t="str">
            <v>Laurin Murer</v>
          </cell>
          <cell r="M99">
            <v>40449.845833333333</v>
          </cell>
          <cell r="N99">
            <v>1</v>
          </cell>
          <cell r="O99" t="str">
            <v>Reviewed and adapted issues</v>
          </cell>
        </row>
        <row r="100">
          <cell r="A100">
            <v>10305</v>
          </cell>
          <cell r="B100" t="str">
            <v>BA-14</v>
          </cell>
          <cell r="C100" t="str">
            <v>Projectmanagement</v>
          </cell>
          <cell r="F100" t="str">
            <v>Open</v>
          </cell>
          <cell r="G100">
            <v>14</v>
          </cell>
          <cell r="H100">
            <v>0.35</v>
          </cell>
          <cell r="I100">
            <v>0</v>
          </cell>
          <cell r="J100">
            <v>0</v>
          </cell>
          <cell r="K100">
            <v>40</v>
          </cell>
          <cell r="L100" t="str">
            <v>Tobias Blaser</v>
          </cell>
          <cell r="M100">
            <v>40449.833333333336</v>
          </cell>
          <cell r="N100">
            <v>0.75</v>
          </cell>
          <cell r="O100" t="str">
            <v>Fix time logging, change system settings from american date format to swiss.</v>
          </cell>
        </row>
        <row r="101">
          <cell r="A101">
            <v>10306</v>
          </cell>
          <cell r="B101" t="str">
            <v>BA-49</v>
          </cell>
          <cell r="C101" t="str">
            <v>Review chapter Infrastructure using ZIO feedback</v>
          </cell>
          <cell r="E101" t="str">
            <v>Arch.ArchitectureDetail</v>
          </cell>
          <cell r="F101" t="str">
            <v>Closed</v>
          </cell>
          <cell r="G101">
            <v>1</v>
          </cell>
          <cell r="H101">
            <v>0.5</v>
          </cell>
          <cell r="I101">
            <v>0</v>
          </cell>
          <cell r="J101">
            <v>0</v>
          </cell>
          <cell r="K101">
            <v>2</v>
          </cell>
          <cell r="L101" t="str">
            <v>Laurin Murer</v>
          </cell>
          <cell r="M101">
            <v>40450.38958333333</v>
          </cell>
          <cell r="N101">
            <v>0.25</v>
          </cell>
          <cell r="O101" t="str">
            <v>Reviewed</v>
          </cell>
        </row>
        <row r="102">
          <cell r="A102">
            <v>10400</v>
          </cell>
          <cell r="B102" t="str">
            <v>BA-48</v>
          </cell>
          <cell r="C102" t="str">
            <v>Create Play Hello World Application</v>
          </cell>
          <cell r="E102" t="str">
            <v>Dev.Prototype</v>
          </cell>
          <cell r="F102" t="str">
            <v>Closed</v>
          </cell>
          <cell r="G102">
            <v>2</v>
          </cell>
          <cell r="H102">
            <v>2</v>
          </cell>
          <cell r="I102">
            <v>0.5</v>
          </cell>
          <cell r="J102">
            <v>0.5</v>
          </cell>
          <cell r="K102">
            <v>1</v>
          </cell>
          <cell r="L102" t="str">
            <v>Laurin Murer</v>
          </cell>
          <cell r="M102">
            <v>40450.584722222222</v>
          </cell>
          <cell r="N102">
            <v>1.5</v>
          </cell>
          <cell r="O102" t="str">
            <v>Created play hello world application and adapted it for IDEA</v>
          </cell>
        </row>
        <row r="103">
          <cell r="A103">
            <v>10401</v>
          </cell>
          <cell r="B103" t="str">
            <v>BA-16</v>
          </cell>
          <cell r="C103" t="str">
            <v>Install and configure Continuous Integration Server</v>
          </cell>
          <cell r="E103" t="str">
            <v>Dev.Prototype</v>
          </cell>
          <cell r="F103" t="str">
            <v>Closed</v>
          </cell>
          <cell r="G103">
            <v>8</v>
          </cell>
          <cell r="H103">
            <v>2</v>
          </cell>
          <cell r="I103">
            <v>0.25</v>
          </cell>
          <cell r="J103">
            <v>6.25E-2</v>
          </cell>
          <cell r="K103">
            <v>4</v>
          </cell>
          <cell r="L103" t="str">
            <v>Laurin Murer</v>
          </cell>
          <cell r="M103">
            <v>40450.588888888888</v>
          </cell>
          <cell r="N103">
            <v>3.25</v>
          </cell>
          <cell r="O103" t="str">
            <v>Installed Jenkins and configured first build-project</v>
          </cell>
        </row>
        <row r="104">
          <cell r="A104">
            <v>10402</v>
          </cell>
          <cell r="B104" t="str">
            <v>BA-16</v>
          </cell>
          <cell r="C104" t="str">
            <v>Install and configure Continuous Integration Server</v>
          </cell>
          <cell r="E104" t="str">
            <v>Dev.Prototype</v>
          </cell>
          <cell r="F104" t="str">
            <v>Closed</v>
          </cell>
          <cell r="G104">
            <v>8</v>
          </cell>
          <cell r="H104">
            <v>2</v>
          </cell>
          <cell r="I104">
            <v>0.25</v>
          </cell>
          <cell r="J104">
            <v>6.25E-2</v>
          </cell>
          <cell r="K104">
            <v>4</v>
          </cell>
          <cell r="L104" t="str">
            <v>Laurin Murer</v>
          </cell>
          <cell r="M104">
            <v>40450.740972222222</v>
          </cell>
          <cell r="N104">
            <v>3</v>
          </cell>
          <cell r="O104" t="str">
            <v>Setup JaCoCo (Java Code Coverage Library)</v>
          </cell>
        </row>
        <row r="105">
          <cell r="A105">
            <v>10403</v>
          </cell>
          <cell r="B105" t="str">
            <v>BA-55</v>
          </cell>
          <cell r="C105" t="str">
            <v>Setup test installation</v>
          </cell>
          <cell r="E105" t="str">
            <v>Dev.Prototype</v>
          </cell>
          <cell r="F105" t="str">
            <v>Closed</v>
          </cell>
          <cell r="G105">
            <v>2</v>
          </cell>
          <cell r="H105">
            <v>1</v>
          </cell>
          <cell r="I105">
            <v>0</v>
          </cell>
          <cell r="J105">
            <v>0</v>
          </cell>
          <cell r="K105">
            <v>2</v>
          </cell>
          <cell r="L105" t="str">
            <v>Laurin Murer</v>
          </cell>
          <cell r="M105">
            <v>40450.817361111112</v>
          </cell>
          <cell r="N105">
            <v>1</v>
          </cell>
          <cell r="O105" t="str">
            <v>Test installation is now available at http://ba.democ.ch</v>
          </cell>
        </row>
        <row r="106">
          <cell r="A106">
            <v>10404</v>
          </cell>
          <cell r="B106" t="str">
            <v>BA-16</v>
          </cell>
          <cell r="C106" t="str">
            <v>Install and configure Continuous Integration Server</v>
          </cell>
          <cell r="E106" t="str">
            <v>Dev.Prototype</v>
          </cell>
          <cell r="F106" t="str">
            <v>Closed</v>
          </cell>
          <cell r="G106">
            <v>8</v>
          </cell>
          <cell r="H106">
            <v>2</v>
          </cell>
          <cell r="I106">
            <v>0.25</v>
          </cell>
          <cell r="J106">
            <v>6.25E-2</v>
          </cell>
          <cell r="K106">
            <v>4</v>
          </cell>
          <cell r="L106" t="str">
            <v>Laurin Murer</v>
          </cell>
          <cell r="M106">
            <v>40450.818055555559</v>
          </cell>
          <cell r="N106">
            <v>1</v>
          </cell>
          <cell r="O106" t="str">
            <v>Setup Jenkins to be able to deploy to test-server (BA-55)</v>
          </cell>
        </row>
        <row r="107">
          <cell r="A107">
            <v>10406</v>
          </cell>
          <cell r="B107" t="str">
            <v>BA-47</v>
          </cell>
          <cell r="C107" t="str">
            <v>Decide decision of type of CDAR extension</v>
          </cell>
          <cell r="E107" t="str">
            <v>Arch.ArchitectureDetail</v>
          </cell>
          <cell r="F107" t="str">
            <v>Closed</v>
          </cell>
          <cell r="G107">
            <v>1.5</v>
          </cell>
          <cell r="H107">
            <v>0.75</v>
          </cell>
          <cell r="I107">
            <v>1.75</v>
          </cell>
          <cell r="J107">
            <v>0.875</v>
          </cell>
          <cell r="K107">
            <v>2</v>
          </cell>
          <cell r="L107" t="str">
            <v>Tobias Blaser</v>
          </cell>
          <cell r="M107">
            <v>40451.34375</v>
          </cell>
          <cell r="N107">
            <v>2.5</v>
          </cell>
          <cell r="O107" t="str">
            <v>Document cdar integration options, fix decision command.</v>
          </cell>
        </row>
        <row r="108">
          <cell r="A108">
            <v>10407</v>
          </cell>
          <cell r="B108" t="str">
            <v>BA-50</v>
          </cell>
          <cell r="C108" t="str">
            <v>Add (business) benefits to user stories, export actual stories to documentation</v>
          </cell>
          <cell r="E108" t="str">
            <v>Arch.ArchitectureDetail</v>
          </cell>
          <cell r="F108" t="str">
            <v>Closed</v>
          </cell>
          <cell r="G108">
            <v>1</v>
          </cell>
          <cell r="H108">
            <v>0.5</v>
          </cell>
          <cell r="I108">
            <v>0</v>
          </cell>
          <cell r="J108">
            <v>0</v>
          </cell>
          <cell r="K108">
            <v>2</v>
          </cell>
          <cell r="L108" t="str">
            <v>Tobias Blaser</v>
          </cell>
          <cell r="M108">
            <v>40451.5</v>
          </cell>
          <cell r="N108">
            <v>2</v>
          </cell>
          <cell r="O108" t="str">
            <v>Review stories, update vocabular, add business benefit.</v>
          </cell>
        </row>
        <row r="109">
          <cell r="A109">
            <v>10408</v>
          </cell>
          <cell r="B109" t="str">
            <v>BA-50</v>
          </cell>
          <cell r="C109" t="str">
            <v>Add (business) benefits to user stories, export actual stories to documentation</v>
          </cell>
          <cell r="E109" t="str">
            <v>Arch.ArchitectureDetail</v>
          </cell>
          <cell r="F109" t="str">
            <v>Closed</v>
          </cell>
          <cell r="G109">
            <v>1</v>
          </cell>
          <cell r="H109">
            <v>0.5</v>
          </cell>
          <cell r="I109">
            <v>0</v>
          </cell>
          <cell r="J109">
            <v>0</v>
          </cell>
          <cell r="K109">
            <v>2</v>
          </cell>
          <cell r="L109" t="str">
            <v>Tobias Blaser</v>
          </cell>
          <cell r="M109">
            <v>40451.645833333336</v>
          </cell>
          <cell r="N109">
            <v>1</v>
          </cell>
          <cell r="O109" t="str">
            <v>Export stories to pdf, include in documentation</v>
          </cell>
        </row>
        <row r="110">
          <cell r="A110">
            <v>10409</v>
          </cell>
          <cell r="B110" t="str">
            <v>BA-16</v>
          </cell>
          <cell r="C110" t="str">
            <v>Install and configure Continuous Integration Server</v>
          </cell>
          <cell r="E110" t="str">
            <v>Dev.Prototype</v>
          </cell>
          <cell r="F110" t="str">
            <v>Closed</v>
          </cell>
          <cell r="G110">
            <v>8</v>
          </cell>
          <cell r="H110">
            <v>2</v>
          </cell>
          <cell r="I110">
            <v>0.25</v>
          </cell>
          <cell r="J110">
            <v>6.25E-2</v>
          </cell>
          <cell r="K110">
            <v>4</v>
          </cell>
          <cell r="L110" t="str">
            <v>Tobias Blaser</v>
          </cell>
          <cell r="M110">
            <v>40451.583333333336</v>
          </cell>
          <cell r="N110">
            <v>0.5</v>
          </cell>
          <cell r="O110" t="str">
            <v>View installation, view building.</v>
          </cell>
        </row>
        <row r="111">
          <cell r="A111">
            <v>10410</v>
          </cell>
          <cell r="B111" t="str">
            <v>BA-55</v>
          </cell>
          <cell r="C111" t="str">
            <v>Setup test installation</v>
          </cell>
          <cell r="E111" t="str">
            <v>Dev.Prototype</v>
          </cell>
          <cell r="F111" t="str">
            <v>Closed</v>
          </cell>
          <cell r="G111">
            <v>2</v>
          </cell>
          <cell r="H111">
            <v>1</v>
          </cell>
          <cell r="I111">
            <v>0</v>
          </cell>
          <cell r="J111">
            <v>0</v>
          </cell>
          <cell r="K111">
            <v>2</v>
          </cell>
          <cell r="L111" t="str">
            <v>Tobias Blaser</v>
          </cell>
          <cell r="M111">
            <v>40451.604166666664</v>
          </cell>
          <cell r="N111">
            <v>1</v>
          </cell>
          <cell r="O111" t="str">
            <v>Setup personal environment to test installation. test installation.</v>
          </cell>
        </row>
        <row r="112">
          <cell r="A112">
            <v>10411</v>
          </cell>
          <cell r="B112" t="str">
            <v>BA-52</v>
          </cell>
          <cell r="C112" t="str">
            <v>Improove NF requirements</v>
          </cell>
          <cell r="E112" t="str">
            <v>Arch.ArchitectureDetail</v>
          </cell>
          <cell r="F112" t="str">
            <v>Closed</v>
          </cell>
          <cell r="G112">
            <v>1</v>
          </cell>
          <cell r="H112">
            <v>1</v>
          </cell>
          <cell r="I112">
            <v>0.75</v>
          </cell>
          <cell r="J112">
            <v>0.75</v>
          </cell>
          <cell r="K112">
            <v>1</v>
          </cell>
          <cell r="L112" t="str">
            <v>Tobias Blaser</v>
          </cell>
          <cell r="M112">
            <v>40451.71875</v>
          </cell>
          <cell r="N112">
            <v>0.25</v>
          </cell>
          <cell r="O112" t="str">
            <v>Add context, improove 2 statements.</v>
          </cell>
        </row>
        <row r="113">
          <cell r="A113">
            <v>10412</v>
          </cell>
          <cell r="B113" t="str">
            <v>BA-14</v>
          </cell>
          <cell r="C113" t="str">
            <v>Projectmanagement</v>
          </cell>
          <cell r="F113" t="str">
            <v>Open</v>
          </cell>
          <cell r="G113">
            <v>14</v>
          </cell>
          <cell r="H113">
            <v>0.35</v>
          </cell>
          <cell r="I113">
            <v>0</v>
          </cell>
          <cell r="J113">
            <v>0</v>
          </cell>
          <cell r="K113">
            <v>40</v>
          </cell>
          <cell r="L113" t="str">
            <v>Tobias Blaser</v>
          </cell>
          <cell r="M113">
            <v>40451.729166666664</v>
          </cell>
          <cell r="N113">
            <v>0.5</v>
          </cell>
          <cell r="O113" t="str">
            <v>Create issues, log time.</v>
          </cell>
        </row>
        <row r="114">
          <cell r="A114">
            <v>10413</v>
          </cell>
          <cell r="B114" t="str">
            <v>BA-46</v>
          </cell>
          <cell r="C114" t="str">
            <v>Document more risks</v>
          </cell>
          <cell r="F114" t="str">
            <v>Closed</v>
          </cell>
          <cell r="G114">
            <v>2</v>
          </cell>
          <cell r="H114">
            <v>2</v>
          </cell>
          <cell r="I114">
            <v>1</v>
          </cell>
          <cell r="J114">
            <v>1</v>
          </cell>
          <cell r="K114">
            <v>1</v>
          </cell>
          <cell r="L114" t="str">
            <v>Laurin Murer</v>
          </cell>
          <cell r="M114">
            <v>40451.286111111112</v>
          </cell>
          <cell r="N114">
            <v>1</v>
          </cell>
          <cell r="O114" t="str">
            <v>Added one more general risk Ausfall Infrastruktur""</v>
          </cell>
        </row>
        <row r="115">
          <cell r="A115">
            <v>10414</v>
          </cell>
          <cell r="B115" t="str">
            <v>BA-45</v>
          </cell>
          <cell r="C115" t="str">
            <v>Overview over the risks</v>
          </cell>
          <cell r="E115" t="str">
            <v>Arch.ArchitectureDetail</v>
          </cell>
          <cell r="F115" t="str">
            <v>Closed</v>
          </cell>
          <cell r="G115">
            <v>3</v>
          </cell>
          <cell r="H115">
            <v>0.75</v>
          </cell>
          <cell r="I115">
            <v>0.33333333333333298</v>
          </cell>
          <cell r="J115">
            <v>8.3333333333333301E-2</v>
          </cell>
          <cell r="K115">
            <v>4</v>
          </cell>
          <cell r="L115" t="str">
            <v>Laurin Murer</v>
          </cell>
          <cell r="M115">
            <v>40451.286805555559</v>
          </cell>
          <cell r="N115">
            <v>1</v>
          </cell>
          <cell r="O115" t="str">
            <v>Created diagram Risikomatrix</v>
          </cell>
        </row>
        <row r="116">
          <cell r="A116">
            <v>10415</v>
          </cell>
          <cell r="B116" t="str">
            <v>BA-45</v>
          </cell>
          <cell r="C116" t="str">
            <v>Overview over the risks</v>
          </cell>
          <cell r="E116" t="str">
            <v>Arch.ArchitectureDetail</v>
          </cell>
          <cell r="F116" t="str">
            <v>Closed</v>
          </cell>
          <cell r="G116">
            <v>3</v>
          </cell>
          <cell r="H116">
            <v>0.75</v>
          </cell>
          <cell r="I116">
            <v>0.33333333333333298</v>
          </cell>
          <cell r="J116">
            <v>8.3333333333333301E-2</v>
          </cell>
          <cell r="K116">
            <v>4</v>
          </cell>
          <cell r="L116" t="str">
            <v>Laurin Murer</v>
          </cell>
          <cell r="M116">
            <v>40451.287499999999</v>
          </cell>
          <cell r="N116">
            <v>0.5</v>
          </cell>
          <cell r="O116" t="str">
            <v>Created diagram Gewichtete Schäden</v>
          </cell>
        </row>
        <row r="117">
          <cell r="A117">
            <v>10416</v>
          </cell>
          <cell r="B117" t="str">
            <v>BA-45</v>
          </cell>
          <cell r="C117" t="str">
            <v>Overview over the risks</v>
          </cell>
          <cell r="E117" t="str">
            <v>Arch.ArchitectureDetail</v>
          </cell>
          <cell r="F117" t="str">
            <v>Closed</v>
          </cell>
          <cell r="G117">
            <v>3</v>
          </cell>
          <cell r="H117">
            <v>0.75</v>
          </cell>
          <cell r="I117">
            <v>0.33333333333333298</v>
          </cell>
          <cell r="J117">
            <v>8.3333333333333301E-2</v>
          </cell>
          <cell r="K117">
            <v>4</v>
          </cell>
          <cell r="L117" t="str">
            <v>Laurin Murer</v>
          </cell>
          <cell r="M117">
            <v>40451.288888888892</v>
          </cell>
          <cell r="N117">
            <v>1</v>
          </cell>
          <cell r="O117" t="str">
            <v>Included diagrams in document and reworked whole Risikomanagement-Part</v>
          </cell>
        </row>
        <row r="118">
          <cell r="A118">
            <v>10417</v>
          </cell>
          <cell r="B118" t="str">
            <v>BA-45</v>
          </cell>
          <cell r="C118" t="str">
            <v>Overview over the risks</v>
          </cell>
          <cell r="E118" t="str">
            <v>Arch.ArchitectureDetail</v>
          </cell>
          <cell r="F118" t="str">
            <v>Closed</v>
          </cell>
          <cell r="G118">
            <v>3</v>
          </cell>
          <cell r="H118">
            <v>0.75</v>
          </cell>
          <cell r="I118">
            <v>0.33333333333333298</v>
          </cell>
          <cell r="J118">
            <v>8.3333333333333301E-2</v>
          </cell>
          <cell r="K118">
            <v>4</v>
          </cell>
          <cell r="L118" t="str">
            <v>Laurin Murer</v>
          </cell>
          <cell r="M118">
            <v>40452.290277777778</v>
          </cell>
          <cell r="N118">
            <v>0.16666666666666599</v>
          </cell>
          <cell r="O118" t="str">
            <v>finished inclusion of risk overview</v>
          </cell>
        </row>
        <row r="119">
          <cell r="A119">
            <v>10418</v>
          </cell>
          <cell r="B119" t="str">
            <v>BA-51</v>
          </cell>
          <cell r="C119" t="str">
            <v>Cleanup glossary</v>
          </cell>
          <cell r="E119" t="str">
            <v>Arch.ArchitectureDetail</v>
          </cell>
          <cell r="F119" t="str">
            <v>Closed</v>
          </cell>
          <cell r="G119">
            <v>1</v>
          </cell>
          <cell r="H119">
            <v>1</v>
          </cell>
          <cell r="I119">
            <v>0.5</v>
          </cell>
          <cell r="J119">
            <v>0.5</v>
          </cell>
          <cell r="K119">
            <v>1</v>
          </cell>
          <cell r="L119" t="str">
            <v>Laurin Murer</v>
          </cell>
          <cell r="M119">
            <v>40452.34097222222</v>
          </cell>
          <cell r="N119">
            <v>0.5</v>
          </cell>
          <cell r="O119" t="str">
            <v>Updated glossary</v>
          </cell>
        </row>
        <row r="120">
          <cell r="A120">
            <v>10419</v>
          </cell>
          <cell r="B120" t="str">
            <v>BA-47</v>
          </cell>
          <cell r="C120" t="str">
            <v>Decide decision of type of CDAR extension</v>
          </cell>
          <cell r="E120" t="str">
            <v>Arch.ArchitectureDetail</v>
          </cell>
          <cell r="F120" t="str">
            <v>Closed</v>
          </cell>
          <cell r="G120">
            <v>1.5</v>
          </cell>
          <cell r="H120">
            <v>0.75</v>
          </cell>
          <cell r="I120">
            <v>1.75</v>
          </cell>
          <cell r="J120">
            <v>0.875</v>
          </cell>
          <cell r="K120">
            <v>2</v>
          </cell>
          <cell r="L120" t="str">
            <v>Laurin Murer</v>
          </cell>
          <cell r="M120">
            <v>40452.379166666666</v>
          </cell>
          <cell r="N120">
            <v>0.25</v>
          </cell>
          <cell r="O120" t="str">
            <v>Reviewed decision of type of CDAR extension</v>
          </cell>
        </row>
        <row r="121">
          <cell r="A121">
            <v>10420</v>
          </cell>
          <cell r="B121" t="str">
            <v>BA-14</v>
          </cell>
          <cell r="C121" t="str">
            <v>Projectmanagement</v>
          </cell>
          <cell r="F121" t="str">
            <v>Open</v>
          </cell>
          <cell r="G121">
            <v>14</v>
          </cell>
          <cell r="H121">
            <v>0.35</v>
          </cell>
          <cell r="I121">
            <v>0</v>
          </cell>
          <cell r="J121">
            <v>0</v>
          </cell>
          <cell r="K121">
            <v>40</v>
          </cell>
          <cell r="L121" t="str">
            <v>Tobias Blaser</v>
          </cell>
          <cell r="M121">
            <v>40452.385416666664</v>
          </cell>
          <cell r="N121">
            <v>0.5</v>
          </cell>
          <cell r="O121" t="str">
            <v>Review issues.</v>
          </cell>
        </row>
        <row r="122">
          <cell r="A122">
            <v>10421</v>
          </cell>
          <cell r="B122" t="str">
            <v>BA-56</v>
          </cell>
          <cell r="C122" t="str">
            <v>Move client technology decision to decision format.</v>
          </cell>
          <cell r="E122" t="str">
            <v>Arch.ArchitectureDetail</v>
          </cell>
          <cell r="F122" t="str">
            <v>Closed</v>
          </cell>
          <cell r="G122">
            <v>2</v>
          </cell>
          <cell r="H122">
            <v>1</v>
          </cell>
          <cell r="I122">
            <v>0</v>
          </cell>
          <cell r="J122">
            <v>0</v>
          </cell>
          <cell r="K122">
            <v>2</v>
          </cell>
          <cell r="L122" t="str">
            <v>Tobias Blaser</v>
          </cell>
          <cell r="M122">
            <v>40452.40625</v>
          </cell>
          <cell r="N122">
            <v>0.75</v>
          </cell>
          <cell r="O122" t="str">
            <v>Move client technology decisions to decision format.</v>
          </cell>
        </row>
        <row r="123">
          <cell r="A123">
            <v>10422</v>
          </cell>
          <cell r="B123" t="str">
            <v>BA-59</v>
          </cell>
          <cell r="C123" t="str">
            <v>Decide task template structuration method (labels, categories, ...)</v>
          </cell>
          <cell r="E123" t="str">
            <v>Arch.ArchitectureDetail</v>
          </cell>
          <cell r="F123" t="str">
            <v>Closed</v>
          </cell>
          <cell r="G123">
            <v>2</v>
          </cell>
          <cell r="H123">
            <v>0.5</v>
          </cell>
          <cell r="I123">
            <v>0</v>
          </cell>
          <cell r="J123">
            <v>0</v>
          </cell>
          <cell r="K123">
            <v>4</v>
          </cell>
          <cell r="L123" t="str">
            <v>Tobias Blaser</v>
          </cell>
          <cell r="M123">
            <v>40452.458333333336</v>
          </cell>
          <cell r="N123">
            <v>0.25</v>
          </cell>
          <cell r="O123" t="str">
            <v>Add decision alternatives to docu.</v>
          </cell>
        </row>
        <row r="124">
          <cell r="A124">
            <v>10423</v>
          </cell>
          <cell r="B124" t="str">
            <v>BA-58</v>
          </cell>
          <cell r="C124" t="str">
            <v>Decide mapping creation method (config file, ui, ...)</v>
          </cell>
          <cell r="E124" t="str">
            <v>Arch.ArchitectureDetail</v>
          </cell>
          <cell r="F124" t="str">
            <v>Closed</v>
          </cell>
          <cell r="G124">
            <v>2</v>
          </cell>
          <cell r="H124">
            <v>0.4</v>
          </cell>
          <cell r="I124">
            <v>0</v>
          </cell>
          <cell r="J124">
            <v>0</v>
          </cell>
          <cell r="K124">
            <v>5</v>
          </cell>
          <cell r="L124" t="str">
            <v>Tobias Blaser</v>
          </cell>
          <cell r="M124">
            <v>40452.46875</v>
          </cell>
          <cell r="N124">
            <v>0.25</v>
          </cell>
          <cell r="O124" t="str">
            <v>Add decision alternatives to docu.</v>
          </cell>
        </row>
        <row r="125">
          <cell r="A125">
            <v>10424</v>
          </cell>
          <cell r="B125" t="str">
            <v>BA-59</v>
          </cell>
          <cell r="C125" t="str">
            <v>Decide task template structuration method (labels, categories, ...)</v>
          </cell>
          <cell r="E125" t="str">
            <v>Arch.ArchitectureDetail</v>
          </cell>
          <cell r="F125" t="str">
            <v>Closed</v>
          </cell>
          <cell r="G125">
            <v>2</v>
          </cell>
          <cell r="H125">
            <v>0.5</v>
          </cell>
          <cell r="I125">
            <v>0</v>
          </cell>
          <cell r="J125">
            <v>0</v>
          </cell>
          <cell r="K125">
            <v>4</v>
          </cell>
          <cell r="L125" t="str">
            <v>Tobias Blaser</v>
          </cell>
          <cell r="M125">
            <v>40452.552083333336</v>
          </cell>
          <cell r="N125">
            <v>1.75</v>
          </cell>
          <cell r="O125" t="str">
            <v>Diskussion</v>
          </cell>
        </row>
        <row r="126">
          <cell r="A126">
            <v>10425</v>
          </cell>
          <cell r="B126" t="str">
            <v>BA-58</v>
          </cell>
          <cell r="C126" t="str">
            <v>Decide mapping creation method (config file, ui, ...)</v>
          </cell>
          <cell r="E126" t="str">
            <v>Arch.ArchitectureDetail</v>
          </cell>
          <cell r="F126" t="str">
            <v>Closed</v>
          </cell>
          <cell r="G126">
            <v>2</v>
          </cell>
          <cell r="H126">
            <v>0.4</v>
          </cell>
          <cell r="I126">
            <v>0</v>
          </cell>
          <cell r="J126">
            <v>0</v>
          </cell>
          <cell r="K126">
            <v>5</v>
          </cell>
          <cell r="L126" t="str">
            <v>Tobias Blaser</v>
          </cell>
          <cell r="M126">
            <v>40452.625</v>
          </cell>
          <cell r="N126">
            <v>1</v>
          </cell>
          <cell r="O126" t="str">
            <v>Discussion</v>
          </cell>
        </row>
        <row r="127">
          <cell r="A127">
            <v>10426</v>
          </cell>
          <cell r="B127" t="str">
            <v>BA-59</v>
          </cell>
          <cell r="C127" t="str">
            <v>Decide task template structuration method (labels, categories, ...)</v>
          </cell>
          <cell r="E127" t="str">
            <v>Arch.ArchitectureDetail</v>
          </cell>
          <cell r="F127" t="str">
            <v>Closed</v>
          </cell>
          <cell r="G127">
            <v>2</v>
          </cell>
          <cell r="H127">
            <v>0.5</v>
          </cell>
          <cell r="I127">
            <v>0</v>
          </cell>
          <cell r="J127">
            <v>0</v>
          </cell>
          <cell r="K127">
            <v>4</v>
          </cell>
          <cell r="L127" t="str">
            <v>Tobias Blaser</v>
          </cell>
          <cell r="M127">
            <v>40452.666666666664</v>
          </cell>
          <cell r="N127">
            <v>0.5</v>
          </cell>
          <cell r="O127" t="str">
            <v>Document decision.</v>
          </cell>
        </row>
        <row r="128">
          <cell r="A128">
            <v>10427</v>
          </cell>
          <cell r="B128" t="str">
            <v>BA-58</v>
          </cell>
          <cell r="C128" t="str">
            <v>Decide mapping creation method (config file, ui, ...)</v>
          </cell>
          <cell r="E128" t="str">
            <v>Arch.ArchitectureDetail</v>
          </cell>
          <cell r="F128" t="str">
            <v>Closed</v>
          </cell>
          <cell r="G128">
            <v>2</v>
          </cell>
          <cell r="H128">
            <v>0.4</v>
          </cell>
          <cell r="I128">
            <v>0</v>
          </cell>
          <cell r="J128">
            <v>0</v>
          </cell>
          <cell r="K128">
            <v>5</v>
          </cell>
          <cell r="L128" t="str">
            <v>Tobias Blaser</v>
          </cell>
          <cell r="M128">
            <v>40452.729166666664</v>
          </cell>
          <cell r="N128">
            <v>1.75</v>
          </cell>
          <cell r="O128" t="str">
            <v>Create transmission workflow and document decision of mapping method.</v>
          </cell>
        </row>
        <row r="129">
          <cell r="A129">
            <v>10428</v>
          </cell>
          <cell r="B129" t="str">
            <v>BA-10</v>
          </cell>
          <cell r="C129" t="str">
            <v>Technical BA documentation</v>
          </cell>
          <cell r="E129" t="str">
            <v>Release BA</v>
          </cell>
          <cell r="F129" t="str">
            <v>Open</v>
          </cell>
          <cell r="G129">
            <v>0</v>
          </cell>
          <cell r="H129">
            <v>0</v>
          </cell>
          <cell r="I129">
            <v>0</v>
          </cell>
          <cell r="J129">
            <v>0</v>
          </cell>
          <cell r="K129">
            <v>6</v>
          </cell>
          <cell r="L129" t="str">
            <v>Tobias Blaser</v>
          </cell>
          <cell r="M129">
            <v>40453.40625</v>
          </cell>
          <cell r="N129">
            <v>1</v>
          </cell>
          <cell r="O129" t="str">
            <v>Review documentation.</v>
          </cell>
        </row>
        <row r="130">
          <cell r="A130">
            <v>10429</v>
          </cell>
          <cell r="B130" t="str">
            <v>BA-43</v>
          </cell>
          <cell r="C130" t="str">
            <v>Format literature list</v>
          </cell>
          <cell r="E130" t="str">
            <v>Arch.ArchitectureDetail</v>
          </cell>
          <cell r="F130" t="str">
            <v>Closed</v>
          </cell>
          <cell r="G130">
            <v>0.5</v>
          </cell>
          <cell r="H130">
            <v>0.16666666666666599</v>
          </cell>
          <cell r="I130">
            <v>0</v>
          </cell>
          <cell r="J130">
            <v>0</v>
          </cell>
          <cell r="K130">
            <v>3</v>
          </cell>
          <cell r="L130" t="str">
            <v>Tobias Blaser</v>
          </cell>
          <cell r="M130">
            <v>40453.447916666664</v>
          </cell>
          <cell r="N130">
            <v>1</v>
          </cell>
          <cell r="O130" t="str">
            <v>Try to reformat the literature list.</v>
          </cell>
        </row>
        <row r="131">
          <cell r="A131">
            <v>10430</v>
          </cell>
          <cell r="B131" t="str">
            <v>BA-10</v>
          </cell>
          <cell r="C131" t="str">
            <v>Technical BA documentation</v>
          </cell>
          <cell r="E131" t="str">
            <v>Release BA</v>
          </cell>
          <cell r="F131" t="str">
            <v>Open</v>
          </cell>
          <cell r="G131">
            <v>0</v>
          </cell>
          <cell r="H131">
            <v>0</v>
          </cell>
          <cell r="I131">
            <v>0</v>
          </cell>
          <cell r="J131">
            <v>0</v>
          </cell>
          <cell r="K131">
            <v>6</v>
          </cell>
          <cell r="L131" t="str">
            <v>Tobias Blaser</v>
          </cell>
          <cell r="M131">
            <v>40453.489583333336</v>
          </cell>
          <cell r="N131">
            <v>1</v>
          </cell>
          <cell r="O131" t="str">
            <v>Review documentation</v>
          </cell>
        </row>
        <row r="132">
          <cell r="A132">
            <v>10500</v>
          </cell>
          <cell r="B132" t="str">
            <v>BA-59</v>
          </cell>
          <cell r="C132" t="str">
            <v>Decide task template structuration method (labels, categories, ...)</v>
          </cell>
          <cell r="E132" t="str">
            <v>Arch.ArchitectureDetail</v>
          </cell>
          <cell r="F132" t="str">
            <v>Closed</v>
          </cell>
          <cell r="G132">
            <v>2</v>
          </cell>
          <cell r="H132">
            <v>0.5</v>
          </cell>
          <cell r="I132">
            <v>0</v>
          </cell>
          <cell r="J132">
            <v>0</v>
          </cell>
          <cell r="K132">
            <v>4</v>
          </cell>
          <cell r="L132" t="str">
            <v>Laurin Murer</v>
          </cell>
          <cell r="M132">
            <v>40452.621527777781</v>
          </cell>
          <cell r="N132">
            <v>1.75</v>
          </cell>
          <cell r="O132" t="str">
            <v>Discussion</v>
          </cell>
        </row>
        <row r="133">
          <cell r="A133">
            <v>10501</v>
          </cell>
          <cell r="B133" t="str">
            <v>BA-58</v>
          </cell>
          <cell r="C133" t="str">
            <v>Decide mapping creation method (config file, ui, ...)</v>
          </cell>
          <cell r="E133" t="str">
            <v>Arch.ArchitectureDetail</v>
          </cell>
          <cell r="F133" t="str">
            <v>Closed</v>
          </cell>
          <cell r="G133">
            <v>2</v>
          </cell>
          <cell r="H133">
            <v>0.4</v>
          </cell>
          <cell r="I133">
            <v>0</v>
          </cell>
          <cell r="J133">
            <v>0</v>
          </cell>
          <cell r="K133">
            <v>5</v>
          </cell>
          <cell r="L133" t="str">
            <v>Laurin Murer</v>
          </cell>
          <cell r="M133">
            <v>40452.621527777781</v>
          </cell>
          <cell r="N133">
            <v>1</v>
          </cell>
        </row>
        <row r="134">
          <cell r="A134">
            <v>10502</v>
          </cell>
          <cell r="B134" t="str">
            <v>BA-56</v>
          </cell>
          <cell r="C134" t="str">
            <v>Move client technology decision to decision format.</v>
          </cell>
          <cell r="E134" t="str">
            <v>Arch.ArchitectureDetail</v>
          </cell>
          <cell r="F134" t="str">
            <v>Closed</v>
          </cell>
          <cell r="G134">
            <v>2</v>
          </cell>
          <cell r="H134">
            <v>1</v>
          </cell>
          <cell r="I134">
            <v>0</v>
          </cell>
          <cell r="J134">
            <v>0</v>
          </cell>
          <cell r="K134">
            <v>2</v>
          </cell>
          <cell r="L134" t="str">
            <v>Laurin Murer</v>
          </cell>
          <cell r="M134">
            <v>40453.62777777778</v>
          </cell>
          <cell r="N134">
            <v>0.16666666666666599</v>
          </cell>
          <cell r="O134" t="str">
            <v>Reviewed client technology decision</v>
          </cell>
        </row>
        <row r="135">
          <cell r="A135">
            <v>10503</v>
          </cell>
          <cell r="B135" t="str">
            <v>BA-58</v>
          </cell>
          <cell r="C135" t="str">
            <v>Decide mapping creation method (config file, ui, ...)</v>
          </cell>
          <cell r="E135" t="str">
            <v>Arch.ArchitectureDetail</v>
          </cell>
          <cell r="F135" t="str">
            <v>Closed</v>
          </cell>
          <cell r="G135">
            <v>2</v>
          </cell>
          <cell r="H135">
            <v>0.4</v>
          </cell>
          <cell r="I135">
            <v>0</v>
          </cell>
          <cell r="J135">
            <v>0</v>
          </cell>
          <cell r="K135">
            <v>5</v>
          </cell>
          <cell r="L135" t="str">
            <v>Laurin Murer</v>
          </cell>
          <cell r="M135">
            <v>40453.644444444442</v>
          </cell>
          <cell r="N135">
            <v>0.5</v>
          </cell>
          <cell r="O135" t="str">
            <v>Reviewed Domain-Part</v>
          </cell>
        </row>
        <row r="136">
          <cell r="A136">
            <v>10504</v>
          </cell>
          <cell r="B136" t="str">
            <v>BA-62</v>
          </cell>
          <cell r="C136" t="str">
            <v>Review documentation</v>
          </cell>
          <cell r="E136" t="str">
            <v>Arch.ArchitectureDetail</v>
          </cell>
          <cell r="F136" t="str">
            <v>Closed</v>
          </cell>
          <cell r="G136">
            <v>3</v>
          </cell>
          <cell r="H136">
            <v>3</v>
          </cell>
          <cell r="I136">
            <v>0</v>
          </cell>
          <cell r="J136">
            <v>0</v>
          </cell>
          <cell r="K136">
            <v>1</v>
          </cell>
          <cell r="L136" t="str">
            <v>Laurin Murer</v>
          </cell>
          <cell r="M136">
            <v>40453.645138888889</v>
          </cell>
          <cell r="N136">
            <v>3</v>
          </cell>
          <cell r="O136" t="str">
            <v>Reviewed whole existing documentation briefly</v>
          </cell>
        </row>
        <row r="137">
          <cell r="A137">
            <v>10505</v>
          </cell>
          <cell r="B137" t="str">
            <v>BA-63</v>
          </cell>
          <cell r="C137" t="str">
            <v>Work in git flow</v>
          </cell>
          <cell r="E137" t="str">
            <v>Arch.ArchitectureDetail</v>
          </cell>
          <cell r="F137" t="str">
            <v>Closed</v>
          </cell>
          <cell r="G137">
            <v>1</v>
          </cell>
          <cell r="H137">
            <v>0.5</v>
          </cell>
          <cell r="I137">
            <v>0.16666666666666599</v>
          </cell>
          <cell r="J137">
            <v>8.3333333333333301E-2</v>
          </cell>
          <cell r="K137">
            <v>2</v>
          </cell>
          <cell r="L137" t="str">
            <v>Laurin Murer</v>
          </cell>
          <cell r="M137">
            <v>40453.671527777777</v>
          </cell>
          <cell r="N137">
            <v>0.75</v>
          </cell>
          <cell r="O137" t="str">
            <v>Studied git flow and adapted Jenkins to run tests on commits on develop-branch and deploy on commits on master-branch</v>
          </cell>
        </row>
        <row r="138">
          <cell r="A138">
            <v>10506</v>
          </cell>
          <cell r="B138" t="str">
            <v>BA-64</v>
          </cell>
          <cell r="C138" t="str">
            <v>Install CDAR with vagrant</v>
          </cell>
          <cell r="E138" t="str">
            <v>Dev.Prototype</v>
          </cell>
          <cell r="F138" t="str">
            <v>Closed</v>
          </cell>
          <cell r="G138">
            <v>6</v>
          </cell>
          <cell r="H138">
            <v>1.5</v>
          </cell>
          <cell r="I138">
            <v>0</v>
          </cell>
          <cell r="J138">
            <v>0</v>
          </cell>
          <cell r="K138">
            <v>4</v>
          </cell>
          <cell r="L138" t="str">
            <v>Laurin Murer</v>
          </cell>
          <cell r="M138">
            <v>40453.538194444445</v>
          </cell>
          <cell r="N138">
            <v>4</v>
          </cell>
          <cell r="O138" t="str">
            <v>Setup a vagrant-file and a script to install tomcat, mysql, CDAR and mediawiki</v>
          </cell>
        </row>
        <row r="139">
          <cell r="A139">
            <v>10507</v>
          </cell>
          <cell r="B139" t="str">
            <v>BA-64</v>
          </cell>
          <cell r="C139" t="str">
            <v>Install CDAR with vagrant</v>
          </cell>
          <cell r="E139" t="str">
            <v>Dev.Prototype</v>
          </cell>
          <cell r="F139" t="str">
            <v>Closed</v>
          </cell>
          <cell r="G139">
            <v>6</v>
          </cell>
          <cell r="H139">
            <v>1.5</v>
          </cell>
          <cell r="I139">
            <v>0</v>
          </cell>
          <cell r="J139">
            <v>0</v>
          </cell>
          <cell r="K139">
            <v>4</v>
          </cell>
          <cell r="L139" t="str">
            <v>Laurin Murer</v>
          </cell>
          <cell r="M139">
            <v>40454.636805555558</v>
          </cell>
          <cell r="N139">
            <v>3</v>
          </cell>
          <cell r="O139" t="str">
            <v>Figured out why CDAR can't create users on mediawiki and then updated mediawiki (manual installation)</v>
          </cell>
        </row>
        <row r="140">
          <cell r="A140">
            <v>10508</v>
          </cell>
          <cell r="B140" t="str">
            <v>BA-64</v>
          </cell>
          <cell r="C140" t="str">
            <v>Install CDAR with vagrant</v>
          </cell>
          <cell r="E140" t="str">
            <v>Dev.Prototype</v>
          </cell>
          <cell r="F140" t="str">
            <v>Closed</v>
          </cell>
          <cell r="G140">
            <v>6</v>
          </cell>
          <cell r="H140">
            <v>1.5</v>
          </cell>
          <cell r="I140">
            <v>0</v>
          </cell>
          <cell r="J140">
            <v>0</v>
          </cell>
          <cell r="K140">
            <v>4</v>
          </cell>
          <cell r="L140" t="str">
            <v>Laurin Murer</v>
          </cell>
          <cell r="M140">
            <v>40454.637499999997</v>
          </cell>
          <cell r="N140">
            <v>1</v>
          </cell>
          <cell r="O140" t="str">
            <v>Cleaned up script and published it in git</v>
          </cell>
        </row>
        <row r="141">
          <cell r="A141">
            <v>10509</v>
          </cell>
          <cell r="B141" t="str">
            <v>BA-60</v>
          </cell>
          <cell r="C141" t="str">
            <v>Enable Client-Test for Jenkins</v>
          </cell>
          <cell r="E141" t="str">
            <v>Dev.Prototype</v>
          </cell>
          <cell r="F141" t="str">
            <v>Closed</v>
          </cell>
          <cell r="G141">
            <v>4</v>
          </cell>
          <cell r="H141">
            <v>2</v>
          </cell>
          <cell r="I141">
            <v>2.9166666666666599</v>
          </cell>
          <cell r="J141">
            <v>1.4583333333333299</v>
          </cell>
          <cell r="K141">
            <v>2</v>
          </cell>
          <cell r="L141" t="str">
            <v>Laurin Murer</v>
          </cell>
          <cell r="M141">
            <v>40454.709722222222</v>
          </cell>
          <cell r="N141">
            <v>1</v>
          </cell>
          <cell r="O141" t="str">
            <v>Wrote example Selenium test and configured Jenkins to be able to run it.</v>
          </cell>
        </row>
        <row r="142">
          <cell r="A142">
            <v>10510</v>
          </cell>
          <cell r="B142" t="str">
            <v>BA-43</v>
          </cell>
          <cell r="C142" t="str">
            <v>Format literature list</v>
          </cell>
          <cell r="E142" t="str">
            <v>Arch.ArchitectureDetail</v>
          </cell>
          <cell r="F142" t="str">
            <v>Closed</v>
          </cell>
          <cell r="G142">
            <v>0.5</v>
          </cell>
          <cell r="H142">
            <v>0.16666666666666599</v>
          </cell>
          <cell r="I142">
            <v>0</v>
          </cell>
          <cell r="J142">
            <v>0</v>
          </cell>
          <cell r="K142">
            <v>3</v>
          </cell>
          <cell r="L142" t="str">
            <v>Tobias Blaser</v>
          </cell>
          <cell r="M142">
            <v>40454.666666666664</v>
          </cell>
          <cell r="N142">
            <v>1</v>
          </cell>
          <cell r="O142" t="str">
            <v>Fix problem with literature rendering.</v>
          </cell>
        </row>
        <row r="143">
          <cell r="A143">
            <v>10511</v>
          </cell>
          <cell r="B143" t="str">
            <v>BA-14</v>
          </cell>
          <cell r="C143" t="str">
            <v>Projectmanagement</v>
          </cell>
          <cell r="F143" t="str">
            <v>Open</v>
          </cell>
          <cell r="G143">
            <v>14</v>
          </cell>
          <cell r="H143">
            <v>0.35</v>
          </cell>
          <cell r="I143">
            <v>0</v>
          </cell>
          <cell r="J143">
            <v>0</v>
          </cell>
          <cell r="K143">
            <v>40</v>
          </cell>
          <cell r="L143" t="str">
            <v>Tobias Blaser</v>
          </cell>
          <cell r="M143">
            <v>40453.604166666664</v>
          </cell>
          <cell r="N143">
            <v>0.5</v>
          </cell>
          <cell r="O143" t="str">
            <v>Plan weekend &amp; todo until monday.</v>
          </cell>
        </row>
        <row r="144">
          <cell r="A144">
            <v>10512</v>
          </cell>
          <cell r="B144" t="str">
            <v>BA-8</v>
          </cell>
          <cell r="C144" t="str">
            <v>Prepare &amp; rework meetings</v>
          </cell>
          <cell r="F144" t="str">
            <v>Open</v>
          </cell>
          <cell r="G144">
            <v>18</v>
          </cell>
          <cell r="H144">
            <v>0.78260869565217395</v>
          </cell>
          <cell r="I144">
            <v>6.5833333333333304</v>
          </cell>
          <cell r="J144">
            <v>0.28623188405797101</v>
          </cell>
          <cell r="K144">
            <v>23</v>
          </cell>
          <cell r="L144" t="str">
            <v>Tobias Blaser</v>
          </cell>
          <cell r="M144">
            <v>40456.3125</v>
          </cell>
          <cell r="N144">
            <v>0.5</v>
          </cell>
          <cell r="O144" t="str">
            <v>Send topic list to advisor.</v>
          </cell>
        </row>
        <row r="145">
          <cell r="A145">
            <v>10513</v>
          </cell>
          <cell r="B145" t="str">
            <v>BA-43</v>
          </cell>
          <cell r="C145" t="str">
            <v>Format literature list</v>
          </cell>
          <cell r="E145" t="str">
            <v>Arch.ArchitectureDetail</v>
          </cell>
          <cell r="F145" t="str">
            <v>Closed</v>
          </cell>
          <cell r="G145">
            <v>0.5</v>
          </cell>
          <cell r="H145">
            <v>0.16666666666666599</v>
          </cell>
          <cell r="I145">
            <v>0</v>
          </cell>
          <cell r="J145">
            <v>0</v>
          </cell>
          <cell r="K145">
            <v>3</v>
          </cell>
          <cell r="L145" t="str">
            <v>Laurin Murer</v>
          </cell>
          <cell r="M145">
            <v>40456.387499999997</v>
          </cell>
          <cell r="N145">
            <v>0.25</v>
          </cell>
          <cell r="O145" t="str">
            <v>Reviewed and adapted bib- and gitignore-file</v>
          </cell>
        </row>
        <row r="146">
          <cell r="A146">
            <v>10514</v>
          </cell>
          <cell r="B146" t="str">
            <v>BA-64</v>
          </cell>
          <cell r="C146" t="str">
            <v>Install CDAR with vagrant</v>
          </cell>
          <cell r="E146" t="str">
            <v>Dev.Prototype</v>
          </cell>
          <cell r="F146" t="str">
            <v>Closed</v>
          </cell>
          <cell r="G146">
            <v>6</v>
          </cell>
          <cell r="H146">
            <v>1.5</v>
          </cell>
          <cell r="I146">
            <v>0</v>
          </cell>
          <cell r="J146">
            <v>0</v>
          </cell>
          <cell r="K146">
            <v>4</v>
          </cell>
          <cell r="L146" t="str">
            <v>Tobias Blaser</v>
          </cell>
          <cell r="M146">
            <v>40456.4375</v>
          </cell>
          <cell r="N146">
            <v>0.5</v>
          </cell>
          <cell r="O146" t="str">
            <v>Test vagrant config</v>
          </cell>
        </row>
        <row r="147">
          <cell r="A147">
            <v>10515</v>
          </cell>
          <cell r="B147" t="str">
            <v>BA-14</v>
          </cell>
          <cell r="C147" t="str">
            <v>Projectmanagement</v>
          </cell>
          <cell r="F147" t="str">
            <v>Open</v>
          </cell>
          <cell r="G147">
            <v>14</v>
          </cell>
          <cell r="H147">
            <v>0.35</v>
          </cell>
          <cell r="I147">
            <v>0</v>
          </cell>
          <cell r="J147">
            <v>0</v>
          </cell>
          <cell r="K147">
            <v>40</v>
          </cell>
          <cell r="L147" t="str">
            <v>Tobias Blaser</v>
          </cell>
          <cell r="M147">
            <v>40456.416666666664</v>
          </cell>
          <cell r="N147">
            <v>0.5</v>
          </cell>
          <cell r="O147" t="str">
            <v>Sit down meeting.</v>
          </cell>
        </row>
        <row r="148">
          <cell r="A148">
            <v>10516</v>
          </cell>
          <cell r="B148" t="str">
            <v>BA-63</v>
          </cell>
          <cell r="C148" t="str">
            <v>Work in git flow</v>
          </cell>
          <cell r="E148" t="str">
            <v>Arch.ArchitectureDetail</v>
          </cell>
          <cell r="F148" t="str">
            <v>Closed</v>
          </cell>
          <cell r="G148">
            <v>1</v>
          </cell>
          <cell r="H148">
            <v>0.5</v>
          </cell>
          <cell r="I148">
            <v>0.16666666666666599</v>
          </cell>
          <cell r="J148">
            <v>8.3333333333333301E-2</v>
          </cell>
          <cell r="K148">
            <v>2</v>
          </cell>
          <cell r="L148" t="str">
            <v>Tobias Blaser</v>
          </cell>
          <cell r="M148">
            <v>40456.458333333336</v>
          </cell>
          <cell r="N148">
            <v>8.3333333333333301E-2</v>
          </cell>
          <cell r="O148" t="str">
            <v>Check git flow config</v>
          </cell>
        </row>
        <row r="149">
          <cell r="A149">
            <v>10517</v>
          </cell>
          <cell r="B149" t="str">
            <v>BA-60</v>
          </cell>
          <cell r="C149" t="str">
            <v>Enable Client-Test for Jenkins</v>
          </cell>
          <cell r="E149" t="str">
            <v>Dev.Prototype</v>
          </cell>
          <cell r="F149" t="str">
            <v>Closed</v>
          </cell>
          <cell r="G149">
            <v>4</v>
          </cell>
          <cell r="H149">
            <v>2</v>
          </cell>
          <cell r="I149">
            <v>2.9166666666666599</v>
          </cell>
          <cell r="J149">
            <v>1.4583333333333299</v>
          </cell>
          <cell r="K149">
            <v>2</v>
          </cell>
          <cell r="L149" t="str">
            <v>Tobias Blaser</v>
          </cell>
          <cell r="M149">
            <v>40456.461805555555</v>
          </cell>
          <cell r="N149">
            <v>8.3333333333333301E-2</v>
          </cell>
          <cell r="O149" t="str">
            <v>Test installation</v>
          </cell>
        </row>
        <row r="150">
          <cell r="A150">
            <v>10518</v>
          </cell>
          <cell r="B150" t="str">
            <v>BA-14</v>
          </cell>
          <cell r="C150" t="str">
            <v>Projectmanagement</v>
          </cell>
          <cell r="F150" t="str">
            <v>Open</v>
          </cell>
          <cell r="G150">
            <v>14</v>
          </cell>
          <cell r="H150">
            <v>0.35</v>
          </cell>
          <cell r="I150">
            <v>0</v>
          </cell>
          <cell r="J150">
            <v>0</v>
          </cell>
          <cell r="K150">
            <v>40</v>
          </cell>
          <cell r="L150" t="str">
            <v>Laurin Murer</v>
          </cell>
          <cell r="M150">
            <v>40456.466666666667</v>
          </cell>
          <cell r="N150">
            <v>0.5</v>
          </cell>
          <cell r="O150" t="str">
            <v>Sit down meeting.</v>
          </cell>
        </row>
        <row r="151">
          <cell r="A151">
            <v>10519</v>
          </cell>
          <cell r="B151" t="str">
            <v>BA-14</v>
          </cell>
          <cell r="C151" t="str">
            <v>Projectmanagement</v>
          </cell>
          <cell r="F151" t="str">
            <v>Open</v>
          </cell>
          <cell r="G151">
            <v>14</v>
          </cell>
          <cell r="H151">
            <v>0.35</v>
          </cell>
          <cell r="I151">
            <v>0</v>
          </cell>
          <cell r="J151">
            <v>0</v>
          </cell>
          <cell r="K151">
            <v>40</v>
          </cell>
          <cell r="L151" t="str">
            <v>Laurin Murer</v>
          </cell>
          <cell r="M151">
            <v>40456.466666666667</v>
          </cell>
          <cell r="N151">
            <v>0.5</v>
          </cell>
          <cell r="O151" t="str">
            <v>Created new tasks for new milestone</v>
          </cell>
        </row>
        <row r="152">
          <cell r="A152">
            <v>10520</v>
          </cell>
          <cell r="B152" t="str">
            <v>BA-71</v>
          </cell>
          <cell r="C152" t="str">
            <v>Finish milestone</v>
          </cell>
          <cell r="F152" t="str">
            <v>Open</v>
          </cell>
          <cell r="G152">
            <v>8</v>
          </cell>
          <cell r="H152">
            <v>1.1428571428571399</v>
          </cell>
          <cell r="I152">
            <v>0</v>
          </cell>
          <cell r="J152">
            <v>0</v>
          </cell>
          <cell r="K152">
            <v>7</v>
          </cell>
          <cell r="L152" t="str">
            <v>Tobias Blaser</v>
          </cell>
          <cell r="M152">
            <v>40456.465277777781</v>
          </cell>
          <cell r="N152">
            <v>0.5</v>
          </cell>
          <cell r="O152" t="str">
            <v>Update risk management.</v>
          </cell>
        </row>
        <row r="153">
          <cell r="A153">
            <v>10521</v>
          </cell>
          <cell r="B153" t="str">
            <v>BA-66</v>
          </cell>
          <cell r="C153" t="str">
            <v>Create client template</v>
          </cell>
          <cell r="E153" t="str">
            <v>Dev.Prototype</v>
          </cell>
          <cell r="F153" t="str">
            <v>Closed</v>
          </cell>
          <cell r="G153">
            <v>5</v>
          </cell>
          <cell r="H153">
            <v>1.6666666666666601</v>
          </cell>
          <cell r="I153">
            <v>1.75</v>
          </cell>
          <cell r="J153">
            <v>0.58333333333333304</v>
          </cell>
          <cell r="K153">
            <v>3</v>
          </cell>
          <cell r="L153" t="str">
            <v>Tobias Blaser</v>
          </cell>
          <cell r="M153">
            <v>40456.520833333336</v>
          </cell>
          <cell r="N153">
            <v>0.5</v>
          </cell>
          <cell r="O153" t="str">
            <v>Initialize client</v>
          </cell>
        </row>
        <row r="154">
          <cell r="A154">
            <v>10522</v>
          </cell>
          <cell r="B154" t="str">
            <v>BA-9</v>
          </cell>
          <cell r="C154" t="str">
            <v>Hold meeding</v>
          </cell>
          <cell r="F154" t="str">
            <v>Open</v>
          </cell>
          <cell r="G154">
            <v>28</v>
          </cell>
          <cell r="H154">
            <v>1.1200000000000001</v>
          </cell>
          <cell r="I154">
            <v>0</v>
          </cell>
          <cell r="J154">
            <v>0</v>
          </cell>
          <cell r="K154">
            <v>25</v>
          </cell>
          <cell r="L154" t="str">
            <v>Tobias Blaser</v>
          </cell>
          <cell r="M154">
            <v>40456.541666666664</v>
          </cell>
          <cell r="N154">
            <v>1.5</v>
          </cell>
          <cell r="O154" t="str">
            <v>BA meeting 06.10</v>
          </cell>
        </row>
        <row r="155">
          <cell r="A155">
            <v>10523</v>
          </cell>
          <cell r="B155" t="str">
            <v>BA-9</v>
          </cell>
          <cell r="C155" t="str">
            <v>Hold meeding</v>
          </cell>
          <cell r="F155" t="str">
            <v>Open</v>
          </cell>
          <cell r="G155">
            <v>28</v>
          </cell>
          <cell r="H155">
            <v>1.1200000000000001</v>
          </cell>
          <cell r="I155">
            <v>0</v>
          </cell>
          <cell r="J155">
            <v>0</v>
          </cell>
          <cell r="K155">
            <v>25</v>
          </cell>
          <cell r="L155" t="str">
            <v>Laurin Murer</v>
          </cell>
          <cell r="M155">
            <v>40456.618055555555</v>
          </cell>
          <cell r="N155">
            <v>1.5</v>
          </cell>
          <cell r="O155" t="str">
            <v>Hold meeting</v>
          </cell>
        </row>
        <row r="156">
          <cell r="A156">
            <v>10524</v>
          </cell>
          <cell r="B156" t="str">
            <v>BA-65</v>
          </cell>
          <cell r="C156" t="str">
            <v>Draft domain modell</v>
          </cell>
          <cell r="E156" t="str">
            <v>Dev.Prototype</v>
          </cell>
          <cell r="F156" t="str">
            <v>Closed</v>
          </cell>
          <cell r="G156">
            <v>10</v>
          </cell>
          <cell r="H156">
            <v>2.5</v>
          </cell>
          <cell r="I156">
            <v>6.4166666666666599</v>
          </cell>
          <cell r="J156">
            <v>1.6041666666666601</v>
          </cell>
          <cell r="K156">
            <v>4</v>
          </cell>
          <cell r="L156" t="str">
            <v>Laurin Murer</v>
          </cell>
          <cell r="M156">
            <v>40456.655555555553</v>
          </cell>
          <cell r="N156">
            <v>1</v>
          </cell>
          <cell r="O156" t="str">
            <v>Discuss first version</v>
          </cell>
        </row>
        <row r="157">
          <cell r="A157">
            <v>10525</v>
          </cell>
          <cell r="B157" t="str">
            <v>BA-8</v>
          </cell>
          <cell r="C157" t="str">
            <v>Prepare &amp; rework meetings</v>
          </cell>
          <cell r="F157" t="str">
            <v>Open</v>
          </cell>
          <cell r="G157">
            <v>18</v>
          </cell>
          <cell r="H157">
            <v>0.78260869565217395</v>
          </cell>
          <cell r="I157">
            <v>6.5833333333333304</v>
          </cell>
          <cell r="J157">
            <v>0.28623188405797101</v>
          </cell>
          <cell r="K157">
            <v>23</v>
          </cell>
          <cell r="L157" t="str">
            <v>Tobias Blaser</v>
          </cell>
          <cell r="M157">
            <v>40456.65625</v>
          </cell>
          <cell r="N157">
            <v>0.25</v>
          </cell>
          <cell r="O157" t="str">
            <v>Meeting protocol 06.10.14</v>
          </cell>
        </row>
        <row r="158">
          <cell r="A158">
            <v>10526</v>
          </cell>
          <cell r="B158" t="str">
            <v>BA-65</v>
          </cell>
          <cell r="C158" t="str">
            <v>Draft domain modell</v>
          </cell>
          <cell r="E158" t="str">
            <v>Dev.Prototype</v>
          </cell>
          <cell r="F158" t="str">
            <v>Closed</v>
          </cell>
          <cell r="G158">
            <v>10</v>
          </cell>
          <cell r="H158">
            <v>2.5</v>
          </cell>
          <cell r="I158">
            <v>6.4166666666666599</v>
          </cell>
          <cell r="J158">
            <v>1.6041666666666601</v>
          </cell>
          <cell r="K158">
            <v>4</v>
          </cell>
          <cell r="L158" t="str">
            <v>Tobias Blaser</v>
          </cell>
          <cell r="M158">
            <v>40456.614583333336</v>
          </cell>
          <cell r="N158">
            <v>1</v>
          </cell>
          <cell r="O158" t="str">
            <v>Domain discussion.</v>
          </cell>
        </row>
        <row r="159">
          <cell r="A159">
            <v>10527</v>
          </cell>
          <cell r="B159" t="str">
            <v>BA-54</v>
          </cell>
          <cell r="C159" t="str">
            <v>Insert scope definition into documentation</v>
          </cell>
          <cell r="E159" t="str">
            <v>Dev.Prototype</v>
          </cell>
          <cell r="F159" t="str">
            <v>Closed</v>
          </cell>
          <cell r="G159">
            <v>0.25</v>
          </cell>
          <cell r="H159">
            <v>0.125</v>
          </cell>
          <cell r="I159">
            <v>0</v>
          </cell>
          <cell r="J159">
            <v>0</v>
          </cell>
          <cell r="K159">
            <v>2</v>
          </cell>
          <cell r="L159" t="str">
            <v>Tobias Blaser</v>
          </cell>
          <cell r="M159">
            <v>40456.666666666664</v>
          </cell>
          <cell r="N159">
            <v>0.25</v>
          </cell>
          <cell r="O159" t="str">
            <v>Include pdf in documentation</v>
          </cell>
        </row>
        <row r="160">
          <cell r="A160">
            <v>10528</v>
          </cell>
          <cell r="B160" t="str">
            <v>BA-66</v>
          </cell>
          <cell r="C160" t="str">
            <v>Create client template</v>
          </cell>
          <cell r="E160" t="str">
            <v>Dev.Prototype</v>
          </cell>
          <cell r="F160" t="str">
            <v>Closed</v>
          </cell>
          <cell r="G160">
            <v>5</v>
          </cell>
          <cell r="H160">
            <v>1.6666666666666601</v>
          </cell>
          <cell r="I160">
            <v>1.75</v>
          </cell>
          <cell r="J160">
            <v>0.58333333333333304</v>
          </cell>
          <cell r="K160">
            <v>3</v>
          </cell>
          <cell r="L160" t="str">
            <v>Tobias Blaser</v>
          </cell>
          <cell r="M160">
            <v>40456.677083333336</v>
          </cell>
          <cell r="N160">
            <v>2.25</v>
          </cell>
          <cell r="O160" t="str">
            <v>Initialize client template</v>
          </cell>
        </row>
        <row r="161">
          <cell r="A161">
            <v>10529</v>
          </cell>
          <cell r="B161" t="str">
            <v>BA-74</v>
          </cell>
          <cell r="C161" t="str">
            <v>Create client prototype for data source api (decisions)</v>
          </cell>
          <cell r="E161" t="str">
            <v>Dev.Prototype</v>
          </cell>
          <cell r="F161" t="str">
            <v>Closed</v>
          </cell>
          <cell r="G161">
            <v>5</v>
          </cell>
          <cell r="H161">
            <v>1.25</v>
          </cell>
          <cell r="I161">
            <v>0</v>
          </cell>
          <cell r="J161">
            <v>0</v>
          </cell>
          <cell r="K161">
            <v>4</v>
          </cell>
          <cell r="L161" t="str">
            <v>Tobias Blaser</v>
          </cell>
          <cell r="M161">
            <v>40456.833333333336</v>
          </cell>
          <cell r="N161">
            <v>2</v>
          </cell>
          <cell r="O161" t="str">
            <v>Add api call to client template, repositories and dumy data.</v>
          </cell>
        </row>
        <row r="162">
          <cell r="A162">
            <v>10530</v>
          </cell>
          <cell r="B162" t="str">
            <v>BA-65</v>
          </cell>
          <cell r="C162" t="str">
            <v>Draft domain modell</v>
          </cell>
          <cell r="E162" t="str">
            <v>Dev.Prototype</v>
          </cell>
          <cell r="F162" t="str">
            <v>Closed</v>
          </cell>
          <cell r="G162">
            <v>10</v>
          </cell>
          <cell r="H162">
            <v>2.5</v>
          </cell>
          <cell r="I162">
            <v>6.4166666666666599</v>
          </cell>
          <cell r="J162">
            <v>1.6041666666666601</v>
          </cell>
          <cell r="K162">
            <v>4</v>
          </cell>
          <cell r="L162" t="str">
            <v>Tobias Blaser</v>
          </cell>
          <cell r="M162">
            <v>40457.302083333336</v>
          </cell>
          <cell r="N162">
            <v>1.5</v>
          </cell>
          <cell r="O162" t="str">
            <v>Document domain.</v>
          </cell>
        </row>
        <row r="163">
          <cell r="A163">
            <v>10531</v>
          </cell>
          <cell r="B163" t="str">
            <v>BA-74</v>
          </cell>
          <cell r="C163" t="str">
            <v>Create client prototype for data source api (decisions)</v>
          </cell>
          <cell r="E163" t="str">
            <v>Dev.Prototype</v>
          </cell>
          <cell r="F163" t="str">
            <v>Closed</v>
          </cell>
          <cell r="G163">
            <v>5</v>
          </cell>
          <cell r="H163">
            <v>1.25</v>
          </cell>
          <cell r="I163">
            <v>0</v>
          </cell>
          <cell r="J163">
            <v>0</v>
          </cell>
          <cell r="K163">
            <v>4</v>
          </cell>
          <cell r="L163" t="str">
            <v>Tobias Blaser</v>
          </cell>
          <cell r="M163">
            <v>40457.375</v>
          </cell>
          <cell r="N163">
            <v>2.25</v>
          </cell>
          <cell r="O163" t="str">
            <v>Decision fetching proove of concept</v>
          </cell>
        </row>
        <row r="164">
          <cell r="A164">
            <v>10532</v>
          </cell>
          <cell r="B164" t="str">
            <v>BA-68</v>
          </cell>
          <cell r="C164" t="str">
            <v>Setup Vagrant Server for PPT</v>
          </cell>
          <cell r="E164" t="str">
            <v>Dev.Prototype</v>
          </cell>
          <cell r="F164" t="str">
            <v>Closed</v>
          </cell>
          <cell r="G164">
            <v>4</v>
          </cell>
          <cell r="H164">
            <v>1.3333333333333299</v>
          </cell>
          <cell r="I164">
            <v>0</v>
          </cell>
          <cell r="J164">
            <v>0</v>
          </cell>
          <cell r="K164">
            <v>3</v>
          </cell>
          <cell r="L164" t="str">
            <v>Laurin Murer</v>
          </cell>
          <cell r="M164">
            <v>40456.524305555555</v>
          </cell>
          <cell r="N164">
            <v>1.5</v>
          </cell>
          <cell r="O164" t="str">
            <v>Created vagrant installing JIRA (but without configuration)</v>
          </cell>
        </row>
        <row r="165">
          <cell r="A165">
            <v>10533</v>
          </cell>
          <cell r="B165" t="str">
            <v>BA-68</v>
          </cell>
          <cell r="C165" t="str">
            <v>Setup Vagrant Server for PPT</v>
          </cell>
          <cell r="E165" t="str">
            <v>Dev.Prototype</v>
          </cell>
          <cell r="F165" t="str">
            <v>Closed</v>
          </cell>
          <cell r="G165">
            <v>4</v>
          </cell>
          <cell r="H165">
            <v>1.3333333333333299</v>
          </cell>
          <cell r="I165">
            <v>0</v>
          </cell>
          <cell r="J165">
            <v>0</v>
          </cell>
          <cell r="K165">
            <v>3</v>
          </cell>
          <cell r="L165" t="str">
            <v>Laurin Murer</v>
          </cell>
          <cell r="M165">
            <v>40456.941666666666</v>
          </cell>
          <cell r="N165">
            <v>2.5</v>
          </cell>
          <cell r="O165" t="str">
            <v>Configuring JIRA-install in Vagrant</v>
          </cell>
        </row>
        <row r="166">
          <cell r="A166">
            <v>10534</v>
          </cell>
          <cell r="B166" t="str">
            <v>BA-68</v>
          </cell>
          <cell r="C166" t="str">
            <v>Setup Vagrant Server for PPT</v>
          </cell>
          <cell r="E166" t="str">
            <v>Dev.Prototype</v>
          </cell>
          <cell r="F166" t="str">
            <v>Closed</v>
          </cell>
          <cell r="G166">
            <v>4</v>
          </cell>
          <cell r="H166">
            <v>1.3333333333333299</v>
          </cell>
          <cell r="I166">
            <v>0</v>
          </cell>
          <cell r="J166">
            <v>0</v>
          </cell>
          <cell r="K166">
            <v>3</v>
          </cell>
          <cell r="L166" t="str">
            <v>Laurin Murer</v>
          </cell>
          <cell r="M166">
            <v>40457.525694444441</v>
          </cell>
          <cell r="N166">
            <v>3</v>
          </cell>
          <cell r="O166" t="str">
            <v>Installing and configuring Redmine</v>
          </cell>
        </row>
        <row r="167">
          <cell r="A167">
            <v>10535</v>
          </cell>
          <cell r="B167" t="str">
            <v>BA-65</v>
          </cell>
          <cell r="C167" t="str">
            <v>Draft domain modell</v>
          </cell>
          <cell r="E167" t="str">
            <v>Dev.Prototype</v>
          </cell>
          <cell r="F167" t="str">
            <v>Closed</v>
          </cell>
          <cell r="G167">
            <v>10</v>
          </cell>
          <cell r="H167">
            <v>2.5</v>
          </cell>
          <cell r="I167">
            <v>6.4166666666666599</v>
          </cell>
          <cell r="J167">
            <v>1.6041666666666601</v>
          </cell>
          <cell r="K167">
            <v>4</v>
          </cell>
          <cell r="L167" t="str">
            <v>Laurin Murer</v>
          </cell>
          <cell r="M167">
            <v>40457.527777777781</v>
          </cell>
          <cell r="N167">
            <v>8.3333333333333301E-2</v>
          </cell>
          <cell r="O167" t="str">
            <v>briefly reviewed domain modell</v>
          </cell>
        </row>
        <row r="168">
          <cell r="A168">
            <v>10536</v>
          </cell>
          <cell r="B168" t="str">
            <v>BA-54</v>
          </cell>
          <cell r="C168" t="str">
            <v>Insert scope definition into documentation</v>
          </cell>
          <cell r="E168" t="str">
            <v>Dev.Prototype</v>
          </cell>
          <cell r="F168" t="str">
            <v>Closed</v>
          </cell>
          <cell r="G168">
            <v>0.25</v>
          </cell>
          <cell r="H168">
            <v>0.125</v>
          </cell>
          <cell r="I168">
            <v>0</v>
          </cell>
          <cell r="J168">
            <v>0</v>
          </cell>
          <cell r="K168">
            <v>2</v>
          </cell>
          <cell r="L168" t="str">
            <v>Laurin Murer</v>
          </cell>
          <cell r="M168">
            <v>40457.529166666667</v>
          </cell>
          <cell r="N168">
            <v>8.3333333333333301E-2</v>
          </cell>
          <cell r="O168" t="str">
            <v>Reviewed insertion of document (looks good!)</v>
          </cell>
        </row>
        <row r="169">
          <cell r="A169">
            <v>10537</v>
          </cell>
          <cell r="B169" t="str">
            <v>BA-66</v>
          </cell>
          <cell r="C169" t="str">
            <v>Create client template</v>
          </cell>
          <cell r="E169" t="str">
            <v>Dev.Prototype</v>
          </cell>
          <cell r="F169" t="str">
            <v>Closed</v>
          </cell>
          <cell r="G169">
            <v>5</v>
          </cell>
          <cell r="H169">
            <v>1.6666666666666601</v>
          </cell>
          <cell r="I169">
            <v>1.75</v>
          </cell>
          <cell r="J169">
            <v>0.58333333333333304</v>
          </cell>
          <cell r="K169">
            <v>3</v>
          </cell>
          <cell r="L169" t="str">
            <v>Laurin Murer</v>
          </cell>
          <cell r="M169">
            <v>40457.543055555558</v>
          </cell>
          <cell r="N169">
            <v>0.5</v>
          </cell>
          <cell r="O169" t="str">
            <v>Looks good, moved client-main page to server-root</v>
          </cell>
        </row>
        <row r="170">
          <cell r="A170">
            <v>10538</v>
          </cell>
          <cell r="B170" t="str">
            <v>BA-73</v>
          </cell>
          <cell r="C170" t="str">
            <v>Work comments from ZIO in documentation</v>
          </cell>
          <cell r="E170" t="str">
            <v>Dev.Prototype</v>
          </cell>
          <cell r="F170" t="str">
            <v>Closed</v>
          </cell>
          <cell r="G170">
            <v>0</v>
          </cell>
          <cell r="H170">
            <v>0</v>
          </cell>
          <cell r="I170">
            <v>0</v>
          </cell>
          <cell r="J170">
            <v>0</v>
          </cell>
          <cell r="K170">
            <v>4</v>
          </cell>
          <cell r="L170" t="str">
            <v>Tobias Blaser</v>
          </cell>
          <cell r="M170">
            <v>40457.46875</v>
          </cell>
          <cell r="N170">
            <v>0.5</v>
          </cell>
          <cell r="O170" t="str">
            <v>Review project description.</v>
          </cell>
        </row>
        <row r="171">
          <cell r="A171">
            <v>10539</v>
          </cell>
          <cell r="B171" t="str">
            <v>BA-67</v>
          </cell>
          <cell r="C171" t="str">
            <v>Setup LESS on Server</v>
          </cell>
          <cell r="E171" t="str">
            <v>Dev.Prototype</v>
          </cell>
          <cell r="F171" t="str">
            <v>Closed</v>
          </cell>
          <cell r="G171">
            <v>2.5</v>
          </cell>
          <cell r="H171">
            <v>2.5</v>
          </cell>
          <cell r="I171">
            <v>1.5</v>
          </cell>
          <cell r="J171">
            <v>1.5</v>
          </cell>
          <cell r="K171">
            <v>1</v>
          </cell>
          <cell r="L171" t="str">
            <v>Laurin Murer</v>
          </cell>
          <cell r="M171">
            <v>40457.59097222222</v>
          </cell>
          <cell r="N171">
            <v>1</v>
          </cell>
          <cell r="O171" t="str">
            <v>Enabled LESS compilation by Play</v>
          </cell>
        </row>
        <row r="172">
          <cell r="A172">
            <v>10540</v>
          </cell>
          <cell r="B172" t="str">
            <v>BA-73</v>
          </cell>
          <cell r="C172" t="str">
            <v>Work comments from ZIO in documentation</v>
          </cell>
          <cell r="E172" t="str">
            <v>Dev.Prototype</v>
          </cell>
          <cell r="F172" t="str">
            <v>Closed</v>
          </cell>
          <cell r="G172">
            <v>0</v>
          </cell>
          <cell r="H172">
            <v>0</v>
          </cell>
          <cell r="I172">
            <v>0</v>
          </cell>
          <cell r="J172">
            <v>0</v>
          </cell>
          <cell r="K172">
            <v>4</v>
          </cell>
          <cell r="L172" t="str">
            <v>Tobias Blaser</v>
          </cell>
          <cell r="M172">
            <v>40457.552083333336</v>
          </cell>
          <cell r="N172">
            <v>2.5</v>
          </cell>
          <cell r="O172" t="str">
            <v>Review documentation, integrate feedback.</v>
          </cell>
        </row>
        <row r="173">
          <cell r="A173">
            <v>10541</v>
          </cell>
          <cell r="B173" t="str">
            <v>BA-70</v>
          </cell>
          <cell r="C173" t="str">
            <v>Create login prototype (server and client)</v>
          </cell>
          <cell r="E173" t="str">
            <v>Dev.Milestone1</v>
          </cell>
          <cell r="F173" t="str">
            <v>Closed</v>
          </cell>
          <cell r="G173">
            <v>8</v>
          </cell>
          <cell r="H173">
            <v>1.3333333333333299</v>
          </cell>
          <cell r="I173">
            <v>0</v>
          </cell>
          <cell r="J173">
            <v>0</v>
          </cell>
          <cell r="K173">
            <v>6</v>
          </cell>
          <cell r="L173" t="str">
            <v>Laurin Murer</v>
          </cell>
          <cell r="M173">
            <v>40457.376388888886</v>
          </cell>
          <cell r="N173">
            <v>2.25</v>
          </cell>
          <cell r="O173" t="str">
            <v>Setup database usage</v>
          </cell>
        </row>
        <row r="174">
          <cell r="A174">
            <v>10542</v>
          </cell>
          <cell r="B174" t="str">
            <v>BA-70</v>
          </cell>
          <cell r="C174" t="str">
            <v>Create login prototype (server and client)</v>
          </cell>
          <cell r="E174" t="str">
            <v>Dev.Milestone1</v>
          </cell>
          <cell r="F174" t="str">
            <v>Closed</v>
          </cell>
          <cell r="G174">
            <v>8</v>
          </cell>
          <cell r="H174">
            <v>1.3333333333333299</v>
          </cell>
          <cell r="I174">
            <v>0</v>
          </cell>
          <cell r="J174">
            <v>0</v>
          </cell>
          <cell r="K174">
            <v>6</v>
          </cell>
          <cell r="L174" t="str">
            <v>Laurin Murer</v>
          </cell>
          <cell r="M174">
            <v>40458.377083333333</v>
          </cell>
          <cell r="N174">
            <v>2</v>
          </cell>
          <cell r="O174" t="str">
            <v>Implemented login, logout, registration, password-change and login-status-querying on server side</v>
          </cell>
        </row>
        <row r="175">
          <cell r="A175">
            <v>10543</v>
          </cell>
          <cell r="B175" t="str">
            <v>BA-73</v>
          </cell>
          <cell r="C175" t="str">
            <v>Work comments from ZIO in documentation</v>
          </cell>
          <cell r="E175" t="str">
            <v>Dev.Prototype</v>
          </cell>
          <cell r="F175" t="str">
            <v>Closed</v>
          </cell>
          <cell r="G175">
            <v>0</v>
          </cell>
          <cell r="H175">
            <v>0</v>
          </cell>
          <cell r="I175">
            <v>0</v>
          </cell>
          <cell r="J175">
            <v>0</v>
          </cell>
          <cell r="K175">
            <v>4</v>
          </cell>
          <cell r="L175" t="str">
            <v>Laurin Murer</v>
          </cell>
          <cell r="M175">
            <v>40458.39166666667</v>
          </cell>
          <cell r="N175">
            <v>0.33333333333333298</v>
          </cell>
          <cell r="O175" t="str">
            <v>Reviewed ZIO feedback integration</v>
          </cell>
        </row>
        <row r="176">
          <cell r="A176">
            <v>10544</v>
          </cell>
          <cell r="B176" t="str">
            <v>BA-75</v>
          </cell>
          <cell r="C176" t="str">
            <v>Grafik mit "Geil zum Entwickeln" korrigieren</v>
          </cell>
          <cell r="E176" t="str">
            <v>Dev.Prototype</v>
          </cell>
          <cell r="F176" t="str">
            <v>Closed</v>
          </cell>
          <cell r="G176">
            <v>0.25</v>
          </cell>
          <cell r="H176">
            <v>0.25</v>
          </cell>
          <cell r="I176">
            <v>0</v>
          </cell>
          <cell r="J176">
            <v>0</v>
          </cell>
          <cell r="K176">
            <v>1</v>
          </cell>
          <cell r="L176" t="str">
            <v>Laurin Murer</v>
          </cell>
          <cell r="M176">
            <v>40458.402083333334</v>
          </cell>
          <cell r="N176">
            <v>0.25</v>
          </cell>
          <cell r="O176" t="str">
            <v>Grafiken Servertechnologie-Vergleich angepasst</v>
          </cell>
        </row>
        <row r="177">
          <cell r="A177">
            <v>10545</v>
          </cell>
          <cell r="B177" t="str">
            <v>BA-74</v>
          </cell>
          <cell r="C177" t="str">
            <v>Create client prototype for data source api (decisions)</v>
          </cell>
          <cell r="E177" t="str">
            <v>Dev.Prototype</v>
          </cell>
          <cell r="F177" t="str">
            <v>Closed</v>
          </cell>
          <cell r="G177">
            <v>5</v>
          </cell>
          <cell r="H177">
            <v>1.25</v>
          </cell>
          <cell r="I177">
            <v>0</v>
          </cell>
          <cell r="J177">
            <v>0</v>
          </cell>
          <cell r="K177">
            <v>4</v>
          </cell>
          <cell r="L177" t="str">
            <v>Tobias Blaser</v>
          </cell>
          <cell r="M177">
            <v>40458.34375</v>
          </cell>
          <cell r="N177">
            <v>2.5</v>
          </cell>
          <cell r="O177" t="str">
            <v>Implement mapping.</v>
          </cell>
        </row>
        <row r="178">
          <cell r="A178">
            <v>10546</v>
          </cell>
          <cell r="B178" t="str">
            <v>BA-69</v>
          </cell>
          <cell r="C178" t="str">
            <v>Create client prototype for issue creation in PPT</v>
          </cell>
          <cell r="E178" t="str">
            <v>Dev.Prototype</v>
          </cell>
          <cell r="F178" t="str">
            <v>Closed</v>
          </cell>
          <cell r="G178">
            <v>4</v>
          </cell>
          <cell r="H178">
            <v>1.3333333333333299</v>
          </cell>
          <cell r="I178">
            <v>0</v>
          </cell>
          <cell r="J178">
            <v>0</v>
          </cell>
          <cell r="K178">
            <v>3</v>
          </cell>
          <cell r="L178" t="str">
            <v>Tobias Blaser</v>
          </cell>
          <cell r="M178">
            <v>40458.447916666664</v>
          </cell>
          <cell r="N178">
            <v>1</v>
          </cell>
          <cell r="O178" t="str">
            <v>Create prototype.</v>
          </cell>
        </row>
        <row r="179">
          <cell r="A179">
            <v>10547</v>
          </cell>
          <cell r="B179" t="str">
            <v>BA-69</v>
          </cell>
          <cell r="C179" t="str">
            <v>Create client prototype for issue creation in PPT</v>
          </cell>
          <cell r="E179" t="str">
            <v>Dev.Prototype</v>
          </cell>
          <cell r="F179" t="str">
            <v>Closed</v>
          </cell>
          <cell r="G179">
            <v>4</v>
          </cell>
          <cell r="H179">
            <v>1.3333333333333299</v>
          </cell>
          <cell r="I179">
            <v>0</v>
          </cell>
          <cell r="J179">
            <v>0</v>
          </cell>
          <cell r="K179">
            <v>3</v>
          </cell>
          <cell r="L179" t="str">
            <v>Tobias Blaser</v>
          </cell>
          <cell r="M179">
            <v>40458.520833333336</v>
          </cell>
          <cell r="N179">
            <v>3</v>
          </cell>
          <cell r="O179" t="str">
            <v>Transmission prototype.</v>
          </cell>
        </row>
        <row r="180">
          <cell r="A180">
            <v>10548</v>
          </cell>
          <cell r="B180" t="str">
            <v>BA-73</v>
          </cell>
          <cell r="C180" t="str">
            <v>Work comments from ZIO in documentation</v>
          </cell>
          <cell r="E180" t="str">
            <v>Dev.Prototype</v>
          </cell>
          <cell r="F180" t="str">
            <v>Closed</v>
          </cell>
          <cell r="G180">
            <v>0</v>
          </cell>
          <cell r="H180">
            <v>0</v>
          </cell>
          <cell r="I180">
            <v>0</v>
          </cell>
          <cell r="J180">
            <v>0</v>
          </cell>
          <cell r="K180">
            <v>4</v>
          </cell>
          <cell r="L180" t="str">
            <v>Laurin Murer</v>
          </cell>
          <cell r="M180">
            <v>40459.738194444442</v>
          </cell>
          <cell r="N180">
            <v>1</v>
          </cell>
          <cell r="O180" t="str">
            <v>Reviewed again side by side with annotated PDF from ZIO</v>
          </cell>
        </row>
        <row r="181">
          <cell r="A181">
            <v>10549</v>
          </cell>
          <cell r="B181" t="str">
            <v>BA-74</v>
          </cell>
          <cell r="C181" t="str">
            <v>Create client prototype for data source api (decisions)</v>
          </cell>
          <cell r="E181" t="str">
            <v>Dev.Prototype</v>
          </cell>
          <cell r="F181" t="str">
            <v>Closed</v>
          </cell>
          <cell r="G181">
            <v>5</v>
          </cell>
          <cell r="H181">
            <v>1.25</v>
          </cell>
          <cell r="I181">
            <v>0</v>
          </cell>
          <cell r="J181">
            <v>0</v>
          </cell>
          <cell r="K181">
            <v>4</v>
          </cell>
          <cell r="L181" t="str">
            <v>Tobias Blaser</v>
          </cell>
          <cell r="M181">
            <v>40459.895833333336</v>
          </cell>
          <cell r="N181">
            <v>1</v>
          </cell>
          <cell r="O181" t="str">
            <v>Initialize QUnit</v>
          </cell>
        </row>
        <row r="182">
          <cell r="A182">
            <v>10550</v>
          </cell>
          <cell r="B182" t="str">
            <v>BA-70</v>
          </cell>
          <cell r="C182" t="str">
            <v>Create login prototype (server and client)</v>
          </cell>
          <cell r="E182" t="str">
            <v>Dev.Milestone1</v>
          </cell>
          <cell r="F182" t="str">
            <v>Closed</v>
          </cell>
          <cell r="G182">
            <v>8</v>
          </cell>
          <cell r="H182">
            <v>1.3333333333333299</v>
          </cell>
          <cell r="I182">
            <v>0</v>
          </cell>
          <cell r="J182">
            <v>0</v>
          </cell>
          <cell r="K182">
            <v>6</v>
          </cell>
          <cell r="L182" t="str">
            <v>Tobias Blaser</v>
          </cell>
          <cell r="M182">
            <v>40459.854166666664</v>
          </cell>
          <cell r="N182">
            <v>1</v>
          </cell>
          <cell r="O182" t="str">
            <v>Read up on done work.</v>
          </cell>
        </row>
        <row r="183">
          <cell r="A183">
            <v>10551</v>
          </cell>
          <cell r="B183" t="str">
            <v>BA-8</v>
          </cell>
          <cell r="C183" t="str">
            <v>Prepare &amp; rework meetings</v>
          </cell>
          <cell r="F183" t="str">
            <v>Open</v>
          </cell>
          <cell r="G183">
            <v>18</v>
          </cell>
          <cell r="H183">
            <v>0.78260869565217395</v>
          </cell>
          <cell r="I183">
            <v>6.5833333333333304</v>
          </cell>
          <cell r="J183">
            <v>0.28623188405797101</v>
          </cell>
          <cell r="K183">
            <v>23</v>
          </cell>
          <cell r="L183" t="str">
            <v>Laurin Murer</v>
          </cell>
          <cell r="M183">
            <v>40461.662499999999</v>
          </cell>
          <cell r="N183">
            <v>0.33333333333333298</v>
          </cell>
          <cell r="O183" t="str">
            <v>Reviewed protocol, invited for next meeting and created tasks for each meeting protocol</v>
          </cell>
        </row>
        <row r="184">
          <cell r="A184">
            <v>10552</v>
          </cell>
          <cell r="B184" t="str">
            <v>BA-76</v>
          </cell>
          <cell r="C184" t="str">
            <v>Write and send Meeting-Protocol from 13.10.2014</v>
          </cell>
          <cell r="E184" t="str">
            <v>Dev.Milestone1</v>
          </cell>
          <cell r="F184" t="str">
            <v>Closed</v>
          </cell>
          <cell r="G184">
            <v>1</v>
          </cell>
          <cell r="H184">
            <v>0.5</v>
          </cell>
          <cell r="I184">
            <v>0.5</v>
          </cell>
          <cell r="J184">
            <v>0.25</v>
          </cell>
          <cell r="K184">
            <v>2</v>
          </cell>
          <cell r="L184" t="str">
            <v>Tobias Blaser</v>
          </cell>
          <cell r="M184">
            <v>40463.59375</v>
          </cell>
          <cell r="N184">
            <v>0.25</v>
          </cell>
          <cell r="O184" t="str">
            <v>Minutes of the meeting 141013</v>
          </cell>
        </row>
        <row r="185">
          <cell r="A185">
            <v>10553</v>
          </cell>
          <cell r="B185" t="str">
            <v>BA-72</v>
          </cell>
          <cell r="C185" t="str">
            <v>Feature-Brainstorming</v>
          </cell>
          <cell r="E185" t="str">
            <v>Dev.Prototype</v>
          </cell>
          <cell r="F185" t="str">
            <v>Closed</v>
          </cell>
          <cell r="G185">
            <v>1</v>
          </cell>
          <cell r="H185">
            <v>0.5</v>
          </cell>
          <cell r="I185">
            <v>0</v>
          </cell>
          <cell r="J185">
            <v>0</v>
          </cell>
          <cell r="K185">
            <v>2</v>
          </cell>
          <cell r="L185" t="str">
            <v>Laurin Murer</v>
          </cell>
          <cell r="M185">
            <v>40463.601388888892</v>
          </cell>
          <cell r="N185">
            <v>0.5</v>
          </cell>
          <cell r="O185" t="str">
            <v>Brainstormed and created issues</v>
          </cell>
        </row>
        <row r="186">
          <cell r="A186">
            <v>10554</v>
          </cell>
          <cell r="B186" t="str">
            <v>BA-9</v>
          </cell>
          <cell r="C186" t="str">
            <v>Hold meeding</v>
          </cell>
          <cell r="F186" t="str">
            <v>Open</v>
          </cell>
          <cell r="G186">
            <v>28</v>
          </cell>
          <cell r="H186">
            <v>1.1200000000000001</v>
          </cell>
          <cell r="I186">
            <v>0</v>
          </cell>
          <cell r="J186">
            <v>0</v>
          </cell>
          <cell r="K186">
            <v>25</v>
          </cell>
          <cell r="L186" t="str">
            <v>Tobias Blaser</v>
          </cell>
          <cell r="M186">
            <v>40463.541666666664</v>
          </cell>
          <cell r="N186">
            <v>1.25</v>
          </cell>
          <cell r="O186" t="str">
            <v>Meeting 141013.</v>
          </cell>
        </row>
        <row r="187">
          <cell r="A187">
            <v>10555</v>
          </cell>
          <cell r="B187" t="str">
            <v>BA-72</v>
          </cell>
          <cell r="C187" t="str">
            <v>Feature-Brainstorming</v>
          </cell>
          <cell r="E187" t="str">
            <v>Dev.Prototype</v>
          </cell>
          <cell r="F187" t="str">
            <v>Closed</v>
          </cell>
          <cell r="G187">
            <v>1</v>
          </cell>
          <cell r="H187">
            <v>0.5</v>
          </cell>
          <cell r="I187">
            <v>0</v>
          </cell>
          <cell r="J187">
            <v>0</v>
          </cell>
          <cell r="K187">
            <v>2</v>
          </cell>
          <cell r="L187" t="str">
            <v>Tobias Blaser</v>
          </cell>
          <cell r="M187">
            <v>40463.5</v>
          </cell>
          <cell r="N187">
            <v>0.5</v>
          </cell>
          <cell r="O187" t="str">
            <v>Decide features for Dev.Milestone1</v>
          </cell>
        </row>
        <row r="188">
          <cell r="A188">
            <v>10556</v>
          </cell>
          <cell r="B188" t="str">
            <v>BA-69</v>
          </cell>
          <cell r="C188" t="str">
            <v>Create client prototype for issue creation in PPT</v>
          </cell>
          <cell r="E188" t="str">
            <v>Dev.Prototype</v>
          </cell>
          <cell r="F188" t="str">
            <v>Closed</v>
          </cell>
          <cell r="G188">
            <v>4</v>
          </cell>
          <cell r="H188">
            <v>1.3333333333333299</v>
          </cell>
          <cell r="I188">
            <v>0</v>
          </cell>
          <cell r="J188">
            <v>0</v>
          </cell>
          <cell r="K188">
            <v>3</v>
          </cell>
          <cell r="L188" t="str">
            <v>Laurin Murer</v>
          </cell>
          <cell r="M188">
            <v>40463.606249999997</v>
          </cell>
          <cell r="N188">
            <v>1</v>
          </cell>
          <cell r="O188" t="str">
            <v>Started implementation of redirect over our server</v>
          </cell>
        </row>
        <row r="189">
          <cell r="A189">
            <v>10557</v>
          </cell>
          <cell r="B189" t="str">
            <v>BA-70</v>
          </cell>
          <cell r="C189" t="str">
            <v>Create login prototype (server and client)</v>
          </cell>
          <cell r="E189" t="str">
            <v>Dev.Milestone1</v>
          </cell>
          <cell r="F189" t="str">
            <v>Closed</v>
          </cell>
          <cell r="G189">
            <v>8</v>
          </cell>
          <cell r="H189">
            <v>1.3333333333333299</v>
          </cell>
          <cell r="I189">
            <v>0</v>
          </cell>
          <cell r="J189">
            <v>0</v>
          </cell>
          <cell r="K189">
            <v>6</v>
          </cell>
          <cell r="L189" t="str">
            <v>Tobias Blaser</v>
          </cell>
          <cell r="M189">
            <v>40463.4375</v>
          </cell>
          <cell r="N189">
            <v>2</v>
          </cell>
          <cell r="O189" t="str">
            <v>Client login prototype.</v>
          </cell>
        </row>
        <row r="190">
          <cell r="A190">
            <v>10558</v>
          </cell>
          <cell r="B190" t="str">
            <v>BA-71</v>
          </cell>
          <cell r="C190" t="str">
            <v>Finish milestone</v>
          </cell>
          <cell r="F190" t="str">
            <v>Open</v>
          </cell>
          <cell r="G190">
            <v>8</v>
          </cell>
          <cell r="H190">
            <v>1.1428571428571399</v>
          </cell>
          <cell r="I190">
            <v>0</v>
          </cell>
          <cell r="J190">
            <v>0</v>
          </cell>
          <cell r="K190">
            <v>7</v>
          </cell>
          <cell r="L190" t="str">
            <v>Tobias Blaser</v>
          </cell>
          <cell r="M190">
            <v>40463.604166666664</v>
          </cell>
          <cell r="N190">
            <v>1</v>
          </cell>
          <cell r="O190" t="str">
            <v>Update risks, Release prototype.</v>
          </cell>
        </row>
        <row r="191">
          <cell r="A191">
            <v>10559</v>
          </cell>
          <cell r="B191" t="str">
            <v>BA-76</v>
          </cell>
          <cell r="C191" t="str">
            <v>Write and send Meeting-Protocol from 13.10.2014</v>
          </cell>
          <cell r="E191" t="str">
            <v>Dev.Milestone1</v>
          </cell>
          <cell r="F191" t="str">
            <v>Closed</v>
          </cell>
          <cell r="G191">
            <v>1</v>
          </cell>
          <cell r="H191">
            <v>0.5</v>
          </cell>
          <cell r="I191">
            <v>0.5</v>
          </cell>
          <cell r="J191">
            <v>0.25</v>
          </cell>
          <cell r="K191">
            <v>2</v>
          </cell>
          <cell r="L191" t="str">
            <v>Laurin Murer</v>
          </cell>
          <cell r="M191">
            <v>40463.68472222222</v>
          </cell>
          <cell r="N191">
            <v>0.25</v>
          </cell>
          <cell r="O191" t="str">
            <v>Reviewed protocol and sent mail</v>
          </cell>
        </row>
        <row r="192">
          <cell r="A192">
            <v>10560</v>
          </cell>
          <cell r="B192" t="str">
            <v>BA-9</v>
          </cell>
          <cell r="C192" t="str">
            <v>Hold meeding</v>
          </cell>
          <cell r="F192" t="str">
            <v>Open</v>
          </cell>
          <cell r="G192">
            <v>28</v>
          </cell>
          <cell r="H192">
            <v>1.1200000000000001</v>
          </cell>
          <cell r="I192">
            <v>0</v>
          </cell>
          <cell r="J192">
            <v>0</v>
          </cell>
          <cell r="K192">
            <v>25</v>
          </cell>
          <cell r="L192" t="str">
            <v>Laurin Murer</v>
          </cell>
          <cell r="M192">
            <v>40463.688194444447</v>
          </cell>
          <cell r="N192">
            <v>1.25</v>
          </cell>
          <cell r="O192" t="str">
            <v>Meeting 141013.</v>
          </cell>
        </row>
        <row r="193">
          <cell r="A193">
            <v>10561</v>
          </cell>
          <cell r="B193" t="str">
            <v>BA-14</v>
          </cell>
          <cell r="C193" t="str">
            <v>Projectmanagement</v>
          </cell>
          <cell r="F193" t="str">
            <v>Open</v>
          </cell>
          <cell r="G193">
            <v>14</v>
          </cell>
          <cell r="H193">
            <v>0.35</v>
          </cell>
          <cell r="I193">
            <v>0</v>
          </cell>
          <cell r="J193">
            <v>0</v>
          </cell>
          <cell r="K193">
            <v>40</v>
          </cell>
          <cell r="L193" t="str">
            <v>Laurin Murer</v>
          </cell>
          <cell r="M193">
            <v>40463.688888888886</v>
          </cell>
          <cell r="N193">
            <v>1</v>
          </cell>
          <cell r="O193" t="str">
            <v>Merged and created first release</v>
          </cell>
        </row>
        <row r="194">
          <cell r="A194">
            <v>10562</v>
          </cell>
          <cell r="B194" t="str">
            <v>BA-70</v>
          </cell>
          <cell r="C194" t="str">
            <v>Create login prototype (server and client)</v>
          </cell>
          <cell r="E194" t="str">
            <v>Dev.Milestone1</v>
          </cell>
          <cell r="F194" t="str">
            <v>Closed</v>
          </cell>
          <cell r="G194">
            <v>8</v>
          </cell>
          <cell r="H194">
            <v>1.3333333333333299</v>
          </cell>
          <cell r="I194">
            <v>0</v>
          </cell>
          <cell r="J194">
            <v>0</v>
          </cell>
          <cell r="K194">
            <v>6</v>
          </cell>
          <cell r="L194" t="str">
            <v>Tobias Blaser</v>
          </cell>
          <cell r="M194">
            <v>40463.645833333336</v>
          </cell>
          <cell r="N194">
            <v>1.5</v>
          </cell>
          <cell r="O194" t="str">
            <v>Implement user remembering.</v>
          </cell>
        </row>
        <row r="195">
          <cell r="A195">
            <v>10563</v>
          </cell>
          <cell r="B195" t="str">
            <v>BA-70</v>
          </cell>
          <cell r="C195" t="str">
            <v>Create login prototype (server and client)</v>
          </cell>
          <cell r="E195" t="str">
            <v>Dev.Milestone1</v>
          </cell>
          <cell r="F195" t="str">
            <v>Closed</v>
          </cell>
          <cell r="G195">
            <v>8</v>
          </cell>
          <cell r="H195">
            <v>1.3333333333333299</v>
          </cell>
          <cell r="I195">
            <v>0</v>
          </cell>
          <cell r="J195">
            <v>0</v>
          </cell>
          <cell r="K195">
            <v>6</v>
          </cell>
          <cell r="L195" t="str">
            <v>Tobias Blaser</v>
          </cell>
          <cell r="M195">
            <v>40463.729166666664</v>
          </cell>
          <cell r="N195">
            <v>1.5</v>
          </cell>
          <cell r="O195" t="str">
            <v>Merge and refactor login prototype.</v>
          </cell>
        </row>
        <row r="196">
          <cell r="A196">
            <v>10564</v>
          </cell>
          <cell r="B196" t="str">
            <v>BA-93</v>
          </cell>
          <cell r="C196" t="str">
            <v>Improove login api</v>
          </cell>
          <cell r="E196" t="str">
            <v>Dev.Milestone1</v>
          </cell>
          <cell r="F196" t="str">
            <v>Closed</v>
          </cell>
          <cell r="G196">
            <v>2</v>
          </cell>
          <cell r="H196">
            <v>0.66666666666666596</v>
          </cell>
          <cell r="I196">
            <v>0</v>
          </cell>
          <cell r="J196">
            <v>0</v>
          </cell>
          <cell r="K196">
            <v>3</v>
          </cell>
          <cell r="L196" t="str">
            <v>Laurin Murer</v>
          </cell>
          <cell r="M196">
            <v>40464.404166666667</v>
          </cell>
          <cell r="N196">
            <v>1.75</v>
          </cell>
          <cell r="O196" t="str">
            <v>Improved login api</v>
          </cell>
        </row>
        <row r="197">
          <cell r="A197">
            <v>10565</v>
          </cell>
          <cell r="B197" t="str">
            <v>BA-94</v>
          </cell>
          <cell r="C197" t="str">
            <v>Fix login exception</v>
          </cell>
          <cell r="E197" t="str">
            <v>Dev.Milestone1</v>
          </cell>
          <cell r="F197" t="str">
            <v>Closed</v>
          </cell>
          <cell r="G197">
            <v>1</v>
          </cell>
          <cell r="H197">
            <v>1</v>
          </cell>
          <cell r="I197">
            <v>0.83333333333333304</v>
          </cell>
          <cell r="J197">
            <v>0.83333333333333304</v>
          </cell>
          <cell r="K197">
            <v>1</v>
          </cell>
          <cell r="L197" t="str">
            <v>Laurin Murer</v>
          </cell>
          <cell r="M197">
            <v>40464.406944444447</v>
          </cell>
          <cell r="N197">
            <v>0.16666666666666599</v>
          </cell>
          <cell r="O197" t="str">
            <v>Tried to reproduce exception</v>
          </cell>
        </row>
        <row r="198">
          <cell r="A198">
            <v>10566</v>
          </cell>
          <cell r="B198" t="str">
            <v>BA-86</v>
          </cell>
          <cell r="C198" t="str">
            <v>User can register and sign in</v>
          </cell>
          <cell r="E198" t="str">
            <v>Dev.Milestone1</v>
          </cell>
          <cell r="F198" t="str">
            <v>Closed</v>
          </cell>
          <cell r="G198">
            <v>8</v>
          </cell>
          <cell r="H198">
            <v>4</v>
          </cell>
          <cell r="I198">
            <v>1.8333333333333299</v>
          </cell>
          <cell r="J198">
            <v>0.91666666666666596</v>
          </cell>
          <cell r="K198">
            <v>2</v>
          </cell>
          <cell r="L198" t="str">
            <v>Tobias Blaser</v>
          </cell>
          <cell r="M198">
            <v>40464.291666666664</v>
          </cell>
          <cell r="N198">
            <v>6</v>
          </cell>
          <cell r="O198" t="str">
            <v>Refactor login service to application authentication service.</v>
          </cell>
        </row>
        <row r="199">
          <cell r="A199">
            <v>10567</v>
          </cell>
          <cell r="B199" t="str">
            <v>BA-95</v>
          </cell>
          <cell r="C199" t="str">
            <v>Move client side tests to Angular jasmine</v>
          </cell>
          <cell r="E199" t="str">
            <v>Dev.Milestone1</v>
          </cell>
          <cell r="F199" t="str">
            <v>Closed</v>
          </cell>
          <cell r="G199">
            <v>2</v>
          </cell>
          <cell r="H199">
            <v>0.66666666666666596</v>
          </cell>
          <cell r="I199">
            <v>0</v>
          </cell>
          <cell r="J199">
            <v>0</v>
          </cell>
          <cell r="K199">
            <v>3</v>
          </cell>
          <cell r="L199" t="str">
            <v>Tobias Blaser</v>
          </cell>
          <cell r="M199">
            <v>40464.583333333336</v>
          </cell>
          <cell r="N199">
            <v>4.5</v>
          </cell>
          <cell r="O199" t="str">
            <v>Get test running. Have fun with angular test injection.</v>
          </cell>
        </row>
        <row r="200">
          <cell r="A200">
            <v>10568</v>
          </cell>
          <cell r="B200" t="str">
            <v>BA-92</v>
          </cell>
          <cell r="C200" t="str">
            <v>Let Play compile Typescript</v>
          </cell>
          <cell r="F200" t="str">
            <v>Closed</v>
          </cell>
          <cell r="G200">
            <v>4</v>
          </cell>
          <cell r="H200">
            <v>0.66666666666666596</v>
          </cell>
          <cell r="I200">
            <v>0</v>
          </cell>
          <cell r="J200">
            <v>0</v>
          </cell>
          <cell r="K200">
            <v>6</v>
          </cell>
          <cell r="L200" t="str">
            <v>Laurin Murer</v>
          </cell>
          <cell r="M200">
            <v>40464.895138888889</v>
          </cell>
          <cell r="N200">
            <v>10</v>
          </cell>
          <cell r="O200" t="str">
            <v>Trying to let play compile JavaScript files from TypeScript files</v>
          </cell>
        </row>
        <row r="201">
          <cell r="A201">
            <v>10569</v>
          </cell>
          <cell r="B201" t="str">
            <v>BA-92</v>
          </cell>
          <cell r="C201" t="str">
            <v>Let Play compile Typescript</v>
          </cell>
          <cell r="F201" t="str">
            <v>Closed</v>
          </cell>
          <cell r="G201">
            <v>4</v>
          </cell>
          <cell r="H201">
            <v>0.66666666666666596</v>
          </cell>
          <cell r="I201">
            <v>0</v>
          </cell>
          <cell r="J201">
            <v>0</v>
          </cell>
          <cell r="K201">
            <v>6</v>
          </cell>
          <cell r="L201" t="str">
            <v>Laurin Murer</v>
          </cell>
          <cell r="M201">
            <v>40464.945833333331</v>
          </cell>
          <cell r="N201">
            <v>1</v>
          </cell>
          <cell r="O201" t="str">
            <v>Cleaned up public directory and moved files to asset directory</v>
          </cell>
        </row>
        <row r="202">
          <cell r="A202">
            <v>10570</v>
          </cell>
          <cell r="B202" t="str">
            <v>BA-86</v>
          </cell>
          <cell r="C202" t="str">
            <v>User can register and sign in</v>
          </cell>
          <cell r="E202" t="str">
            <v>Dev.Milestone1</v>
          </cell>
          <cell r="F202" t="str">
            <v>Closed</v>
          </cell>
          <cell r="G202">
            <v>8</v>
          </cell>
          <cell r="H202">
            <v>4</v>
          </cell>
          <cell r="I202">
            <v>1.8333333333333299</v>
          </cell>
          <cell r="J202">
            <v>0.91666666666666596</v>
          </cell>
          <cell r="K202">
            <v>2</v>
          </cell>
          <cell r="L202" t="str">
            <v>Laurin Murer</v>
          </cell>
          <cell r="M202">
            <v>40464.947222222225</v>
          </cell>
          <cell r="N202">
            <v>0.16666666666666599</v>
          </cell>
          <cell r="O202" t="str">
            <v>Reviewed, looks good!</v>
          </cell>
        </row>
        <row r="203">
          <cell r="A203">
            <v>10600</v>
          </cell>
          <cell r="B203" t="str">
            <v>BA-90</v>
          </cell>
          <cell r="C203" t="str">
            <v>Draft Wireframes</v>
          </cell>
          <cell r="E203" t="str">
            <v>Dev.Milestone1</v>
          </cell>
          <cell r="F203" t="str">
            <v>Closed</v>
          </cell>
          <cell r="G203">
            <v>16</v>
          </cell>
          <cell r="H203">
            <v>3.2</v>
          </cell>
          <cell r="I203">
            <v>10.133333333333301</v>
          </cell>
          <cell r="J203">
            <v>2.0266666666666602</v>
          </cell>
          <cell r="K203">
            <v>5</v>
          </cell>
          <cell r="L203" t="str">
            <v>Laurin Murer</v>
          </cell>
          <cell r="M203">
            <v>40465.597916666666</v>
          </cell>
          <cell r="N203">
            <v>2</v>
          </cell>
          <cell r="O203" t="str">
            <v>Discussed visible items, drafted creatively own idea, discussed idea with Tobias</v>
          </cell>
        </row>
        <row r="204">
          <cell r="A204">
            <v>10601</v>
          </cell>
          <cell r="B204" t="str">
            <v>BA-90</v>
          </cell>
          <cell r="C204" t="str">
            <v>Draft Wireframes</v>
          </cell>
          <cell r="E204" t="str">
            <v>Dev.Milestone1</v>
          </cell>
          <cell r="F204" t="str">
            <v>Closed</v>
          </cell>
          <cell r="G204">
            <v>16</v>
          </cell>
          <cell r="H204">
            <v>3.2</v>
          </cell>
          <cell r="I204">
            <v>10.133333333333301</v>
          </cell>
          <cell r="J204">
            <v>2.0266666666666602</v>
          </cell>
          <cell r="K204">
            <v>5</v>
          </cell>
          <cell r="L204" t="str">
            <v>Tobias Blaser</v>
          </cell>
          <cell r="M204">
            <v>40465.604166666664</v>
          </cell>
          <cell r="N204">
            <v>3.3333333333333298E-2</v>
          </cell>
        </row>
        <row r="205">
          <cell r="A205">
            <v>10602</v>
          </cell>
          <cell r="B205" t="str">
            <v>BA-90</v>
          </cell>
          <cell r="C205" t="str">
            <v>Draft Wireframes</v>
          </cell>
          <cell r="E205" t="str">
            <v>Dev.Milestone1</v>
          </cell>
          <cell r="F205" t="str">
            <v>Closed</v>
          </cell>
          <cell r="G205">
            <v>16</v>
          </cell>
          <cell r="H205">
            <v>3.2</v>
          </cell>
          <cell r="I205">
            <v>10.133333333333301</v>
          </cell>
          <cell r="J205">
            <v>2.0266666666666602</v>
          </cell>
          <cell r="K205">
            <v>5</v>
          </cell>
          <cell r="L205" t="str">
            <v>Tobias Blaser</v>
          </cell>
          <cell r="M205">
            <v>40465.510416666664</v>
          </cell>
          <cell r="N205">
            <v>2.25</v>
          </cell>
          <cell r="O205" t="str">
            <v>Create mockups</v>
          </cell>
        </row>
        <row r="206">
          <cell r="A206">
            <v>10603</v>
          </cell>
          <cell r="B206" t="str">
            <v>BA-93</v>
          </cell>
          <cell r="C206" t="str">
            <v>Improove login api</v>
          </cell>
          <cell r="E206" t="str">
            <v>Dev.Milestone1</v>
          </cell>
          <cell r="F206" t="str">
            <v>Closed</v>
          </cell>
          <cell r="G206">
            <v>2</v>
          </cell>
          <cell r="H206">
            <v>0.66666666666666596</v>
          </cell>
          <cell r="I206">
            <v>0</v>
          </cell>
          <cell r="J206">
            <v>0</v>
          </cell>
          <cell r="K206">
            <v>3</v>
          </cell>
          <cell r="L206" t="str">
            <v>Tobias Blaser</v>
          </cell>
          <cell r="M206">
            <v>40465.447916666664</v>
          </cell>
          <cell r="N206">
            <v>1</v>
          </cell>
          <cell r="O206" t="str">
            <v>Review login api</v>
          </cell>
        </row>
        <row r="207">
          <cell r="A207">
            <v>10604</v>
          </cell>
          <cell r="B207" t="str">
            <v>BA-92</v>
          </cell>
          <cell r="C207" t="str">
            <v>Let Play compile Typescript</v>
          </cell>
          <cell r="F207" t="str">
            <v>Closed</v>
          </cell>
          <cell r="G207">
            <v>4</v>
          </cell>
          <cell r="H207">
            <v>0.66666666666666596</v>
          </cell>
          <cell r="I207">
            <v>0</v>
          </cell>
          <cell r="J207">
            <v>0</v>
          </cell>
          <cell r="K207">
            <v>6</v>
          </cell>
          <cell r="L207" t="str">
            <v>Tobias Blaser</v>
          </cell>
          <cell r="M207">
            <v>40465.604166666664</v>
          </cell>
          <cell r="N207">
            <v>1</v>
          </cell>
          <cell r="O207" t="str">
            <v>Reorganize files, check compiling.</v>
          </cell>
        </row>
        <row r="208">
          <cell r="A208">
            <v>10605</v>
          </cell>
          <cell r="B208" t="str">
            <v>BA-95</v>
          </cell>
          <cell r="C208" t="str">
            <v>Move client side tests to Angular jasmine</v>
          </cell>
          <cell r="E208" t="str">
            <v>Dev.Milestone1</v>
          </cell>
          <cell r="F208" t="str">
            <v>Closed</v>
          </cell>
          <cell r="G208">
            <v>2</v>
          </cell>
          <cell r="H208">
            <v>0.66666666666666596</v>
          </cell>
          <cell r="I208">
            <v>0</v>
          </cell>
          <cell r="J208">
            <v>0</v>
          </cell>
          <cell r="K208">
            <v>3</v>
          </cell>
          <cell r="L208" t="str">
            <v>Tobias Blaser</v>
          </cell>
          <cell r="M208">
            <v>40465.666666666664</v>
          </cell>
          <cell r="N208">
            <v>0.75</v>
          </cell>
          <cell r="O208" t="str">
            <v>Create more tests.</v>
          </cell>
        </row>
        <row r="209">
          <cell r="A209">
            <v>10606</v>
          </cell>
          <cell r="B209" t="str">
            <v>BA-95</v>
          </cell>
          <cell r="C209" t="str">
            <v>Move client side tests to Angular jasmine</v>
          </cell>
          <cell r="E209" t="str">
            <v>Dev.Milestone1</v>
          </cell>
          <cell r="F209" t="str">
            <v>Closed</v>
          </cell>
          <cell r="G209">
            <v>2</v>
          </cell>
          <cell r="H209">
            <v>0.66666666666666596</v>
          </cell>
          <cell r="I209">
            <v>0</v>
          </cell>
          <cell r="J209">
            <v>0</v>
          </cell>
          <cell r="K209">
            <v>3</v>
          </cell>
          <cell r="L209" t="str">
            <v>Tobias Blaser</v>
          </cell>
          <cell r="M209">
            <v>40466.34375</v>
          </cell>
          <cell r="N209">
            <v>3.5</v>
          </cell>
          <cell r="O209" t="str">
            <v>Write tests for creating objects from JSON.</v>
          </cell>
        </row>
        <row r="210">
          <cell r="A210">
            <v>10607</v>
          </cell>
          <cell r="B210" t="str">
            <v>BA-98</v>
          </cell>
          <cell r="C210" t="str">
            <v>Implement object factory instead of createFromJson methods</v>
          </cell>
          <cell r="E210" t="str">
            <v>Dev.Milestone1</v>
          </cell>
          <cell r="F210" t="str">
            <v>Closed</v>
          </cell>
          <cell r="G210">
            <v>4</v>
          </cell>
          <cell r="H210">
            <v>4</v>
          </cell>
          <cell r="I210">
            <v>0</v>
          </cell>
          <cell r="J210">
            <v>0</v>
          </cell>
          <cell r="K210">
            <v>1</v>
          </cell>
          <cell r="L210" t="str">
            <v>Tobias Blaser</v>
          </cell>
          <cell r="M210">
            <v>40466.583333333336</v>
          </cell>
          <cell r="N210">
            <v>4.25</v>
          </cell>
          <cell r="O210" t="str">
            <v>Create object factory.</v>
          </cell>
        </row>
        <row r="211">
          <cell r="A211">
            <v>10608</v>
          </cell>
          <cell r="B211" t="str">
            <v>BA-96</v>
          </cell>
          <cell r="C211" t="str">
            <v>Document wireframe creation process</v>
          </cell>
          <cell r="E211" t="str">
            <v>Dev.Milestone1</v>
          </cell>
          <cell r="F211" t="str">
            <v>Closed</v>
          </cell>
          <cell r="G211">
            <v>1.5</v>
          </cell>
          <cell r="H211">
            <v>1.5</v>
          </cell>
          <cell r="I211">
            <v>0</v>
          </cell>
          <cell r="J211">
            <v>0</v>
          </cell>
          <cell r="K211">
            <v>1</v>
          </cell>
          <cell r="L211" t="str">
            <v>Tobias Blaser</v>
          </cell>
          <cell r="M211">
            <v>40468.666666666664</v>
          </cell>
          <cell r="N211">
            <v>2</v>
          </cell>
          <cell r="O211" t="str">
            <v>Document wireframe decision process and wireframes.</v>
          </cell>
        </row>
        <row r="212">
          <cell r="A212">
            <v>10609</v>
          </cell>
          <cell r="B212" t="str">
            <v>BA-8</v>
          </cell>
          <cell r="C212" t="str">
            <v>Prepare &amp; rework meetings</v>
          </cell>
          <cell r="F212" t="str">
            <v>Open</v>
          </cell>
          <cell r="G212">
            <v>18</v>
          </cell>
          <cell r="H212">
            <v>0.78260869565217395</v>
          </cell>
          <cell r="I212">
            <v>6.5833333333333304</v>
          </cell>
          <cell r="J212">
            <v>0.28623188405797101</v>
          </cell>
          <cell r="K212">
            <v>23</v>
          </cell>
          <cell r="L212" t="str">
            <v>Tobias Blaser</v>
          </cell>
          <cell r="M212">
            <v>40470.413194444445</v>
          </cell>
          <cell r="N212">
            <v>0.25</v>
          </cell>
          <cell r="O212" t="str">
            <v>Send topics to ZIO.</v>
          </cell>
        </row>
        <row r="213">
          <cell r="A213">
            <v>10610</v>
          </cell>
          <cell r="B213" t="str">
            <v>BA-77</v>
          </cell>
          <cell r="C213" t="str">
            <v>Write and send Meeting-Protocol from 20.10.2014</v>
          </cell>
          <cell r="E213" t="str">
            <v>Dev.Milestone1</v>
          </cell>
          <cell r="F213" t="str">
            <v>Closed</v>
          </cell>
          <cell r="G213">
            <v>1</v>
          </cell>
          <cell r="H213">
            <v>0.5</v>
          </cell>
          <cell r="I213">
            <v>0.25</v>
          </cell>
          <cell r="J213">
            <v>0.125</v>
          </cell>
          <cell r="K213">
            <v>2</v>
          </cell>
          <cell r="L213" t="str">
            <v>Tobias Blaser</v>
          </cell>
          <cell r="M213">
            <v>40470.614583333336</v>
          </cell>
          <cell r="N213">
            <v>0.5</v>
          </cell>
          <cell r="O213" t="str">
            <v>Finish meeting report 20.10.14</v>
          </cell>
        </row>
        <row r="214">
          <cell r="A214">
            <v>10700</v>
          </cell>
          <cell r="B214" t="str">
            <v>BA-101</v>
          </cell>
          <cell r="C214" t="str">
            <v>Check and install ADRepo API</v>
          </cell>
          <cell r="E214" t="str">
            <v>Dev.Milestone1</v>
          </cell>
          <cell r="F214" t="str">
            <v>Closed</v>
          </cell>
          <cell r="G214">
            <v>2</v>
          </cell>
          <cell r="H214">
            <v>0.5</v>
          </cell>
          <cell r="I214">
            <v>0</v>
          </cell>
          <cell r="J214">
            <v>0</v>
          </cell>
          <cell r="K214">
            <v>4</v>
          </cell>
          <cell r="L214" t="str">
            <v>Laurin Murer</v>
          </cell>
          <cell r="M214">
            <v>40470.672222222223</v>
          </cell>
          <cell r="N214">
            <v>1</v>
          </cell>
          <cell r="O214" t="str">
            <v>Created vagrant box for ADRepo</v>
          </cell>
        </row>
        <row r="215">
          <cell r="A215">
            <v>10701</v>
          </cell>
          <cell r="B215" t="str">
            <v>BA-77</v>
          </cell>
          <cell r="C215" t="str">
            <v>Write and send Meeting-Protocol from 20.10.2014</v>
          </cell>
          <cell r="E215" t="str">
            <v>Dev.Milestone1</v>
          </cell>
          <cell r="F215" t="str">
            <v>Closed</v>
          </cell>
          <cell r="G215">
            <v>1</v>
          </cell>
          <cell r="H215">
            <v>0.5</v>
          </cell>
          <cell r="I215">
            <v>0.25</v>
          </cell>
          <cell r="J215">
            <v>0.125</v>
          </cell>
          <cell r="K215">
            <v>2</v>
          </cell>
          <cell r="L215" t="str">
            <v>Laurin Murer</v>
          </cell>
          <cell r="M215">
            <v>40470.681944444441</v>
          </cell>
          <cell r="N215">
            <v>0.25</v>
          </cell>
          <cell r="O215" t="str">
            <v>Reviewed meeting protocol</v>
          </cell>
        </row>
        <row r="216">
          <cell r="A216">
            <v>10702</v>
          </cell>
          <cell r="B216" t="str">
            <v>BA-90</v>
          </cell>
          <cell r="C216" t="str">
            <v>Draft Wireframes</v>
          </cell>
          <cell r="E216" t="str">
            <v>Dev.Milestone1</v>
          </cell>
          <cell r="F216" t="str">
            <v>Closed</v>
          </cell>
          <cell r="G216">
            <v>16</v>
          </cell>
          <cell r="H216">
            <v>3.2</v>
          </cell>
          <cell r="I216">
            <v>10.133333333333301</v>
          </cell>
          <cell r="J216">
            <v>2.0266666666666602</v>
          </cell>
          <cell r="K216">
            <v>5</v>
          </cell>
          <cell r="L216" t="str">
            <v>Tobias Blaser</v>
          </cell>
          <cell r="M216">
            <v>40470.635416666664</v>
          </cell>
          <cell r="N216">
            <v>1.5</v>
          </cell>
          <cell r="O216" t="str">
            <v>Update Wireframes and architecture.</v>
          </cell>
        </row>
        <row r="217">
          <cell r="A217">
            <v>10703</v>
          </cell>
          <cell r="B217" t="str">
            <v>BA-9</v>
          </cell>
          <cell r="C217" t="str">
            <v>Hold meeding</v>
          </cell>
          <cell r="F217" t="str">
            <v>Open</v>
          </cell>
          <cell r="G217">
            <v>28</v>
          </cell>
          <cell r="H217">
            <v>1.1200000000000001</v>
          </cell>
          <cell r="I217">
            <v>0</v>
          </cell>
          <cell r="J217">
            <v>0</v>
          </cell>
          <cell r="K217">
            <v>25</v>
          </cell>
          <cell r="L217" t="str">
            <v>Tobias Blaser</v>
          </cell>
          <cell r="M217">
            <v>40470.541666666664</v>
          </cell>
          <cell r="N217">
            <v>1</v>
          </cell>
          <cell r="O217" t="str">
            <v>Meeting 141020.</v>
          </cell>
        </row>
        <row r="218">
          <cell r="A218">
            <v>10704</v>
          </cell>
          <cell r="B218" t="str">
            <v>BA-101</v>
          </cell>
          <cell r="C218" t="str">
            <v>Check and install ADRepo API</v>
          </cell>
          <cell r="E218" t="str">
            <v>Dev.Milestone1</v>
          </cell>
          <cell r="F218" t="str">
            <v>Closed</v>
          </cell>
          <cell r="G218">
            <v>2</v>
          </cell>
          <cell r="H218">
            <v>0.5</v>
          </cell>
          <cell r="I218">
            <v>0</v>
          </cell>
          <cell r="J218">
            <v>0</v>
          </cell>
          <cell r="K218">
            <v>4</v>
          </cell>
          <cell r="L218" t="str">
            <v>Tobias Blaser</v>
          </cell>
          <cell r="M218">
            <v>40470.510416666664</v>
          </cell>
          <cell r="N218">
            <v>0.75</v>
          </cell>
          <cell r="O218" t="str">
            <v>Have a look at ADRepo API.</v>
          </cell>
        </row>
        <row r="219">
          <cell r="A219">
            <v>10705</v>
          </cell>
          <cell r="B219" t="str">
            <v>BA-87</v>
          </cell>
          <cell r="C219" t="str">
            <v>User can list DKS problems</v>
          </cell>
          <cell r="E219" t="str">
            <v>Dev.Milestone1</v>
          </cell>
          <cell r="F219" t="str">
            <v>Closed</v>
          </cell>
          <cell r="G219">
            <v>8</v>
          </cell>
          <cell r="H219">
            <v>1.1428571428571399</v>
          </cell>
          <cell r="I219">
            <v>0</v>
          </cell>
          <cell r="J219">
            <v>0</v>
          </cell>
          <cell r="K219">
            <v>7</v>
          </cell>
          <cell r="L219" t="str">
            <v>Tobias Blaser</v>
          </cell>
          <cell r="M219">
            <v>40470.71875</v>
          </cell>
          <cell r="N219">
            <v>1.5</v>
          </cell>
          <cell r="O219" t="str">
            <v>Refactor client to be ready for implementing connection to dks.</v>
          </cell>
        </row>
        <row r="220">
          <cell r="A220">
            <v>10800</v>
          </cell>
          <cell r="B220" t="str">
            <v>BA-87</v>
          </cell>
          <cell r="C220" t="str">
            <v>User can list DKS problems</v>
          </cell>
          <cell r="E220" t="str">
            <v>Dev.Milestone1</v>
          </cell>
          <cell r="F220" t="str">
            <v>Closed</v>
          </cell>
          <cell r="G220">
            <v>8</v>
          </cell>
          <cell r="H220">
            <v>1.1428571428571399</v>
          </cell>
          <cell r="I220">
            <v>0</v>
          </cell>
          <cell r="J220">
            <v>0</v>
          </cell>
          <cell r="K220">
            <v>7</v>
          </cell>
          <cell r="L220" t="str">
            <v>Tobias Blaser</v>
          </cell>
          <cell r="M220">
            <v>40472.604166666664</v>
          </cell>
          <cell r="N220">
            <v>3.25</v>
          </cell>
          <cell r="O220" t="str">
            <v>Create models and repositories to list problems and decisions.</v>
          </cell>
        </row>
        <row r="221">
          <cell r="A221">
            <v>10801</v>
          </cell>
          <cell r="B221" t="str">
            <v>BA-87</v>
          </cell>
          <cell r="C221" t="str">
            <v>User can list DKS problems</v>
          </cell>
          <cell r="E221" t="str">
            <v>Dev.Milestone1</v>
          </cell>
          <cell r="F221" t="str">
            <v>Closed</v>
          </cell>
          <cell r="G221">
            <v>8</v>
          </cell>
          <cell r="H221">
            <v>1.1428571428571399</v>
          </cell>
          <cell r="I221">
            <v>0</v>
          </cell>
          <cell r="J221">
            <v>0</v>
          </cell>
          <cell r="K221">
            <v>7</v>
          </cell>
          <cell r="L221" t="str">
            <v>Tobias Blaser</v>
          </cell>
          <cell r="M221">
            <v>40473.291666666664</v>
          </cell>
          <cell r="N221">
            <v>3</v>
          </cell>
          <cell r="O221" t="str">
            <v>Start implementation taskTemplate management view.</v>
          </cell>
        </row>
        <row r="222">
          <cell r="A222">
            <v>10802</v>
          </cell>
          <cell r="B222" t="str">
            <v>BA-87</v>
          </cell>
          <cell r="C222" t="str">
            <v>User can list DKS problems</v>
          </cell>
          <cell r="E222" t="str">
            <v>Dev.Milestone1</v>
          </cell>
          <cell r="F222" t="str">
            <v>Closed</v>
          </cell>
          <cell r="G222">
            <v>8</v>
          </cell>
          <cell r="H222">
            <v>1.1428571428571399</v>
          </cell>
          <cell r="I222">
            <v>0</v>
          </cell>
          <cell r="J222">
            <v>0</v>
          </cell>
          <cell r="K222">
            <v>7</v>
          </cell>
          <cell r="L222" t="str">
            <v>Tobias Blaser</v>
          </cell>
          <cell r="M222">
            <v>40473.447916666664</v>
          </cell>
          <cell r="N222">
            <v>0.75</v>
          </cell>
          <cell r="O222" t="str">
            <v>Add taskTemplate editing.</v>
          </cell>
        </row>
        <row r="223">
          <cell r="A223">
            <v>10803</v>
          </cell>
          <cell r="B223" t="str">
            <v>BA-87</v>
          </cell>
          <cell r="C223" t="str">
            <v>User can list DKS problems</v>
          </cell>
          <cell r="E223" t="str">
            <v>Dev.Milestone1</v>
          </cell>
          <cell r="F223" t="str">
            <v>Closed</v>
          </cell>
          <cell r="G223">
            <v>8</v>
          </cell>
          <cell r="H223">
            <v>1.1428571428571399</v>
          </cell>
          <cell r="I223">
            <v>0</v>
          </cell>
          <cell r="J223">
            <v>0</v>
          </cell>
          <cell r="K223">
            <v>7</v>
          </cell>
          <cell r="L223" t="str">
            <v>Tobias Blaser</v>
          </cell>
          <cell r="M223">
            <v>40473.572916666664</v>
          </cell>
          <cell r="N223">
            <v>0.75</v>
          </cell>
          <cell r="O223" t="str">
            <v>Remove not used views.</v>
          </cell>
        </row>
        <row r="224">
          <cell r="A224">
            <v>10804</v>
          </cell>
          <cell r="B224" t="str">
            <v>BA-88</v>
          </cell>
          <cell r="C224" t="str">
            <v>User can create a predefined issue in PPT</v>
          </cell>
          <cell r="E224" t="str">
            <v>Dev.Milestone1</v>
          </cell>
          <cell r="F224" t="str">
            <v>Closed</v>
          </cell>
          <cell r="G224">
            <v>12</v>
          </cell>
          <cell r="H224">
            <v>0.75</v>
          </cell>
          <cell r="I224">
            <v>0</v>
          </cell>
          <cell r="J224">
            <v>0</v>
          </cell>
          <cell r="K224">
            <v>16</v>
          </cell>
          <cell r="L224" t="str">
            <v>Laurin Murer</v>
          </cell>
          <cell r="M224">
            <v>40467.95208333333</v>
          </cell>
          <cell r="N224">
            <v>3.5</v>
          </cell>
          <cell r="O224" t="str">
            <v>Started creation of integration test to export to Jira</v>
          </cell>
        </row>
        <row r="225">
          <cell r="A225">
            <v>10805</v>
          </cell>
          <cell r="B225" t="str">
            <v>BA-88</v>
          </cell>
          <cell r="C225" t="str">
            <v>User can create a predefined issue in PPT</v>
          </cell>
          <cell r="E225" t="str">
            <v>Dev.Milestone1</v>
          </cell>
          <cell r="F225" t="str">
            <v>Closed</v>
          </cell>
          <cell r="G225">
            <v>12</v>
          </cell>
          <cell r="H225">
            <v>0.75</v>
          </cell>
          <cell r="I225">
            <v>0</v>
          </cell>
          <cell r="J225">
            <v>0</v>
          </cell>
          <cell r="K225">
            <v>16</v>
          </cell>
          <cell r="L225" t="str">
            <v>Laurin Murer</v>
          </cell>
          <cell r="M225">
            <v>40470.95208333333</v>
          </cell>
          <cell r="N225">
            <v>1.5</v>
          </cell>
          <cell r="O225" t="str">
            <v>Finished integration test for task creation on Jira</v>
          </cell>
        </row>
        <row r="226">
          <cell r="A226">
            <v>10806</v>
          </cell>
          <cell r="B226" t="str">
            <v>BA-88</v>
          </cell>
          <cell r="C226" t="str">
            <v>User can create a predefined issue in PPT</v>
          </cell>
          <cell r="E226" t="str">
            <v>Dev.Milestone1</v>
          </cell>
          <cell r="F226" t="str">
            <v>Closed</v>
          </cell>
          <cell r="G226">
            <v>12</v>
          </cell>
          <cell r="H226">
            <v>0.75</v>
          </cell>
          <cell r="I226">
            <v>0</v>
          </cell>
          <cell r="J226">
            <v>0</v>
          </cell>
          <cell r="K226">
            <v>16</v>
          </cell>
          <cell r="L226" t="str">
            <v>Laurin Murer</v>
          </cell>
          <cell r="M226">
            <v>40470.95416666667</v>
          </cell>
          <cell r="N226">
            <v>1.5</v>
          </cell>
          <cell r="O226" t="str">
            <v>Created raw PPT and PPTAccount structure</v>
          </cell>
        </row>
        <row r="227">
          <cell r="A227">
            <v>10807</v>
          </cell>
          <cell r="B227" t="str">
            <v>BA-88</v>
          </cell>
          <cell r="C227" t="str">
            <v>User can create a predefined issue in PPT</v>
          </cell>
          <cell r="E227" t="str">
            <v>Dev.Milestone1</v>
          </cell>
          <cell r="F227" t="str">
            <v>Closed</v>
          </cell>
          <cell r="G227">
            <v>12</v>
          </cell>
          <cell r="H227">
            <v>0.75</v>
          </cell>
          <cell r="I227">
            <v>0</v>
          </cell>
          <cell r="J227">
            <v>0</v>
          </cell>
          <cell r="K227">
            <v>16</v>
          </cell>
          <cell r="L227" t="str">
            <v>Laurin Murer</v>
          </cell>
          <cell r="M227">
            <v>40470.954861111109</v>
          </cell>
          <cell r="N227">
            <v>2</v>
          </cell>
          <cell r="O227" t="str">
            <v>Added authentication check mechanism on server</v>
          </cell>
        </row>
        <row r="228">
          <cell r="A228">
            <v>10808</v>
          </cell>
          <cell r="B228" t="str">
            <v>BA-9</v>
          </cell>
          <cell r="C228" t="str">
            <v>Hold meeding</v>
          </cell>
          <cell r="F228" t="str">
            <v>Open</v>
          </cell>
          <cell r="G228">
            <v>28</v>
          </cell>
          <cell r="H228">
            <v>1.1200000000000001</v>
          </cell>
          <cell r="I228">
            <v>0</v>
          </cell>
          <cell r="J228">
            <v>0</v>
          </cell>
          <cell r="K228">
            <v>25</v>
          </cell>
          <cell r="L228" t="str">
            <v>Laurin Murer</v>
          </cell>
          <cell r="M228">
            <v>40470.964583333334</v>
          </cell>
          <cell r="N228">
            <v>1</v>
          </cell>
          <cell r="O228" t="str">
            <v>Meeting 141020.</v>
          </cell>
        </row>
        <row r="229">
          <cell r="A229">
            <v>10809</v>
          </cell>
          <cell r="B229" t="str">
            <v>BA-88</v>
          </cell>
          <cell r="C229" t="str">
            <v>User can create a predefined issue in PPT</v>
          </cell>
          <cell r="E229" t="str">
            <v>Dev.Milestone1</v>
          </cell>
          <cell r="F229" t="str">
            <v>Closed</v>
          </cell>
          <cell r="G229">
            <v>12</v>
          </cell>
          <cell r="H229">
            <v>0.75</v>
          </cell>
          <cell r="I229">
            <v>0</v>
          </cell>
          <cell r="J229">
            <v>0</v>
          </cell>
          <cell r="K229">
            <v>16</v>
          </cell>
          <cell r="L229" t="str">
            <v>Laurin Murer</v>
          </cell>
          <cell r="M229">
            <v>40471.967361111114</v>
          </cell>
          <cell r="N229">
            <v>7</v>
          </cell>
          <cell r="O229" t="str">
            <v>Created sendToPPT controller and wrote first test for it (and included Mockito and PowerMock for this test)</v>
          </cell>
        </row>
        <row r="230">
          <cell r="A230">
            <v>10810</v>
          </cell>
          <cell r="B230" t="str">
            <v>BA-88</v>
          </cell>
          <cell r="C230" t="str">
            <v>User can create a predefined issue in PPT</v>
          </cell>
          <cell r="E230" t="str">
            <v>Dev.Milestone1</v>
          </cell>
          <cell r="F230" t="str">
            <v>Closed</v>
          </cell>
          <cell r="G230">
            <v>12</v>
          </cell>
          <cell r="H230">
            <v>0.75</v>
          </cell>
          <cell r="I230">
            <v>0</v>
          </cell>
          <cell r="J230">
            <v>0</v>
          </cell>
          <cell r="K230">
            <v>16</v>
          </cell>
          <cell r="L230" t="str">
            <v>Laurin Murer</v>
          </cell>
          <cell r="M230">
            <v>40471.968055555553</v>
          </cell>
          <cell r="N230">
            <v>1</v>
          </cell>
          <cell r="O230" t="str">
            <v>Refactored sendToPPT to use form</v>
          </cell>
        </row>
        <row r="231">
          <cell r="A231">
            <v>10811</v>
          </cell>
          <cell r="B231" t="str">
            <v>BA-88</v>
          </cell>
          <cell r="C231" t="str">
            <v>User can create a predefined issue in PPT</v>
          </cell>
          <cell r="E231" t="str">
            <v>Dev.Milestone1</v>
          </cell>
          <cell r="F231" t="str">
            <v>Closed</v>
          </cell>
          <cell r="G231">
            <v>12</v>
          </cell>
          <cell r="H231">
            <v>0.75</v>
          </cell>
          <cell r="I231">
            <v>0</v>
          </cell>
          <cell r="J231">
            <v>0</v>
          </cell>
          <cell r="K231">
            <v>16</v>
          </cell>
          <cell r="L231" t="str">
            <v>Laurin Murer</v>
          </cell>
          <cell r="M231">
            <v>40471.968055555553</v>
          </cell>
          <cell r="N231">
            <v>0.25</v>
          </cell>
          <cell r="O231" t="str">
            <v>Removed duplicate integration test method</v>
          </cell>
        </row>
        <row r="232">
          <cell r="A232">
            <v>10812</v>
          </cell>
          <cell r="B232" t="str">
            <v>BA-88</v>
          </cell>
          <cell r="C232" t="str">
            <v>User can create a predefined issue in PPT</v>
          </cell>
          <cell r="E232" t="str">
            <v>Dev.Milestone1</v>
          </cell>
          <cell r="F232" t="str">
            <v>Closed</v>
          </cell>
          <cell r="G232">
            <v>12</v>
          </cell>
          <cell r="H232">
            <v>0.75</v>
          </cell>
          <cell r="I232">
            <v>0</v>
          </cell>
          <cell r="J232">
            <v>0</v>
          </cell>
          <cell r="K232">
            <v>16</v>
          </cell>
          <cell r="L232" t="str">
            <v>Laurin Murer</v>
          </cell>
          <cell r="M232">
            <v>40472.96875</v>
          </cell>
          <cell r="N232">
            <v>0.16666666666666599</v>
          </cell>
          <cell r="O232" t="str">
            <v>Refactored PPTTaskLogic</v>
          </cell>
        </row>
        <row r="233">
          <cell r="A233">
            <v>10813</v>
          </cell>
          <cell r="B233" t="str">
            <v>BA-88</v>
          </cell>
          <cell r="C233" t="str">
            <v>User can create a predefined issue in PPT</v>
          </cell>
          <cell r="E233" t="str">
            <v>Dev.Milestone1</v>
          </cell>
          <cell r="F233" t="str">
            <v>Closed</v>
          </cell>
          <cell r="G233">
            <v>12</v>
          </cell>
          <cell r="H233">
            <v>0.75</v>
          </cell>
          <cell r="I233">
            <v>0</v>
          </cell>
          <cell r="J233">
            <v>0</v>
          </cell>
          <cell r="K233">
            <v>16</v>
          </cell>
          <cell r="L233" t="str">
            <v>Laurin Murer</v>
          </cell>
          <cell r="M233">
            <v>40472.969444444447</v>
          </cell>
          <cell r="N233">
            <v>4</v>
          </cell>
          <cell r="O233" t="str">
            <v>Implemented option to document API-calls</v>
          </cell>
        </row>
        <row r="234">
          <cell r="A234">
            <v>10814</v>
          </cell>
          <cell r="B234" t="str">
            <v>BA-88</v>
          </cell>
          <cell r="C234" t="str">
            <v>User can create a predefined issue in PPT</v>
          </cell>
          <cell r="E234" t="str">
            <v>Dev.Milestone1</v>
          </cell>
          <cell r="F234" t="str">
            <v>Closed</v>
          </cell>
          <cell r="G234">
            <v>12</v>
          </cell>
          <cell r="H234">
            <v>0.75</v>
          </cell>
          <cell r="I234">
            <v>0</v>
          </cell>
          <cell r="J234">
            <v>0</v>
          </cell>
          <cell r="K234">
            <v>16</v>
          </cell>
          <cell r="L234" t="str">
            <v>Laurin Murer</v>
          </cell>
          <cell r="M234">
            <v>40472.969444444447</v>
          </cell>
          <cell r="N234">
            <v>0.25</v>
          </cell>
          <cell r="O234" t="str">
            <v>Added documentation for sendToPPT</v>
          </cell>
        </row>
        <row r="235">
          <cell r="A235">
            <v>10815</v>
          </cell>
          <cell r="B235" t="str">
            <v>BA-88</v>
          </cell>
          <cell r="C235" t="str">
            <v>User can create a predefined issue in PPT</v>
          </cell>
          <cell r="E235" t="str">
            <v>Dev.Milestone1</v>
          </cell>
          <cell r="F235" t="str">
            <v>Closed</v>
          </cell>
          <cell r="G235">
            <v>12</v>
          </cell>
          <cell r="H235">
            <v>0.75</v>
          </cell>
          <cell r="I235">
            <v>0</v>
          </cell>
          <cell r="J235">
            <v>0</v>
          </cell>
          <cell r="K235">
            <v>16</v>
          </cell>
          <cell r="L235" t="str">
            <v>Laurin Murer</v>
          </cell>
          <cell r="M235">
            <v>40472.970138888886</v>
          </cell>
          <cell r="N235">
            <v>0.5</v>
          </cell>
          <cell r="O235" t="str">
            <v>Fixed test that threw exception without failing</v>
          </cell>
        </row>
        <row r="236">
          <cell r="A236">
            <v>10816</v>
          </cell>
          <cell r="B236" t="str">
            <v>BA-88</v>
          </cell>
          <cell r="C236" t="str">
            <v>User can create a predefined issue in PPT</v>
          </cell>
          <cell r="E236" t="str">
            <v>Dev.Milestone1</v>
          </cell>
          <cell r="F236" t="str">
            <v>Closed</v>
          </cell>
          <cell r="G236">
            <v>12</v>
          </cell>
          <cell r="H236">
            <v>0.75</v>
          </cell>
          <cell r="I236">
            <v>0</v>
          </cell>
          <cell r="J236">
            <v>0</v>
          </cell>
          <cell r="K236">
            <v>16</v>
          </cell>
          <cell r="L236" t="str">
            <v>Laurin Murer</v>
          </cell>
          <cell r="M236">
            <v>40473.970833333333</v>
          </cell>
          <cell r="N236">
            <v>1.5</v>
          </cell>
          <cell r="O236" t="str">
            <v>Implemented query example in API documentation</v>
          </cell>
        </row>
        <row r="237">
          <cell r="A237">
            <v>10817</v>
          </cell>
          <cell r="B237" t="str">
            <v>BA-101</v>
          </cell>
          <cell r="C237" t="str">
            <v>Check and install ADRepo API</v>
          </cell>
          <cell r="E237" t="str">
            <v>Dev.Milestone1</v>
          </cell>
          <cell r="F237" t="str">
            <v>Closed</v>
          </cell>
          <cell r="G237">
            <v>2</v>
          </cell>
          <cell r="H237">
            <v>0.5</v>
          </cell>
          <cell r="I237">
            <v>0</v>
          </cell>
          <cell r="J237">
            <v>0</v>
          </cell>
          <cell r="K237">
            <v>4</v>
          </cell>
          <cell r="L237" t="str">
            <v>Laurin Murer</v>
          </cell>
          <cell r="M237">
            <v>40473.970833333333</v>
          </cell>
          <cell r="N237">
            <v>8.3333333333333301E-2</v>
          </cell>
        </row>
        <row r="238">
          <cell r="A238">
            <v>10818</v>
          </cell>
          <cell r="B238" t="str">
            <v>BA-14</v>
          </cell>
          <cell r="C238" t="str">
            <v>Projectmanagement</v>
          </cell>
          <cell r="F238" t="str">
            <v>Open</v>
          </cell>
          <cell r="G238">
            <v>14</v>
          </cell>
          <cell r="H238">
            <v>0.35</v>
          </cell>
          <cell r="I238">
            <v>0</v>
          </cell>
          <cell r="J238">
            <v>0</v>
          </cell>
          <cell r="K238">
            <v>40</v>
          </cell>
          <cell r="L238" t="str">
            <v>Laurin Murer</v>
          </cell>
          <cell r="M238">
            <v>40473.97152777778</v>
          </cell>
          <cell r="N238">
            <v>0.25</v>
          </cell>
          <cell r="O238" t="str">
            <v>Finally logged time again</v>
          </cell>
        </row>
        <row r="239">
          <cell r="A239">
            <v>10819</v>
          </cell>
          <cell r="B239" t="str">
            <v>BA-101</v>
          </cell>
          <cell r="C239" t="str">
            <v>Check and install ADRepo API</v>
          </cell>
          <cell r="E239" t="str">
            <v>Dev.Milestone1</v>
          </cell>
          <cell r="F239" t="str">
            <v>Closed</v>
          </cell>
          <cell r="G239">
            <v>2</v>
          </cell>
          <cell r="H239">
            <v>0.5</v>
          </cell>
          <cell r="I239">
            <v>0</v>
          </cell>
          <cell r="J239">
            <v>0</v>
          </cell>
          <cell r="K239">
            <v>4</v>
          </cell>
          <cell r="L239" t="str">
            <v>Laurin Murer</v>
          </cell>
          <cell r="M239">
            <v>40473.996527777781</v>
          </cell>
          <cell r="N239">
            <v>0.25</v>
          </cell>
          <cell r="O239" t="str">
            <v>Updated ADRepo to version 0.1.1</v>
          </cell>
        </row>
        <row r="240">
          <cell r="A240">
            <v>10820</v>
          </cell>
          <cell r="B240" t="str">
            <v>BA-88</v>
          </cell>
          <cell r="C240" t="str">
            <v>User can create a predefined issue in PPT</v>
          </cell>
          <cell r="E240" t="str">
            <v>Dev.Milestone1</v>
          </cell>
          <cell r="F240" t="str">
            <v>Closed</v>
          </cell>
          <cell r="G240">
            <v>12</v>
          </cell>
          <cell r="H240">
            <v>0.75</v>
          </cell>
          <cell r="I240">
            <v>0</v>
          </cell>
          <cell r="J240">
            <v>0</v>
          </cell>
          <cell r="K240">
            <v>16</v>
          </cell>
          <cell r="L240" t="str">
            <v>Laurin Murer</v>
          </cell>
          <cell r="M240">
            <v>40474.413888888892</v>
          </cell>
          <cell r="N240">
            <v>2</v>
          </cell>
          <cell r="O240" t="str">
            <v>Tried to generate live results for documentation examples and added documentation for all existing API methods</v>
          </cell>
        </row>
        <row r="241">
          <cell r="A241">
            <v>10821</v>
          </cell>
          <cell r="B241" t="str">
            <v>BA-93</v>
          </cell>
          <cell r="C241" t="str">
            <v>Improove login api</v>
          </cell>
          <cell r="E241" t="str">
            <v>Dev.Milestone1</v>
          </cell>
          <cell r="F241" t="str">
            <v>Closed</v>
          </cell>
          <cell r="G241">
            <v>2</v>
          </cell>
          <cell r="H241">
            <v>0.66666666666666596</v>
          </cell>
          <cell r="I241">
            <v>0</v>
          </cell>
          <cell r="J241">
            <v>0</v>
          </cell>
          <cell r="K241">
            <v>3</v>
          </cell>
          <cell r="L241" t="str">
            <v>Laurin Murer</v>
          </cell>
          <cell r="M241">
            <v>40474.415277777778</v>
          </cell>
          <cell r="N241">
            <v>8.3333333333333301E-2</v>
          </cell>
          <cell r="O241" t="str">
            <v>Added documentation with Commit c6b2f54eef50da302100c323269b411f35e5d5f1</v>
          </cell>
        </row>
        <row r="242">
          <cell r="A242">
            <v>10822</v>
          </cell>
          <cell r="B242" t="str">
            <v>BA-88</v>
          </cell>
          <cell r="C242" t="str">
            <v>User can create a predefined issue in PPT</v>
          </cell>
          <cell r="E242" t="str">
            <v>Dev.Milestone1</v>
          </cell>
          <cell r="F242" t="str">
            <v>Closed</v>
          </cell>
          <cell r="G242">
            <v>12</v>
          </cell>
          <cell r="H242">
            <v>0.75</v>
          </cell>
          <cell r="I242">
            <v>0</v>
          </cell>
          <cell r="J242">
            <v>0</v>
          </cell>
          <cell r="K242">
            <v>16</v>
          </cell>
          <cell r="L242" t="str">
            <v>Laurin Murer</v>
          </cell>
          <cell r="M242">
            <v>40474.484027777777</v>
          </cell>
          <cell r="N242">
            <v>8.3333333333333301E-2</v>
          </cell>
          <cell r="O242" t="str">
            <v>I've updated the project to Java 8 (see Requirements for development" in Readme.md: JDK Version 1.8.0_25 or later). Sorry, I didn't mention that to you explicitly!"</v>
          </cell>
        </row>
        <row r="243">
          <cell r="A243">
            <v>10900</v>
          </cell>
          <cell r="B243" t="str">
            <v>BA-103</v>
          </cell>
          <cell r="C243" t="str">
            <v>Update NFR</v>
          </cell>
          <cell r="E243" t="str">
            <v>Dev.Milestone1</v>
          </cell>
          <cell r="F243" t="str">
            <v>Closed</v>
          </cell>
          <cell r="G243">
            <v>0.5</v>
          </cell>
          <cell r="H243">
            <v>0.25</v>
          </cell>
          <cell r="I243">
            <v>0.91666666666666596</v>
          </cell>
          <cell r="J243">
            <v>0.45833333333333298</v>
          </cell>
          <cell r="K243">
            <v>2</v>
          </cell>
          <cell r="L243" t="str">
            <v>Tobias Blaser</v>
          </cell>
          <cell r="M243">
            <v>40474.5</v>
          </cell>
          <cell r="N243">
            <v>0.75</v>
          </cell>
          <cell r="O243" t="str">
            <v>Add compatibility and task template view item quantity.</v>
          </cell>
        </row>
        <row r="244">
          <cell r="A244">
            <v>10901</v>
          </cell>
          <cell r="B244" t="str">
            <v>BA-87</v>
          </cell>
          <cell r="C244" t="str">
            <v>User can list DKS problems</v>
          </cell>
          <cell r="E244" t="str">
            <v>Dev.Milestone1</v>
          </cell>
          <cell r="F244" t="str">
            <v>Closed</v>
          </cell>
          <cell r="G244">
            <v>8</v>
          </cell>
          <cell r="H244">
            <v>1.1428571428571399</v>
          </cell>
          <cell r="I244">
            <v>0</v>
          </cell>
          <cell r="J244">
            <v>0</v>
          </cell>
          <cell r="K244">
            <v>7</v>
          </cell>
          <cell r="L244" t="str">
            <v>Tobias Blaser</v>
          </cell>
          <cell r="M244">
            <v>40474.416666666664</v>
          </cell>
          <cell r="N244">
            <v>1</v>
          </cell>
          <cell r="O244" t="str">
            <v>Refactor repository to support findOneBy</v>
          </cell>
        </row>
        <row r="245">
          <cell r="A245">
            <v>10902</v>
          </cell>
          <cell r="B245" t="str">
            <v>BA-88</v>
          </cell>
          <cell r="C245" t="str">
            <v>User can create a predefined issue in PPT</v>
          </cell>
          <cell r="E245" t="str">
            <v>Dev.Milestone1</v>
          </cell>
          <cell r="F245" t="str">
            <v>Closed</v>
          </cell>
          <cell r="G245">
            <v>12</v>
          </cell>
          <cell r="H245">
            <v>0.75</v>
          </cell>
          <cell r="I245">
            <v>0</v>
          </cell>
          <cell r="J245">
            <v>0</v>
          </cell>
          <cell r="K245">
            <v>16</v>
          </cell>
          <cell r="L245" t="str">
            <v>Tobias Blaser</v>
          </cell>
          <cell r="M245">
            <v>40474.458333333336</v>
          </cell>
          <cell r="N245">
            <v>1</v>
          </cell>
          <cell r="O245" t="str">
            <v>Try to update and install -&gt; deal with compilation error. Have a look at the code.</v>
          </cell>
        </row>
        <row r="246">
          <cell r="A246">
            <v>10904</v>
          </cell>
          <cell r="B246" t="str">
            <v>BA-102</v>
          </cell>
          <cell r="C246" t="str">
            <v>Update domain model</v>
          </cell>
          <cell r="E246" t="str">
            <v>Dev.Milestone1</v>
          </cell>
          <cell r="F246" t="str">
            <v>Closed</v>
          </cell>
          <cell r="G246">
            <v>1</v>
          </cell>
          <cell r="H246">
            <v>1</v>
          </cell>
          <cell r="I246">
            <v>0</v>
          </cell>
          <cell r="J246">
            <v>0</v>
          </cell>
          <cell r="K246">
            <v>1</v>
          </cell>
          <cell r="L246" t="str">
            <v>Tobias Blaser</v>
          </cell>
          <cell r="M246">
            <v>40474.53125</v>
          </cell>
          <cell r="N246">
            <v>1</v>
          </cell>
          <cell r="O246" t="str">
            <v>Update domain, include dks domain model.</v>
          </cell>
        </row>
        <row r="247">
          <cell r="A247">
            <v>10905</v>
          </cell>
          <cell r="B247" t="str">
            <v>BA-99</v>
          </cell>
          <cell r="C247" t="str">
            <v>Implement and document proxy for CORS calls</v>
          </cell>
          <cell r="E247" t="str">
            <v>Dev.Milestone1</v>
          </cell>
          <cell r="F247" t="str">
            <v>Closed</v>
          </cell>
          <cell r="G247">
            <v>3</v>
          </cell>
          <cell r="H247">
            <v>1</v>
          </cell>
          <cell r="I247">
            <v>0.75</v>
          </cell>
          <cell r="J247">
            <v>0.25</v>
          </cell>
          <cell r="K247">
            <v>3</v>
          </cell>
          <cell r="L247" t="str">
            <v>Laurin Murer</v>
          </cell>
          <cell r="M247">
            <v>40474.588194444441</v>
          </cell>
          <cell r="N247">
            <v>1</v>
          </cell>
          <cell r="O247" t="str">
            <v>Added option to redirect calls to DKS via server</v>
          </cell>
        </row>
        <row r="248">
          <cell r="A248">
            <v>10906</v>
          </cell>
          <cell r="B248" t="str">
            <v>BA-88</v>
          </cell>
          <cell r="C248" t="str">
            <v>User can create a predefined issue in PPT</v>
          </cell>
          <cell r="E248" t="str">
            <v>Dev.Milestone1</v>
          </cell>
          <cell r="F248" t="str">
            <v>Closed</v>
          </cell>
          <cell r="G248">
            <v>12</v>
          </cell>
          <cell r="H248">
            <v>0.75</v>
          </cell>
          <cell r="I248">
            <v>0</v>
          </cell>
          <cell r="J248">
            <v>0</v>
          </cell>
          <cell r="K248">
            <v>16</v>
          </cell>
          <cell r="L248" t="str">
            <v>Tobias Blaser</v>
          </cell>
          <cell r="M248">
            <v>40474.572916666664</v>
          </cell>
          <cell r="N248">
            <v>0.5</v>
          </cell>
          <cell r="O248" t="str">
            <v>Install java 8.</v>
          </cell>
        </row>
        <row r="249">
          <cell r="A249">
            <v>10907</v>
          </cell>
          <cell r="B249" t="str">
            <v>BA-99</v>
          </cell>
          <cell r="C249" t="str">
            <v>Implement and document proxy for CORS calls</v>
          </cell>
          <cell r="E249" t="str">
            <v>Dev.Milestone1</v>
          </cell>
          <cell r="F249" t="str">
            <v>Closed</v>
          </cell>
          <cell r="G249">
            <v>3</v>
          </cell>
          <cell r="H249">
            <v>1</v>
          </cell>
          <cell r="I249">
            <v>0.75</v>
          </cell>
          <cell r="J249">
            <v>0.25</v>
          </cell>
          <cell r="K249">
            <v>3</v>
          </cell>
          <cell r="L249" t="str">
            <v>Tobias Blaser</v>
          </cell>
          <cell r="M249">
            <v>40474.59375</v>
          </cell>
          <cell r="N249">
            <v>0.5</v>
          </cell>
          <cell r="O249" t="str">
            <v>Improove readability of documentation output.</v>
          </cell>
        </row>
        <row r="250">
          <cell r="A250">
            <v>10908</v>
          </cell>
          <cell r="B250" t="str">
            <v>BA-87</v>
          </cell>
          <cell r="C250" t="str">
            <v>User can list DKS problems</v>
          </cell>
          <cell r="E250" t="str">
            <v>Dev.Milestone1</v>
          </cell>
          <cell r="F250" t="str">
            <v>Closed</v>
          </cell>
          <cell r="G250">
            <v>8</v>
          </cell>
          <cell r="H250">
            <v>1.1428571428571399</v>
          </cell>
          <cell r="I250">
            <v>0</v>
          </cell>
          <cell r="J250">
            <v>0</v>
          </cell>
          <cell r="K250">
            <v>7</v>
          </cell>
          <cell r="L250" t="str">
            <v>Tobias Blaser</v>
          </cell>
          <cell r="M250">
            <v>40474.614583333336</v>
          </cell>
          <cell r="N250">
            <v>1.75</v>
          </cell>
          <cell r="O250" t="str">
            <v>Implement usage of local dks proxy and add test for mapping controller.</v>
          </cell>
        </row>
        <row r="251">
          <cell r="A251">
            <v>10909</v>
          </cell>
          <cell r="B251" t="str">
            <v>BA-99</v>
          </cell>
          <cell r="C251" t="str">
            <v>Implement and document proxy for CORS calls</v>
          </cell>
          <cell r="E251" t="str">
            <v>Dev.Milestone1</v>
          </cell>
          <cell r="F251" t="str">
            <v>Closed</v>
          </cell>
          <cell r="G251">
            <v>3</v>
          </cell>
          <cell r="H251">
            <v>1</v>
          </cell>
          <cell r="I251">
            <v>0.75</v>
          </cell>
          <cell r="J251">
            <v>0.25</v>
          </cell>
          <cell r="K251">
            <v>3</v>
          </cell>
          <cell r="L251" t="str">
            <v>Laurin Murer</v>
          </cell>
          <cell r="M251">
            <v>40474.72152777778</v>
          </cell>
          <cell r="N251">
            <v>0.75</v>
          </cell>
          <cell r="O251" t="str">
            <v>Fixed Exception in proxy for CORS calls" when target host not available."</v>
          </cell>
        </row>
        <row r="252">
          <cell r="A252">
            <v>10910</v>
          </cell>
          <cell r="B252" t="str">
            <v>BA-104</v>
          </cell>
          <cell r="C252" t="str">
            <v>Redirect on "Action not found" to /api/documentation</v>
          </cell>
          <cell r="E252" t="str">
            <v>Dev.Milestone1</v>
          </cell>
          <cell r="F252" t="str">
            <v>Closed</v>
          </cell>
          <cell r="G252">
            <v>0.25</v>
          </cell>
          <cell r="H252">
            <v>0.25</v>
          </cell>
          <cell r="I252">
            <v>0</v>
          </cell>
          <cell r="J252">
            <v>0</v>
          </cell>
          <cell r="K252">
            <v>1</v>
          </cell>
          <cell r="L252" t="str">
            <v>Laurin Murer</v>
          </cell>
          <cell r="M252">
            <v>40474.708333333336</v>
          </cell>
          <cell r="N252">
            <v>0.5</v>
          </cell>
          <cell r="O252" t="str">
            <v>Created page not found page</v>
          </cell>
        </row>
        <row r="253">
          <cell r="A253">
            <v>10911</v>
          </cell>
          <cell r="B253" t="str">
            <v>BA-100</v>
          </cell>
          <cell r="C253" t="str">
            <v>User want's to change password</v>
          </cell>
          <cell r="E253" t="str">
            <v>Dev.Milestone1</v>
          </cell>
          <cell r="F253" t="str">
            <v>Closed</v>
          </cell>
          <cell r="G253">
            <v>2</v>
          </cell>
          <cell r="H253">
            <v>1</v>
          </cell>
          <cell r="I253">
            <v>0.25</v>
          </cell>
          <cell r="J253">
            <v>0.125</v>
          </cell>
          <cell r="K253">
            <v>2</v>
          </cell>
          <cell r="L253" t="str">
            <v>Tobias Blaser</v>
          </cell>
          <cell r="M253">
            <v>40474.6875</v>
          </cell>
          <cell r="N253">
            <v>0.75</v>
          </cell>
          <cell r="O253" t="str">
            <v>Implement password change view.</v>
          </cell>
        </row>
        <row r="254">
          <cell r="A254">
            <v>10912</v>
          </cell>
          <cell r="B254" t="str">
            <v>BA-100</v>
          </cell>
          <cell r="C254" t="str">
            <v>User want's to change password</v>
          </cell>
          <cell r="E254" t="str">
            <v>Dev.Milestone1</v>
          </cell>
          <cell r="F254" t="str">
            <v>Closed</v>
          </cell>
          <cell r="G254">
            <v>2</v>
          </cell>
          <cell r="H254">
            <v>1</v>
          </cell>
          <cell r="I254">
            <v>0.25</v>
          </cell>
          <cell r="J254">
            <v>0.125</v>
          </cell>
          <cell r="K254">
            <v>2</v>
          </cell>
          <cell r="L254" t="str">
            <v>Tobias Blaser</v>
          </cell>
          <cell r="M254">
            <v>40475.635416666664</v>
          </cell>
          <cell r="N254">
            <v>1</v>
          </cell>
          <cell r="O254" t="str">
            <v>Implement registration and password change workflow feedback.</v>
          </cell>
        </row>
        <row r="255">
          <cell r="A255">
            <v>11000</v>
          </cell>
          <cell r="B255" t="str">
            <v>BA-8</v>
          </cell>
          <cell r="C255" t="str">
            <v>Prepare &amp; rework meetings</v>
          </cell>
          <cell r="F255" t="str">
            <v>Open</v>
          </cell>
          <cell r="G255">
            <v>18</v>
          </cell>
          <cell r="H255">
            <v>0.78260869565217395</v>
          </cell>
          <cell r="I255">
            <v>6.5833333333333304</v>
          </cell>
          <cell r="J255">
            <v>0.28623188405797101</v>
          </cell>
          <cell r="K255">
            <v>23</v>
          </cell>
          <cell r="L255" t="str">
            <v>Tobias Blaser</v>
          </cell>
          <cell r="M255">
            <v>40477.291666666664</v>
          </cell>
          <cell r="N255">
            <v>0.25</v>
          </cell>
          <cell r="O255" t="str">
            <v>Send meeting topics to ZIO.</v>
          </cell>
        </row>
        <row r="256">
          <cell r="A256">
            <v>11001</v>
          </cell>
          <cell r="B256" t="str">
            <v>BA-14</v>
          </cell>
          <cell r="C256" t="str">
            <v>Projectmanagement</v>
          </cell>
          <cell r="F256" t="str">
            <v>Open</v>
          </cell>
          <cell r="G256">
            <v>14</v>
          </cell>
          <cell r="H256">
            <v>0.35</v>
          </cell>
          <cell r="I256">
            <v>0</v>
          </cell>
          <cell r="J256">
            <v>0</v>
          </cell>
          <cell r="K256">
            <v>40</v>
          </cell>
          <cell r="L256" t="str">
            <v>Tobias Blaser</v>
          </cell>
          <cell r="M256">
            <v>40477.302083333336</v>
          </cell>
          <cell r="N256">
            <v>0.75</v>
          </cell>
          <cell r="O256" t="str">
            <v>Release description update.</v>
          </cell>
        </row>
        <row r="257">
          <cell r="A257">
            <v>11002</v>
          </cell>
          <cell r="B257" t="str">
            <v>BA-92</v>
          </cell>
          <cell r="C257" t="str">
            <v>Let Play compile Typescript</v>
          </cell>
          <cell r="F257" t="str">
            <v>Closed</v>
          </cell>
          <cell r="G257">
            <v>4</v>
          </cell>
          <cell r="H257">
            <v>0.66666666666666596</v>
          </cell>
          <cell r="I257">
            <v>0</v>
          </cell>
          <cell r="J257">
            <v>0</v>
          </cell>
          <cell r="K257">
            <v>6</v>
          </cell>
          <cell r="L257" t="str">
            <v>Laurin Murer</v>
          </cell>
          <cell r="M257">
            <v>40474.333333333336</v>
          </cell>
          <cell r="N257">
            <v>6</v>
          </cell>
          <cell r="O257" t="str">
            <v>Made typescript compile by Play without excessive resource consumption</v>
          </cell>
        </row>
        <row r="258">
          <cell r="A258">
            <v>11003</v>
          </cell>
          <cell r="B258" t="str">
            <v>BA-92</v>
          </cell>
          <cell r="C258" t="str">
            <v>Let Play compile Typescript</v>
          </cell>
          <cell r="F258" t="str">
            <v>Closed</v>
          </cell>
          <cell r="G258">
            <v>4</v>
          </cell>
          <cell r="H258">
            <v>0.66666666666666596</v>
          </cell>
          <cell r="I258">
            <v>0</v>
          </cell>
          <cell r="J258">
            <v>0</v>
          </cell>
          <cell r="K258">
            <v>6</v>
          </cell>
          <cell r="L258" t="str">
            <v>Laurin Murer</v>
          </cell>
          <cell r="M258">
            <v>40475.334027777775</v>
          </cell>
          <cell r="N258">
            <v>5</v>
          </cell>
          <cell r="O258" t="str">
            <v>Included Javascript files in Package</v>
          </cell>
        </row>
        <row r="259">
          <cell r="A259">
            <v>11004</v>
          </cell>
          <cell r="B259" t="str">
            <v>BA-92</v>
          </cell>
          <cell r="C259" t="str">
            <v>Let Play compile Typescript</v>
          </cell>
          <cell r="F259" t="str">
            <v>Closed</v>
          </cell>
          <cell r="G259">
            <v>4</v>
          </cell>
          <cell r="H259">
            <v>0.66666666666666596</v>
          </cell>
          <cell r="I259">
            <v>0</v>
          </cell>
          <cell r="J259">
            <v>0</v>
          </cell>
          <cell r="K259">
            <v>6</v>
          </cell>
          <cell r="L259" t="str">
            <v>Laurin Murer</v>
          </cell>
          <cell r="M259">
            <v>40475.334722222222</v>
          </cell>
          <cell r="N259">
            <v>0.5</v>
          </cell>
          <cell r="O259" t="str">
            <v>Made test Typescript to be compiled by Play</v>
          </cell>
        </row>
        <row r="260">
          <cell r="A260">
            <v>11005</v>
          </cell>
          <cell r="B260" t="str">
            <v>BA-97</v>
          </cell>
          <cell r="C260" t="str">
            <v>Fix performance problem with ts rendering</v>
          </cell>
          <cell r="F260" t="str">
            <v>Closed</v>
          </cell>
          <cell r="G260">
            <v>1</v>
          </cell>
          <cell r="H260">
            <v>1</v>
          </cell>
          <cell r="I260">
            <v>0.91666666666666596</v>
          </cell>
          <cell r="J260">
            <v>0.91666666666666596</v>
          </cell>
          <cell r="K260">
            <v>1</v>
          </cell>
          <cell r="L260" t="str">
            <v>Laurin Murer</v>
          </cell>
          <cell r="M260">
            <v>40477.338194444441</v>
          </cell>
          <cell r="N260">
            <v>8.3333333333333301E-2</v>
          </cell>
          <cell r="O260" t="str">
            <v>See BA-92</v>
          </cell>
        </row>
        <row r="261">
          <cell r="A261">
            <v>11006</v>
          </cell>
          <cell r="B261" t="str">
            <v>BA-90</v>
          </cell>
          <cell r="C261" t="str">
            <v>Draft Wireframes</v>
          </cell>
          <cell r="E261" t="str">
            <v>Dev.Milestone1</v>
          </cell>
          <cell r="F261" t="str">
            <v>Closed</v>
          </cell>
          <cell r="G261">
            <v>16</v>
          </cell>
          <cell r="H261">
            <v>3.2</v>
          </cell>
          <cell r="I261">
            <v>10.133333333333301</v>
          </cell>
          <cell r="J261">
            <v>2.0266666666666602</v>
          </cell>
          <cell r="K261">
            <v>5</v>
          </cell>
          <cell r="L261" t="str">
            <v>Laurin Murer</v>
          </cell>
          <cell r="M261">
            <v>40477.533333333333</v>
          </cell>
          <cell r="N261">
            <v>8.3333333333333301E-2</v>
          </cell>
          <cell r="O261" t="str">
            <v>Reviewed wireframes</v>
          </cell>
        </row>
        <row r="262">
          <cell r="A262">
            <v>11007</v>
          </cell>
          <cell r="B262" t="str">
            <v>BA-103</v>
          </cell>
          <cell r="C262" t="str">
            <v>Update NFR</v>
          </cell>
          <cell r="E262" t="str">
            <v>Dev.Milestone1</v>
          </cell>
          <cell r="F262" t="str">
            <v>Closed</v>
          </cell>
          <cell r="G262">
            <v>0.5</v>
          </cell>
          <cell r="H262">
            <v>0.25</v>
          </cell>
          <cell r="I262">
            <v>0.91666666666666596</v>
          </cell>
          <cell r="J262">
            <v>0.45833333333333298</v>
          </cell>
          <cell r="K262">
            <v>2</v>
          </cell>
          <cell r="L262" t="str">
            <v>Laurin Murer</v>
          </cell>
          <cell r="M262">
            <v>40477.534722222219</v>
          </cell>
          <cell r="N262">
            <v>8.3333333333333301E-2</v>
          </cell>
          <cell r="O262" t="str">
            <v>Reviewed updated NFR</v>
          </cell>
        </row>
        <row r="263">
          <cell r="A263">
            <v>11008</v>
          </cell>
          <cell r="B263" t="str">
            <v>BA-14</v>
          </cell>
          <cell r="C263" t="str">
            <v>Projectmanagement</v>
          </cell>
          <cell r="F263" t="str">
            <v>Open</v>
          </cell>
          <cell r="G263">
            <v>14</v>
          </cell>
          <cell r="H263">
            <v>0.35</v>
          </cell>
          <cell r="I263">
            <v>0</v>
          </cell>
          <cell r="J263">
            <v>0</v>
          </cell>
          <cell r="K263">
            <v>40</v>
          </cell>
          <cell r="L263" t="str">
            <v>Laurin Murer</v>
          </cell>
          <cell r="M263">
            <v>40477.604166666664</v>
          </cell>
          <cell r="N263">
            <v>3</v>
          </cell>
          <cell r="O263" t="str">
            <v>Review last milestone and plan future</v>
          </cell>
        </row>
        <row r="264">
          <cell r="A264">
            <v>11009</v>
          </cell>
          <cell r="B264" t="str">
            <v>BA-9</v>
          </cell>
          <cell r="C264" t="str">
            <v>Hold meeding</v>
          </cell>
          <cell r="F264" t="str">
            <v>Open</v>
          </cell>
          <cell r="G264">
            <v>28</v>
          </cell>
          <cell r="H264">
            <v>1.1200000000000001</v>
          </cell>
          <cell r="I264">
            <v>0</v>
          </cell>
          <cell r="J264">
            <v>0</v>
          </cell>
          <cell r="K264">
            <v>25</v>
          </cell>
          <cell r="L264" t="str">
            <v>Laurin Murer</v>
          </cell>
          <cell r="M264">
            <v>40477.604861111111</v>
          </cell>
          <cell r="N264">
            <v>1.25</v>
          </cell>
          <cell r="O264" t="str">
            <v>Meeting 2014-10-27</v>
          </cell>
        </row>
        <row r="265">
          <cell r="A265">
            <v>11010</v>
          </cell>
          <cell r="B265" t="str">
            <v>BA-14</v>
          </cell>
          <cell r="C265" t="str">
            <v>Projectmanagement</v>
          </cell>
          <cell r="F265" t="str">
            <v>Open</v>
          </cell>
          <cell r="G265">
            <v>14</v>
          </cell>
          <cell r="H265">
            <v>0.35</v>
          </cell>
          <cell r="I265">
            <v>0</v>
          </cell>
          <cell r="J265">
            <v>0</v>
          </cell>
          <cell r="K265">
            <v>40</v>
          </cell>
          <cell r="L265" t="str">
            <v>Tobias Blaser</v>
          </cell>
          <cell r="M265">
            <v>40477.375</v>
          </cell>
          <cell r="N265">
            <v>3</v>
          </cell>
          <cell r="O265" t="str">
            <v>Plan next milestone, close milestone, Prepare for meeting.</v>
          </cell>
        </row>
        <row r="266">
          <cell r="A266">
            <v>11011</v>
          </cell>
          <cell r="B266" t="str">
            <v>BA-9</v>
          </cell>
          <cell r="C266" t="str">
            <v>Hold meeding</v>
          </cell>
          <cell r="F266" t="str">
            <v>Open</v>
          </cell>
          <cell r="G266">
            <v>28</v>
          </cell>
          <cell r="H266">
            <v>1.1200000000000001</v>
          </cell>
          <cell r="I266">
            <v>0</v>
          </cell>
          <cell r="J266">
            <v>0</v>
          </cell>
          <cell r="K266">
            <v>25</v>
          </cell>
          <cell r="L266" t="str">
            <v>Tobias Blaser</v>
          </cell>
          <cell r="M266">
            <v>40477.541666666664</v>
          </cell>
          <cell r="N266">
            <v>1.25</v>
          </cell>
          <cell r="O266" t="str">
            <v>Meeting 141027</v>
          </cell>
        </row>
        <row r="267">
          <cell r="A267">
            <v>11012</v>
          </cell>
          <cell r="B267" t="str">
            <v>BA-78</v>
          </cell>
          <cell r="C267" t="str">
            <v>Write and send Meeting-Protocol from 27.10.2014</v>
          </cell>
          <cell r="E267" t="str">
            <v>Dev.Milestone2</v>
          </cell>
          <cell r="F267" t="str">
            <v>Closed</v>
          </cell>
          <cell r="G267">
            <v>1</v>
          </cell>
          <cell r="H267">
            <v>0.5</v>
          </cell>
          <cell r="I267">
            <v>0.25</v>
          </cell>
          <cell r="J267">
            <v>0.125</v>
          </cell>
          <cell r="K267">
            <v>2</v>
          </cell>
          <cell r="L267" t="str">
            <v>Tobias Blaser</v>
          </cell>
          <cell r="M267">
            <v>40477.59375</v>
          </cell>
          <cell r="N267">
            <v>0.25</v>
          </cell>
          <cell r="O267" t="str">
            <v>Meeting report 141027</v>
          </cell>
        </row>
        <row r="268">
          <cell r="A268">
            <v>11013</v>
          </cell>
          <cell r="B268" t="str">
            <v>BA-71</v>
          </cell>
          <cell r="C268" t="str">
            <v>Finish milestone</v>
          </cell>
          <cell r="F268" t="str">
            <v>Open</v>
          </cell>
          <cell r="G268">
            <v>8</v>
          </cell>
          <cell r="H268">
            <v>1.1428571428571399</v>
          </cell>
          <cell r="I268">
            <v>0</v>
          </cell>
          <cell r="J268">
            <v>0</v>
          </cell>
          <cell r="K268">
            <v>7</v>
          </cell>
          <cell r="L268" t="str">
            <v>Tobias Blaser</v>
          </cell>
          <cell r="M268">
            <v>40477.645833333336</v>
          </cell>
          <cell r="N268">
            <v>2.5</v>
          </cell>
          <cell r="O268" t="str">
            <v>Create release, update risk management, update documentation.</v>
          </cell>
        </row>
        <row r="269">
          <cell r="A269">
            <v>11014</v>
          </cell>
          <cell r="B269" t="str">
            <v>BA-110</v>
          </cell>
          <cell r="C269" t="str">
            <v>Prepair presentation</v>
          </cell>
          <cell r="E269" t="str">
            <v>Dev.Milestone2</v>
          </cell>
          <cell r="F269" t="str">
            <v>Closed</v>
          </cell>
          <cell r="G269">
            <v>8</v>
          </cell>
          <cell r="H269">
            <v>0.53333333333333299</v>
          </cell>
          <cell r="I269">
            <v>0</v>
          </cell>
          <cell r="J269">
            <v>0</v>
          </cell>
          <cell r="K269">
            <v>15</v>
          </cell>
          <cell r="L269" t="str">
            <v>Tobias Blaser</v>
          </cell>
          <cell r="M269">
            <v>40477.78125</v>
          </cell>
          <cell r="N269">
            <v>1</v>
          </cell>
          <cell r="O269" t="str">
            <v>Begin with presentation.</v>
          </cell>
        </row>
        <row r="270">
          <cell r="A270">
            <v>11015</v>
          </cell>
          <cell r="B270" t="str">
            <v>BA-142</v>
          </cell>
          <cell r="C270" t="str">
            <v>Create vagrant with EEPPI</v>
          </cell>
          <cell r="E270" t="str">
            <v>Dev.Milestone2</v>
          </cell>
          <cell r="F270" t="str">
            <v>Closed</v>
          </cell>
          <cell r="G270">
            <v>2</v>
          </cell>
          <cell r="H270">
            <v>1</v>
          </cell>
          <cell r="I270">
            <v>0</v>
          </cell>
          <cell r="J270">
            <v>0</v>
          </cell>
          <cell r="K270">
            <v>2</v>
          </cell>
          <cell r="L270" t="str">
            <v>Laurin Murer</v>
          </cell>
          <cell r="M270">
            <v>40477.972916666666</v>
          </cell>
          <cell r="N270">
            <v>2.25</v>
          </cell>
          <cell r="O270" t="str">
            <v>Created vagrant file to start an EEPPI-server</v>
          </cell>
        </row>
        <row r="271">
          <cell r="A271">
            <v>11016</v>
          </cell>
          <cell r="B271" t="str">
            <v>BA-78</v>
          </cell>
          <cell r="C271" t="str">
            <v>Write and send Meeting-Protocol from 27.10.2014</v>
          </cell>
          <cell r="E271" t="str">
            <v>Dev.Milestone2</v>
          </cell>
          <cell r="F271" t="str">
            <v>Closed</v>
          </cell>
          <cell r="G271">
            <v>1</v>
          </cell>
          <cell r="H271">
            <v>0.5</v>
          </cell>
          <cell r="I271">
            <v>0.25</v>
          </cell>
          <cell r="J271">
            <v>0.125</v>
          </cell>
          <cell r="K271">
            <v>2</v>
          </cell>
          <cell r="L271" t="str">
            <v>Laurin Murer</v>
          </cell>
          <cell r="M271">
            <v>40478.366666666669</v>
          </cell>
          <cell r="N271">
            <v>0.5</v>
          </cell>
          <cell r="O271" t="str">
            <v>Reviewed protocol, sent it and asked for code review</v>
          </cell>
        </row>
        <row r="272">
          <cell r="A272">
            <v>11017</v>
          </cell>
          <cell r="B272" t="str">
            <v>BA-14</v>
          </cell>
          <cell r="C272" t="str">
            <v>Projectmanagement</v>
          </cell>
          <cell r="F272" t="str">
            <v>Open</v>
          </cell>
          <cell r="G272">
            <v>14</v>
          </cell>
          <cell r="H272">
            <v>0.35</v>
          </cell>
          <cell r="I272">
            <v>0</v>
          </cell>
          <cell r="J272">
            <v>0</v>
          </cell>
          <cell r="K272">
            <v>40</v>
          </cell>
          <cell r="L272" t="str">
            <v>Laurin Murer</v>
          </cell>
          <cell r="M272">
            <v>40477.727777777778</v>
          </cell>
          <cell r="N272">
            <v>3</v>
          </cell>
          <cell r="O272" t="str">
            <v>Created new version of risk matrix</v>
          </cell>
        </row>
        <row r="273">
          <cell r="A273">
            <v>11018</v>
          </cell>
          <cell r="B273" t="str">
            <v>BA-14</v>
          </cell>
          <cell r="C273" t="str">
            <v>Projectmanagement</v>
          </cell>
          <cell r="F273" t="str">
            <v>Open</v>
          </cell>
          <cell r="G273">
            <v>14</v>
          </cell>
          <cell r="H273">
            <v>0.35</v>
          </cell>
          <cell r="I273">
            <v>0</v>
          </cell>
          <cell r="J273">
            <v>0</v>
          </cell>
          <cell r="K273">
            <v>40</v>
          </cell>
          <cell r="L273" t="str">
            <v>Laurin Murer</v>
          </cell>
          <cell r="M273">
            <v>40478.395138888889</v>
          </cell>
          <cell r="N273">
            <v>0.75</v>
          </cell>
          <cell r="O273" t="str">
            <v>Included new version of risk matrix in documentation and finished milestone</v>
          </cell>
        </row>
        <row r="274">
          <cell r="A274">
            <v>11019</v>
          </cell>
          <cell r="B274" t="str">
            <v>BA-106</v>
          </cell>
          <cell r="C274" t="str">
            <v>Fix integration tests on Jenkins</v>
          </cell>
          <cell r="E274" t="str">
            <v>Dev.Milestone2</v>
          </cell>
          <cell r="F274" t="str">
            <v>Closed</v>
          </cell>
          <cell r="G274">
            <v>1</v>
          </cell>
          <cell r="H274">
            <v>0.5</v>
          </cell>
          <cell r="I274">
            <v>4.75</v>
          </cell>
          <cell r="J274">
            <v>2.375</v>
          </cell>
          <cell r="K274">
            <v>2</v>
          </cell>
          <cell r="L274" t="str">
            <v>Laurin Murer</v>
          </cell>
          <cell r="M274">
            <v>40478.425000000003</v>
          </cell>
          <cell r="N274">
            <v>0.5</v>
          </cell>
          <cell r="O274" t="str">
            <v>Spent a half an hour of 1h budget and still no end in sight - integration tests running also on Jenkins are not as important now</v>
          </cell>
        </row>
        <row r="275">
          <cell r="A275">
            <v>11100</v>
          </cell>
          <cell r="B275" t="str">
            <v>BA-110</v>
          </cell>
          <cell r="C275" t="str">
            <v>Prepair presentation</v>
          </cell>
          <cell r="E275" t="str">
            <v>Dev.Milestone2</v>
          </cell>
          <cell r="F275" t="str">
            <v>Closed</v>
          </cell>
          <cell r="G275">
            <v>8</v>
          </cell>
          <cell r="H275">
            <v>0.53333333333333299</v>
          </cell>
          <cell r="I275">
            <v>0</v>
          </cell>
          <cell r="J275">
            <v>0</v>
          </cell>
          <cell r="K275">
            <v>15</v>
          </cell>
          <cell r="L275" t="str">
            <v>Tobias Blaser</v>
          </cell>
          <cell r="M275">
            <v>40478.854166666664</v>
          </cell>
          <cell r="N275">
            <v>1.25</v>
          </cell>
          <cell r="O275" t="str">
            <v>Add some slides about decisions.</v>
          </cell>
        </row>
        <row r="276">
          <cell r="A276">
            <v>11101</v>
          </cell>
          <cell r="B276" t="str">
            <v>BA-89</v>
          </cell>
          <cell r="C276" t="str">
            <v>Let user store PPT login data on EEPPI server</v>
          </cell>
          <cell r="E276" t="str">
            <v>Dev.Milestone2</v>
          </cell>
          <cell r="F276" t="str">
            <v>Closed</v>
          </cell>
          <cell r="G276">
            <v>4</v>
          </cell>
          <cell r="H276">
            <v>1.3333333333333299</v>
          </cell>
          <cell r="I276">
            <v>0</v>
          </cell>
          <cell r="J276">
            <v>0</v>
          </cell>
          <cell r="K276">
            <v>3</v>
          </cell>
          <cell r="L276" t="str">
            <v>Laurin Murer</v>
          </cell>
          <cell r="M276">
            <v>40478.5</v>
          </cell>
          <cell r="N276">
            <v>7</v>
          </cell>
          <cell r="O276" t="str">
            <v>Let user store PPT login data on EEPPI server</v>
          </cell>
        </row>
        <row r="277">
          <cell r="A277">
            <v>11102</v>
          </cell>
          <cell r="B277" t="str">
            <v>BA-89</v>
          </cell>
          <cell r="C277" t="str">
            <v>Let user store PPT login data on EEPPI server</v>
          </cell>
          <cell r="E277" t="str">
            <v>Dev.Milestone2</v>
          </cell>
          <cell r="F277" t="str">
            <v>Closed</v>
          </cell>
          <cell r="G277">
            <v>4</v>
          </cell>
          <cell r="H277">
            <v>1.3333333333333299</v>
          </cell>
          <cell r="I277">
            <v>0</v>
          </cell>
          <cell r="J277">
            <v>0</v>
          </cell>
          <cell r="K277">
            <v>3</v>
          </cell>
          <cell r="L277" t="str">
            <v>Laurin Murer</v>
          </cell>
          <cell r="M277">
            <v>40479.334722222222</v>
          </cell>
          <cell r="N277">
            <v>0.75</v>
          </cell>
          <cell r="O277" t="str">
            <v>Cleaned up code and merged</v>
          </cell>
        </row>
        <row r="278">
          <cell r="A278">
            <v>11103</v>
          </cell>
          <cell r="B278" t="str">
            <v>BA-107</v>
          </cell>
          <cell r="C278" t="str">
            <v>Run real queries in the documentation and so provied good and up to date examples</v>
          </cell>
          <cell r="E278" t="str">
            <v>Dev.Milestone2</v>
          </cell>
          <cell r="F278" t="str">
            <v>Closed</v>
          </cell>
          <cell r="G278">
            <v>3</v>
          </cell>
          <cell r="H278">
            <v>0.17647058823529399</v>
          </cell>
          <cell r="I278">
            <v>0</v>
          </cell>
          <cell r="J278">
            <v>0</v>
          </cell>
          <cell r="K278">
            <v>17</v>
          </cell>
          <cell r="L278" t="str">
            <v>Laurin Murer</v>
          </cell>
          <cell r="M278">
            <v>40479.344444444447</v>
          </cell>
          <cell r="N278">
            <v>0.25</v>
          </cell>
          <cell r="O278" t="str">
            <v>Implemented display of real data (but they are not good yet)</v>
          </cell>
        </row>
        <row r="279">
          <cell r="A279">
            <v>11104</v>
          </cell>
          <cell r="B279" t="str">
            <v>BA-133</v>
          </cell>
          <cell r="C279" t="str">
            <v>Enable HTTP basic authentication on EEPPI API</v>
          </cell>
          <cell r="E279" t="str">
            <v>Dev.Milestone3</v>
          </cell>
          <cell r="F279" t="str">
            <v>Closed</v>
          </cell>
          <cell r="G279">
            <v>4</v>
          </cell>
          <cell r="H279">
            <v>2</v>
          </cell>
          <cell r="I279">
            <v>2</v>
          </cell>
          <cell r="J279">
            <v>1</v>
          </cell>
          <cell r="K279">
            <v>2</v>
          </cell>
          <cell r="L279" t="str">
            <v>Laurin Murer</v>
          </cell>
          <cell r="M279">
            <v>40479.409722222219</v>
          </cell>
          <cell r="N279">
            <v>1.5</v>
          </cell>
          <cell r="O279" t="str">
            <v>Enable HTTP basic authentication on EEPPI API and documented it on the documentation page</v>
          </cell>
        </row>
        <row r="280">
          <cell r="A280">
            <v>11105</v>
          </cell>
          <cell r="B280" t="str">
            <v>BA-133</v>
          </cell>
          <cell r="C280" t="str">
            <v>Enable HTTP basic authentication on EEPPI API</v>
          </cell>
          <cell r="E280" t="str">
            <v>Dev.Milestone3</v>
          </cell>
          <cell r="F280" t="str">
            <v>Closed</v>
          </cell>
          <cell r="G280">
            <v>4</v>
          </cell>
          <cell r="H280">
            <v>2</v>
          </cell>
          <cell r="I280">
            <v>2</v>
          </cell>
          <cell r="J280">
            <v>1</v>
          </cell>
          <cell r="K280">
            <v>2</v>
          </cell>
          <cell r="L280" t="str">
            <v>Laurin Murer</v>
          </cell>
          <cell r="M280">
            <v>40479.481249999997</v>
          </cell>
          <cell r="N280">
            <v>0.5</v>
          </cell>
          <cell r="O280" t="str">
            <v>Fixed tests and merged into develop</v>
          </cell>
        </row>
        <row r="281">
          <cell r="A281">
            <v>11106</v>
          </cell>
          <cell r="B281" t="str">
            <v>BA-110</v>
          </cell>
          <cell r="C281" t="str">
            <v>Prepair presentation</v>
          </cell>
          <cell r="E281" t="str">
            <v>Dev.Milestone2</v>
          </cell>
          <cell r="F281" t="str">
            <v>Closed</v>
          </cell>
          <cell r="G281">
            <v>8</v>
          </cell>
          <cell r="H281">
            <v>0.53333333333333299</v>
          </cell>
          <cell r="I281">
            <v>0</v>
          </cell>
          <cell r="J281">
            <v>0</v>
          </cell>
          <cell r="K281">
            <v>15</v>
          </cell>
          <cell r="L281" t="str">
            <v>Tobias Blaser</v>
          </cell>
          <cell r="M281">
            <v>40479.9375</v>
          </cell>
          <cell r="N281">
            <v>1.5</v>
          </cell>
          <cell r="O281" t="str">
            <v>Add eeppi schemas to presi.</v>
          </cell>
        </row>
        <row r="282">
          <cell r="A282">
            <v>11107</v>
          </cell>
          <cell r="B282" t="str">
            <v>BA-110</v>
          </cell>
          <cell r="C282" t="str">
            <v>Prepair presentation</v>
          </cell>
          <cell r="E282" t="str">
            <v>Dev.Milestone2</v>
          </cell>
          <cell r="F282" t="str">
            <v>Closed</v>
          </cell>
          <cell r="G282">
            <v>8</v>
          </cell>
          <cell r="H282">
            <v>0.53333333333333299</v>
          </cell>
          <cell r="I282">
            <v>0</v>
          </cell>
          <cell r="J282">
            <v>0</v>
          </cell>
          <cell r="K282">
            <v>15</v>
          </cell>
          <cell r="L282" t="str">
            <v>Tobias Blaser</v>
          </cell>
          <cell r="M282">
            <v>40480.291666666664</v>
          </cell>
          <cell r="N282">
            <v>2.5</v>
          </cell>
          <cell r="O282" t="str">
            <v>Add better slide design.</v>
          </cell>
        </row>
        <row r="283">
          <cell r="A283">
            <v>11108</v>
          </cell>
          <cell r="B283" t="str">
            <v>BA-132</v>
          </cell>
          <cell r="C283" t="str">
            <v>Implement lazy loading and domain object relations on client</v>
          </cell>
          <cell r="E283" t="str">
            <v>Dev.Milestone2</v>
          </cell>
          <cell r="F283" t="str">
            <v>Closed</v>
          </cell>
          <cell r="G283">
            <v>10</v>
          </cell>
          <cell r="H283">
            <v>5</v>
          </cell>
          <cell r="I283">
            <v>7.5</v>
          </cell>
          <cell r="J283">
            <v>3.75</v>
          </cell>
          <cell r="K283">
            <v>2</v>
          </cell>
          <cell r="L283" t="str">
            <v>Tobias Blaser</v>
          </cell>
          <cell r="M283">
            <v>40480.395833333336</v>
          </cell>
          <cell r="N283">
            <v>1.5</v>
          </cell>
          <cell r="O283" t="str">
            <v>Start with proxy logic.</v>
          </cell>
        </row>
        <row r="284">
          <cell r="A284">
            <v>11109</v>
          </cell>
          <cell r="B284" t="str">
            <v>BA-132</v>
          </cell>
          <cell r="C284" t="str">
            <v>Implement lazy loading and domain object relations on client</v>
          </cell>
          <cell r="E284" t="str">
            <v>Dev.Milestone2</v>
          </cell>
          <cell r="F284" t="str">
            <v>Closed</v>
          </cell>
          <cell r="G284">
            <v>10</v>
          </cell>
          <cell r="H284">
            <v>5</v>
          </cell>
          <cell r="I284">
            <v>7.5</v>
          </cell>
          <cell r="J284">
            <v>3.75</v>
          </cell>
          <cell r="K284">
            <v>2</v>
          </cell>
          <cell r="L284" t="str">
            <v>Tobias Blaser</v>
          </cell>
          <cell r="M284">
            <v>40480.520833333336</v>
          </cell>
          <cell r="N284">
            <v>1</v>
          </cell>
          <cell r="O284" t="str">
            <v>Implement Proxy getter.</v>
          </cell>
        </row>
        <row r="285">
          <cell r="A285">
            <v>11110</v>
          </cell>
          <cell r="B285" t="str">
            <v>BA-110</v>
          </cell>
          <cell r="C285" t="str">
            <v>Prepair presentation</v>
          </cell>
          <cell r="E285" t="str">
            <v>Dev.Milestone2</v>
          </cell>
          <cell r="F285" t="str">
            <v>Closed</v>
          </cell>
          <cell r="G285">
            <v>8</v>
          </cell>
          <cell r="H285">
            <v>0.53333333333333299</v>
          </cell>
          <cell r="I285">
            <v>0</v>
          </cell>
          <cell r="J285">
            <v>0</v>
          </cell>
          <cell r="K285">
            <v>15</v>
          </cell>
          <cell r="L285" t="str">
            <v>Tobias Blaser</v>
          </cell>
          <cell r="M285">
            <v>40480.5625</v>
          </cell>
          <cell r="N285">
            <v>0.5</v>
          </cell>
          <cell r="O285" t="str">
            <v>Adjust file size.</v>
          </cell>
        </row>
        <row r="286">
          <cell r="A286">
            <v>11111</v>
          </cell>
          <cell r="B286" t="str">
            <v>BA-14</v>
          </cell>
          <cell r="C286" t="str">
            <v>Projectmanagement</v>
          </cell>
          <cell r="F286" t="str">
            <v>Open</v>
          </cell>
          <cell r="G286">
            <v>14</v>
          </cell>
          <cell r="H286">
            <v>0.35</v>
          </cell>
          <cell r="I286">
            <v>0</v>
          </cell>
          <cell r="J286">
            <v>0</v>
          </cell>
          <cell r="K286">
            <v>40</v>
          </cell>
          <cell r="L286" t="str">
            <v>Tobias Blaser</v>
          </cell>
          <cell r="M286">
            <v>40480.604166666664</v>
          </cell>
          <cell r="N286">
            <v>0.75</v>
          </cell>
          <cell r="O286" t="str">
            <v>Discuss code review.</v>
          </cell>
        </row>
        <row r="287">
          <cell r="A287">
            <v>11112</v>
          </cell>
          <cell r="B287" t="str">
            <v>BA-110</v>
          </cell>
          <cell r="C287" t="str">
            <v>Prepair presentation</v>
          </cell>
          <cell r="E287" t="str">
            <v>Dev.Milestone2</v>
          </cell>
          <cell r="F287" t="str">
            <v>Closed</v>
          </cell>
          <cell r="G287">
            <v>8</v>
          </cell>
          <cell r="H287">
            <v>0.53333333333333299</v>
          </cell>
          <cell r="I287">
            <v>0</v>
          </cell>
          <cell r="J287">
            <v>0</v>
          </cell>
          <cell r="K287">
            <v>15</v>
          </cell>
          <cell r="L287" t="str">
            <v>Tobias Blaser</v>
          </cell>
          <cell r="M287">
            <v>40480.65625</v>
          </cell>
          <cell r="N287">
            <v>1.75</v>
          </cell>
          <cell r="O287" t="str">
            <v>Work on presentation</v>
          </cell>
        </row>
        <row r="288">
          <cell r="A288">
            <v>11113</v>
          </cell>
          <cell r="B288" t="str">
            <v>BA-146</v>
          </cell>
          <cell r="C288" t="str">
            <v>Update module structure on client</v>
          </cell>
          <cell r="E288" t="str">
            <v>Dev.Milestone2</v>
          </cell>
          <cell r="F288" t="str">
            <v>Closed</v>
          </cell>
          <cell r="G288">
            <v>1</v>
          </cell>
          <cell r="H288">
            <v>0.5</v>
          </cell>
          <cell r="I288">
            <v>0</v>
          </cell>
          <cell r="J288">
            <v>0</v>
          </cell>
          <cell r="K288">
            <v>2</v>
          </cell>
          <cell r="L288" t="str">
            <v>Tobias Blaser</v>
          </cell>
          <cell r="M288">
            <v>40480.635416666664</v>
          </cell>
          <cell r="N288">
            <v>0.5</v>
          </cell>
          <cell r="O288" t="str">
            <v>Update module structure.</v>
          </cell>
        </row>
        <row r="289">
          <cell r="A289">
            <v>11114</v>
          </cell>
          <cell r="B289" t="str">
            <v>BA-146</v>
          </cell>
          <cell r="C289" t="str">
            <v>Update module structure on client</v>
          </cell>
          <cell r="E289" t="str">
            <v>Dev.Milestone2</v>
          </cell>
          <cell r="F289" t="str">
            <v>Closed</v>
          </cell>
          <cell r="G289">
            <v>1</v>
          </cell>
          <cell r="H289">
            <v>0.5</v>
          </cell>
          <cell r="I289">
            <v>0</v>
          </cell>
          <cell r="J289">
            <v>0</v>
          </cell>
          <cell r="K289">
            <v>2</v>
          </cell>
          <cell r="L289" t="str">
            <v>Tobias Blaser</v>
          </cell>
          <cell r="M289">
            <v>40481.302083333336</v>
          </cell>
          <cell r="N289">
            <v>0.75</v>
          </cell>
          <cell r="O289" t="str">
            <v>Fix module structure.</v>
          </cell>
        </row>
        <row r="290">
          <cell r="A290">
            <v>11115</v>
          </cell>
          <cell r="B290" t="str">
            <v>BA-107</v>
          </cell>
          <cell r="C290" t="str">
            <v>Run real queries in the documentation and so provied good and up to date examples</v>
          </cell>
          <cell r="E290" t="str">
            <v>Dev.Milestone2</v>
          </cell>
          <cell r="F290" t="str">
            <v>Closed</v>
          </cell>
          <cell r="G290">
            <v>3</v>
          </cell>
          <cell r="H290">
            <v>0.17647058823529399</v>
          </cell>
          <cell r="I290">
            <v>0</v>
          </cell>
          <cell r="J290">
            <v>0</v>
          </cell>
          <cell r="K290">
            <v>17</v>
          </cell>
          <cell r="L290" t="str">
            <v>Laurin Murer</v>
          </cell>
          <cell r="M290">
            <v>40479.384027777778</v>
          </cell>
          <cell r="N290">
            <v>0.33333333333333298</v>
          </cell>
          <cell r="O290" t="str">
            <v xml:space="preserve">Updated test for documentation, </v>
          </cell>
        </row>
        <row r="291">
          <cell r="A291">
            <v>11116</v>
          </cell>
          <cell r="B291" t="str">
            <v>BA-107</v>
          </cell>
          <cell r="C291" t="str">
            <v>Run real queries in the documentation and so provied good and up to date examples</v>
          </cell>
          <cell r="E291" t="str">
            <v>Dev.Milestone2</v>
          </cell>
          <cell r="F291" t="str">
            <v>Closed</v>
          </cell>
          <cell r="G291">
            <v>3</v>
          </cell>
          <cell r="H291">
            <v>0.17647058823529399</v>
          </cell>
          <cell r="I291">
            <v>0</v>
          </cell>
          <cell r="J291">
            <v>0</v>
          </cell>
          <cell r="K291">
            <v>17</v>
          </cell>
          <cell r="L291" t="str">
            <v>Laurin Murer</v>
          </cell>
          <cell r="M291">
            <v>40479.384722222225</v>
          </cell>
          <cell r="N291">
            <v>0.25</v>
          </cell>
          <cell r="O291" t="str">
            <v>Added description of 401 response and fixed double URL-encoding in documentation</v>
          </cell>
        </row>
        <row r="292">
          <cell r="A292">
            <v>11117</v>
          </cell>
          <cell r="B292" t="str">
            <v>BA-107</v>
          </cell>
          <cell r="C292" t="str">
            <v>Run real queries in the documentation and so provied good and up to date examples</v>
          </cell>
          <cell r="E292" t="str">
            <v>Dev.Milestone2</v>
          </cell>
          <cell r="F292" t="str">
            <v>Closed</v>
          </cell>
          <cell r="G292">
            <v>3</v>
          </cell>
          <cell r="H292">
            <v>0.17647058823529399</v>
          </cell>
          <cell r="I292">
            <v>0</v>
          </cell>
          <cell r="J292">
            <v>0</v>
          </cell>
          <cell r="K292">
            <v>17</v>
          </cell>
          <cell r="L292" t="str">
            <v>Laurin Murer</v>
          </cell>
          <cell r="M292">
            <v>40479.384722222225</v>
          </cell>
          <cell r="N292">
            <v>0.25</v>
          </cell>
          <cell r="O292" t="str">
            <v>Enable authentication for documentation examples</v>
          </cell>
        </row>
        <row r="293">
          <cell r="A293">
            <v>11118</v>
          </cell>
          <cell r="B293" t="str">
            <v>BA-107</v>
          </cell>
          <cell r="C293" t="str">
            <v>Run real queries in the documentation and so provied good and up to date examples</v>
          </cell>
          <cell r="E293" t="str">
            <v>Dev.Milestone2</v>
          </cell>
          <cell r="F293" t="str">
            <v>Closed</v>
          </cell>
          <cell r="G293">
            <v>3</v>
          </cell>
          <cell r="H293">
            <v>0.17647058823529399</v>
          </cell>
          <cell r="I293">
            <v>0</v>
          </cell>
          <cell r="J293">
            <v>0</v>
          </cell>
          <cell r="K293">
            <v>17</v>
          </cell>
          <cell r="L293" t="str">
            <v>Laurin Murer</v>
          </cell>
          <cell r="M293">
            <v>40479.385416666664</v>
          </cell>
          <cell r="N293">
            <v>0.16666666666666599</v>
          </cell>
          <cell r="O293" t="str">
            <v>Enable description for examples in documentation</v>
          </cell>
        </row>
        <row r="294">
          <cell r="A294">
            <v>11119</v>
          </cell>
          <cell r="B294" t="str">
            <v>BA-107</v>
          </cell>
          <cell r="C294" t="str">
            <v>Run real queries in the documentation and so provied good and up to date examples</v>
          </cell>
          <cell r="E294" t="str">
            <v>Dev.Milestone2</v>
          </cell>
          <cell r="F294" t="str">
            <v>Closed</v>
          </cell>
          <cell r="G294">
            <v>3</v>
          </cell>
          <cell r="H294">
            <v>0.17647058823529399</v>
          </cell>
          <cell r="I294">
            <v>0</v>
          </cell>
          <cell r="J294">
            <v>0</v>
          </cell>
          <cell r="K294">
            <v>17</v>
          </cell>
          <cell r="L294" t="str">
            <v>Laurin Murer</v>
          </cell>
          <cell r="M294">
            <v>40479.385416666664</v>
          </cell>
          <cell r="N294">
            <v>1.5</v>
          </cell>
          <cell r="O294" t="str">
            <v>Implemented display of correct urls containing IDs</v>
          </cell>
        </row>
        <row r="295">
          <cell r="A295">
            <v>11120</v>
          </cell>
          <cell r="B295" t="str">
            <v>BA-107</v>
          </cell>
          <cell r="C295" t="str">
            <v>Run real queries in the documentation and so provied good and up to date examples</v>
          </cell>
          <cell r="E295" t="str">
            <v>Dev.Milestone2</v>
          </cell>
          <cell r="F295" t="str">
            <v>Closed</v>
          </cell>
          <cell r="G295">
            <v>3</v>
          </cell>
          <cell r="H295">
            <v>0.17647058823529399</v>
          </cell>
          <cell r="I295">
            <v>0</v>
          </cell>
          <cell r="J295">
            <v>0</v>
          </cell>
          <cell r="K295">
            <v>17</v>
          </cell>
          <cell r="L295" t="str">
            <v>Laurin Murer</v>
          </cell>
          <cell r="M295">
            <v>40479.386805555558</v>
          </cell>
          <cell r="N295">
            <v>1.5</v>
          </cell>
          <cell r="O295" t="str">
            <v>Started enabled creation of example data for documentation</v>
          </cell>
        </row>
        <row r="296">
          <cell r="A296">
            <v>11121</v>
          </cell>
          <cell r="B296" t="str">
            <v>BA-9</v>
          </cell>
          <cell r="C296" t="str">
            <v>Hold meeding</v>
          </cell>
          <cell r="F296" t="str">
            <v>Open</v>
          </cell>
          <cell r="G296">
            <v>28</v>
          </cell>
          <cell r="H296">
            <v>1.1200000000000001</v>
          </cell>
          <cell r="I296">
            <v>0</v>
          </cell>
          <cell r="J296">
            <v>0</v>
          </cell>
          <cell r="K296">
            <v>25</v>
          </cell>
          <cell r="L296" t="str">
            <v>Laurin Murer</v>
          </cell>
          <cell r="M296">
            <v>40480.388194444444</v>
          </cell>
          <cell r="N296">
            <v>1</v>
          </cell>
          <cell r="O296" t="str">
            <v>Discuss code review with Lukas and presentation for Monday with ZIO</v>
          </cell>
        </row>
        <row r="297">
          <cell r="A297">
            <v>11122</v>
          </cell>
          <cell r="B297" t="str">
            <v>BA-107</v>
          </cell>
          <cell r="C297" t="str">
            <v>Run real queries in the documentation and so provied good and up to date examples</v>
          </cell>
          <cell r="E297" t="str">
            <v>Dev.Milestone2</v>
          </cell>
          <cell r="F297" t="str">
            <v>Closed</v>
          </cell>
          <cell r="G297">
            <v>3</v>
          </cell>
          <cell r="H297">
            <v>0.17647058823529399</v>
          </cell>
          <cell r="I297">
            <v>0</v>
          </cell>
          <cell r="J297">
            <v>0</v>
          </cell>
          <cell r="K297">
            <v>17</v>
          </cell>
          <cell r="L297" t="str">
            <v>Laurin Murer</v>
          </cell>
          <cell r="M297">
            <v>40480.388888888891</v>
          </cell>
          <cell r="N297">
            <v>2</v>
          </cell>
          <cell r="O297" t="str">
            <v>Finished enabled creation of example data for documentation</v>
          </cell>
        </row>
        <row r="298">
          <cell r="A298">
            <v>11123</v>
          </cell>
          <cell r="B298" t="str">
            <v>BA-107</v>
          </cell>
          <cell r="C298" t="str">
            <v>Run real queries in the documentation and so provied good and up to date examples</v>
          </cell>
          <cell r="E298" t="str">
            <v>Dev.Milestone2</v>
          </cell>
          <cell r="F298" t="str">
            <v>Closed</v>
          </cell>
          <cell r="G298">
            <v>3</v>
          </cell>
          <cell r="H298">
            <v>0.17647058823529399</v>
          </cell>
          <cell r="I298">
            <v>0</v>
          </cell>
          <cell r="J298">
            <v>0</v>
          </cell>
          <cell r="K298">
            <v>17</v>
          </cell>
          <cell r="L298" t="str">
            <v>Laurin Murer</v>
          </cell>
          <cell r="M298">
            <v>40480.38958333333</v>
          </cell>
          <cell r="N298">
            <v>0.16666666666666599</v>
          </cell>
          <cell r="O298" t="str">
            <v>Enabled possibility to disable cache for documentation example data</v>
          </cell>
        </row>
        <row r="299">
          <cell r="A299">
            <v>11124</v>
          </cell>
          <cell r="B299" t="str">
            <v>BA-107</v>
          </cell>
          <cell r="C299" t="str">
            <v>Run real queries in the documentation and so provied good and up to date examples</v>
          </cell>
          <cell r="E299" t="str">
            <v>Dev.Milestone2</v>
          </cell>
          <cell r="F299" t="str">
            <v>Closed</v>
          </cell>
          <cell r="G299">
            <v>3</v>
          </cell>
          <cell r="H299">
            <v>0.17647058823529399</v>
          </cell>
          <cell r="I299">
            <v>0</v>
          </cell>
          <cell r="J299">
            <v>0</v>
          </cell>
          <cell r="K299">
            <v>17</v>
          </cell>
          <cell r="L299" t="str">
            <v>Laurin Murer</v>
          </cell>
          <cell r="M299">
            <v>40480.38958333333</v>
          </cell>
          <cell r="N299">
            <v>1</v>
          </cell>
          <cell r="O299" t="str">
            <v>Configured and enabled example data for documentation of PPTAccountController</v>
          </cell>
        </row>
        <row r="300">
          <cell r="A300">
            <v>11125</v>
          </cell>
          <cell r="B300" t="str">
            <v>BA-107</v>
          </cell>
          <cell r="C300" t="str">
            <v>Run real queries in the documentation and so provied good and up to date examples</v>
          </cell>
          <cell r="E300" t="str">
            <v>Dev.Milestone2</v>
          </cell>
          <cell r="F300" t="str">
            <v>Closed</v>
          </cell>
          <cell r="G300">
            <v>3</v>
          </cell>
          <cell r="H300">
            <v>0.17647058823529399</v>
          </cell>
          <cell r="I300">
            <v>0</v>
          </cell>
          <cell r="J300">
            <v>0</v>
          </cell>
          <cell r="K300">
            <v>17</v>
          </cell>
          <cell r="L300" t="str">
            <v>Laurin Murer</v>
          </cell>
          <cell r="M300">
            <v>40480.390277777777</v>
          </cell>
          <cell r="N300">
            <v>0.33333333333333298</v>
          </cell>
          <cell r="O300" t="str">
            <v>Enumerated examples in documentation</v>
          </cell>
        </row>
        <row r="301">
          <cell r="A301">
            <v>11126</v>
          </cell>
          <cell r="B301" t="str">
            <v>BA-107</v>
          </cell>
          <cell r="C301" t="str">
            <v>Run real queries in the documentation and so provied good and up to date examples</v>
          </cell>
          <cell r="E301" t="str">
            <v>Dev.Milestone2</v>
          </cell>
          <cell r="F301" t="str">
            <v>Closed</v>
          </cell>
          <cell r="G301">
            <v>3</v>
          </cell>
          <cell r="H301">
            <v>0.17647058823529399</v>
          </cell>
          <cell r="I301">
            <v>0</v>
          </cell>
          <cell r="J301">
            <v>0</v>
          </cell>
          <cell r="K301">
            <v>17</v>
          </cell>
          <cell r="L301" t="str">
            <v>Laurin Murer</v>
          </cell>
          <cell r="M301">
            <v>40480.390972222223</v>
          </cell>
          <cell r="N301">
            <v>0.16666666666666599</v>
          </cell>
          <cell r="O301" t="str">
            <v>Added clear separation of documentation header and actual method documentation</v>
          </cell>
        </row>
        <row r="302">
          <cell r="A302">
            <v>11127</v>
          </cell>
          <cell r="B302" t="str">
            <v>BA-107</v>
          </cell>
          <cell r="C302" t="str">
            <v>Run real queries in the documentation and so provied good and up to date examples</v>
          </cell>
          <cell r="E302" t="str">
            <v>Dev.Milestone2</v>
          </cell>
          <cell r="F302" t="str">
            <v>Closed</v>
          </cell>
          <cell r="G302">
            <v>3</v>
          </cell>
          <cell r="H302">
            <v>0.17647058823529399</v>
          </cell>
          <cell r="I302">
            <v>0</v>
          </cell>
          <cell r="J302">
            <v>0</v>
          </cell>
          <cell r="K302">
            <v>17</v>
          </cell>
          <cell r="L302" t="str">
            <v>Laurin Murer</v>
          </cell>
          <cell r="M302">
            <v>40481.390972222223</v>
          </cell>
          <cell r="N302">
            <v>1</v>
          </cell>
          <cell r="O302" t="str">
            <v>Added overview over all methods in documentation</v>
          </cell>
        </row>
        <row r="303">
          <cell r="A303">
            <v>11128</v>
          </cell>
          <cell r="B303" t="str">
            <v>BA-107</v>
          </cell>
          <cell r="C303" t="str">
            <v>Run real queries in the documentation and so provied good and up to date examples</v>
          </cell>
          <cell r="E303" t="str">
            <v>Dev.Milestone2</v>
          </cell>
          <cell r="F303" t="str">
            <v>Closed</v>
          </cell>
          <cell r="G303">
            <v>3</v>
          </cell>
          <cell r="H303">
            <v>0.17647058823529399</v>
          </cell>
          <cell r="I303">
            <v>0</v>
          </cell>
          <cell r="J303">
            <v>0</v>
          </cell>
          <cell r="K303">
            <v>17</v>
          </cell>
          <cell r="L303" t="str">
            <v>Laurin Murer</v>
          </cell>
          <cell r="M303">
            <v>40481.39166666667</v>
          </cell>
          <cell r="N303">
            <v>0.25</v>
          </cell>
          <cell r="O303" t="str">
            <v>Fixed and updated test</v>
          </cell>
        </row>
        <row r="304">
          <cell r="A304">
            <v>11129</v>
          </cell>
          <cell r="B304" t="str">
            <v>BA-107</v>
          </cell>
          <cell r="C304" t="str">
            <v>Run real queries in the documentation and so provied good and up to date examples</v>
          </cell>
          <cell r="E304" t="str">
            <v>Dev.Milestone2</v>
          </cell>
          <cell r="F304" t="str">
            <v>Closed</v>
          </cell>
          <cell r="G304">
            <v>3</v>
          </cell>
          <cell r="H304">
            <v>0.17647058823529399</v>
          </cell>
          <cell r="I304">
            <v>0</v>
          </cell>
          <cell r="J304">
            <v>0</v>
          </cell>
          <cell r="K304">
            <v>17</v>
          </cell>
          <cell r="L304" t="str">
            <v>Laurin Murer</v>
          </cell>
          <cell r="M304">
            <v>40481.39166666667</v>
          </cell>
          <cell r="N304">
            <v>0.33333333333333298</v>
          </cell>
          <cell r="O304" t="str">
            <v>Moved documentation controller and logics from their very own package to the corresponding ones in controllers.docs and logics.docs</v>
          </cell>
        </row>
        <row r="305">
          <cell r="A305">
            <v>11130</v>
          </cell>
          <cell r="B305" t="str">
            <v>BA-107</v>
          </cell>
          <cell r="C305" t="str">
            <v>Run real queries in the documentation and so provied good and up to date examples</v>
          </cell>
          <cell r="E305" t="str">
            <v>Dev.Milestone2</v>
          </cell>
          <cell r="F305" t="str">
            <v>Closed</v>
          </cell>
          <cell r="G305">
            <v>3</v>
          </cell>
          <cell r="H305">
            <v>0.17647058823529399</v>
          </cell>
          <cell r="I305">
            <v>0</v>
          </cell>
          <cell r="J305">
            <v>0</v>
          </cell>
          <cell r="K305">
            <v>17</v>
          </cell>
          <cell r="L305" t="str">
            <v>Laurin Murer</v>
          </cell>
          <cell r="M305">
            <v>40481.392361111109</v>
          </cell>
          <cell r="N305">
            <v>0.25</v>
          </cell>
          <cell r="O305" t="str">
            <v>Finished feature</v>
          </cell>
        </row>
        <row r="306">
          <cell r="A306">
            <v>11131</v>
          </cell>
          <cell r="B306" t="str">
            <v>BA-110</v>
          </cell>
          <cell r="C306" t="str">
            <v>Prepair presentation</v>
          </cell>
          <cell r="E306" t="str">
            <v>Dev.Milestone2</v>
          </cell>
          <cell r="F306" t="str">
            <v>Closed</v>
          </cell>
          <cell r="G306">
            <v>8</v>
          </cell>
          <cell r="H306">
            <v>0.53333333333333299</v>
          </cell>
          <cell r="I306">
            <v>0</v>
          </cell>
          <cell r="J306">
            <v>0</v>
          </cell>
          <cell r="K306">
            <v>15</v>
          </cell>
          <cell r="L306" t="str">
            <v>Tobias Blaser</v>
          </cell>
          <cell r="M306">
            <v>40481.416666666664</v>
          </cell>
          <cell r="N306">
            <v>1.25</v>
          </cell>
          <cell r="O306" t="str">
            <v>Finish  presentation.</v>
          </cell>
        </row>
        <row r="307">
          <cell r="A307">
            <v>11132</v>
          </cell>
          <cell r="B307" t="str">
            <v>BA-110</v>
          </cell>
          <cell r="C307" t="str">
            <v>Prepair presentation</v>
          </cell>
          <cell r="E307" t="str">
            <v>Dev.Milestone2</v>
          </cell>
          <cell r="F307" t="str">
            <v>Closed</v>
          </cell>
          <cell r="G307">
            <v>8</v>
          </cell>
          <cell r="H307">
            <v>0.53333333333333299</v>
          </cell>
          <cell r="I307">
            <v>0</v>
          </cell>
          <cell r="J307">
            <v>0</v>
          </cell>
          <cell r="K307">
            <v>15</v>
          </cell>
          <cell r="L307" t="str">
            <v>Tobias Blaser</v>
          </cell>
          <cell r="M307">
            <v>40481.479166666664</v>
          </cell>
          <cell r="N307">
            <v>2</v>
          </cell>
          <cell r="O307" t="str">
            <v>Add last improvements</v>
          </cell>
        </row>
        <row r="308">
          <cell r="A308">
            <v>11133</v>
          </cell>
          <cell r="B308" t="str">
            <v>BA-114</v>
          </cell>
          <cell r="C308" t="str">
            <v>Imlement CRUD for Task Templates</v>
          </cell>
          <cell r="E308" t="str">
            <v>Dev.Milestone2</v>
          </cell>
          <cell r="F308" t="str">
            <v>Closed</v>
          </cell>
          <cell r="G308">
            <v>6</v>
          </cell>
          <cell r="H308">
            <v>0.35294117647058798</v>
          </cell>
          <cell r="I308">
            <v>2.5</v>
          </cell>
          <cell r="J308">
            <v>0.14705882352941099</v>
          </cell>
          <cell r="K308">
            <v>17</v>
          </cell>
          <cell r="L308" t="str">
            <v>Laurin Murer</v>
          </cell>
          <cell r="M308">
            <v>40481.623611111114</v>
          </cell>
          <cell r="N308">
            <v>5</v>
          </cell>
          <cell r="O308" t="str">
            <v>Implemented CRUD for Task Templates</v>
          </cell>
        </row>
        <row r="309">
          <cell r="A309">
            <v>11134</v>
          </cell>
          <cell r="B309" t="str">
            <v>BA-107</v>
          </cell>
          <cell r="C309" t="str">
            <v>Run real queries in the documentation and so provied good and up to date examples</v>
          </cell>
          <cell r="E309" t="str">
            <v>Dev.Milestone2</v>
          </cell>
          <cell r="F309" t="str">
            <v>Closed</v>
          </cell>
          <cell r="G309">
            <v>3</v>
          </cell>
          <cell r="H309">
            <v>0.17647058823529399</v>
          </cell>
          <cell r="I309">
            <v>0</v>
          </cell>
          <cell r="J309">
            <v>0</v>
          </cell>
          <cell r="K309">
            <v>17</v>
          </cell>
          <cell r="L309" t="str">
            <v>Tobias Blaser</v>
          </cell>
          <cell r="M309">
            <v>40481.604166666664</v>
          </cell>
          <cell r="N309">
            <v>0.5</v>
          </cell>
          <cell r="O309" t="str">
            <v>Reviewed</v>
          </cell>
        </row>
        <row r="310">
          <cell r="A310">
            <v>11135</v>
          </cell>
          <cell r="B310" t="str">
            <v>BA-106</v>
          </cell>
          <cell r="C310" t="str">
            <v>Fix integration tests on Jenkins</v>
          </cell>
          <cell r="E310" t="str">
            <v>Dev.Milestone2</v>
          </cell>
          <cell r="F310" t="str">
            <v>Closed</v>
          </cell>
          <cell r="G310">
            <v>1</v>
          </cell>
          <cell r="H310">
            <v>0.5</v>
          </cell>
          <cell r="I310">
            <v>4.75</v>
          </cell>
          <cell r="J310">
            <v>2.375</v>
          </cell>
          <cell r="K310">
            <v>2</v>
          </cell>
          <cell r="L310" t="str">
            <v>Tobias Blaser</v>
          </cell>
          <cell r="M310">
            <v>40481.634722222225</v>
          </cell>
          <cell r="N310">
            <v>0.25</v>
          </cell>
        </row>
        <row r="311">
          <cell r="A311">
            <v>11136</v>
          </cell>
          <cell r="B311" t="str">
            <v>BA-114</v>
          </cell>
          <cell r="C311" t="str">
            <v>Imlement CRUD for Task Templates</v>
          </cell>
          <cell r="E311" t="str">
            <v>Dev.Milestone2</v>
          </cell>
          <cell r="F311" t="str">
            <v>Closed</v>
          </cell>
          <cell r="G311">
            <v>6</v>
          </cell>
          <cell r="H311">
            <v>0.35294117647058798</v>
          </cell>
          <cell r="I311">
            <v>2.5</v>
          </cell>
          <cell r="J311">
            <v>0.14705882352941099</v>
          </cell>
          <cell r="K311">
            <v>17</v>
          </cell>
          <cell r="L311" t="str">
            <v>Laurin Murer</v>
          </cell>
          <cell r="M311">
            <v>40481.663194444445</v>
          </cell>
          <cell r="N311">
            <v>1</v>
          </cell>
          <cell r="O311" t="str">
            <v>Finished (fixed) documentation for Task Template CRUD</v>
          </cell>
        </row>
        <row r="312">
          <cell r="A312">
            <v>11137</v>
          </cell>
          <cell r="B312" t="str">
            <v>BA-110</v>
          </cell>
          <cell r="C312" t="str">
            <v>Prepair presentation</v>
          </cell>
          <cell r="E312" t="str">
            <v>Dev.Milestone2</v>
          </cell>
          <cell r="F312" t="str">
            <v>Closed</v>
          </cell>
          <cell r="G312">
            <v>8</v>
          </cell>
          <cell r="H312">
            <v>0.53333333333333299</v>
          </cell>
          <cell r="I312">
            <v>0</v>
          </cell>
          <cell r="J312">
            <v>0</v>
          </cell>
          <cell r="K312">
            <v>15</v>
          </cell>
          <cell r="L312" t="str">
            <v>Laurin Murer</v>
          </cell>
          <cell r="M312">
            <v>40481.699999999997</v>
          </cell>
          <cell r="N312">
            <v>0.83333333333333304</v>
          </cell>
          <cell r="O312" t="str">
            <v>Study presentation, change tiny details and split for both students</v>
          </cell>
        </row>
        <row r="313">
          <cell r="A313">
            <v>11138</v>
          </cell>
          <cell r="B313" t="str">
            <v>BA-151</v>
          </cell>
          <cell r="C313" t="str">
            <v>Add software so autostart in vagrant boxes</v>
          </cell>
          <cell r="E313" t="str">
            <v>Dev.Milestone2</v>
          </cell>
          <cell r="F313" t="str">
            <v>Closed</v>
          </cell>
          <cell r="G313">
            <v>0.5</v>
          </cell>
          <cell r="H313">
            <v>0.5</v>
          </cell>
          <cell r="I313">
            <v>0.25</v>
          </cell>
          <cell r="J313">
            <v>0.25</v>
          </cell>
          <cell r="K313">
            <v>1</v>
          </cell>
          <cell r="L313" t="str">
            <v>Laurin Murer</v>
          </cell>
          <cell r="M313">
            <v>40481.713888888888</v>
          </cell>
          <cell r="N313">
            <v>0.25</v>
          </cell>
          <cell r="O313" t="str">
            <v>Tried to reproduce that the software is not restarted after vagrant down and up. But it is...</v>
          </cell>
        </row>
        <row r="314">
          <cell r="A314">
            <v>11139</v>
          </cell>
          <cell r="B314" t="str">
            <v>BA-150</v>
          </cell>
          <cell r="C314" t="str">
            <v>Document reflection based documentation in technical report</v>
          </cell>
          <cell r="E314" t="str">
            <v>Dev.Milestone2</v>
          </cell>
          <cell r="F314" t="str">
            <v>Closed</v>
          </cell>
          <cell r="G314">
            <v>0.5</v>
          </cell>
          <cell r="H314">
            <v>0.25</v>
          </cell>
          <cell r="I314">
            <v>0</v>
          </cell>
          <cell r="J314">
            <v>0</v>
          </cell>
          <cell r="K314">
            <v>2</v>
          </cell>
          <cell r="L314" t="str">
            <v>Laurin Murer</v>
          </cell>
          <cell r="M314">
            <v>40481.745833333334</v>
          </cell>
          <cell r="N314">
            <v>0.75</v>
          </cell>
          <cell r="O314" t="str">
            <v>Documented generation of API-Documentation</v>
          </cell>
        </row>
        <row r="315">
          <cell r="A315">
            <v>11140</v>
          </cell>
          <cell r="B315" t="str">
            <v>BA-112</v>
          </cell>
          <cell r="C315" t="str">
            <v>Give feedback to user in user login/register/logout/change password/...</v>
          </cell>
          <cell r="E315" t="str">
            <v>Dev.Milestone2</v>
          </cell>
          <cell r="F315" t="str">
            <v>Closed</v>
          </cell>
          <cell r="G315">
            <v>3</v>
          </cell>
          <cell r="H315">
            <v>3</v>
          </cell>
          <cell r="I315">
            <v>0.75</v>
          </cell>
          <cell r="J315">
            <v>0.75</v>
          </cell>
          <cell r="K315">
            <v>1</v>
          </cell>
          <cell r="L315" t="str">
            <v>Tobias Blaser</v>
          </cell>
          <cell r="M315">
            <v>40481.635416666664</v>
          </cell>
          <cell r="N315">
            <v>2.25</v>
          </cell>
          <cell r="O315" t="str">
            <v>Refactor mainmodule, implement status and feedback for login.</v>
          </cell>
        </row>
        <row r="316">
          <cell r="A316">
            <v>11141</v>
          </cell>
          <cell r="B316" t="str">
            <v>BA-150</v>
          </cell>
          <cell r="C316" t="str">
            <v>Document reflection based documentation in technical report</v>
          </cell>
          <cell r="E316" t="str">
            <v>Dev.Milestone2</v>
          </cell>
          <cell r="F316" t="str">
            <v>Closed</v>
          </cell>
          <cell r="G316">
            <v>0.5</v>
          </cell>
          <cell r="H316">
            <v>0.25</v>
          </cell>
          <cell r="I316">
            <v>0</v>
          </cell>
          <cell r="J316">
            <v>0</v>
          </cell>
          <cell r="K316">
            <v>2</v>
          </cell>
          <cell r="L316" t="str">
            <v>Tobias Blaser</v>
          </cell>
          <cell r="M316">
            <v>40481.75</v>
          </cell>
          <cell r="N316">
            <v>0.75</v>
          </cell>
          <cell r="O316" t="str">
            <v>Review the section.</v>
          </cell>
        </row>
        <row r="317">
          <cell r="A317">
            <v>11142</v>
          </cell>
          <cell r="B317" t="str">
            <v>BA-114</v>
          </cell>
          <cell r="C317" t="str">
            <v>Imlement CRUD for Task Templates</v>
          </cell>
          <cell r="E317" t="str">
            <v>Dev.Milestone2</v>
          </cell>
          <cell r="F317" t="str">
            <v>Closed</v>
          </cell>
          <cell r="G317">
            <v>6</v>
          </cell>
          <cell r="H317">
            <v>0.35294117647058798</v>
          </cell>
          <cell r="I317">
            <v>2.5</v>
          </cell>
          <cell r="J317">
            <v>0.14705882352941099</v>
          </cell>
          <cell r="K317">
            <v>17</v>
          </cell>
          <cell r="L317" t="str">
            <v>Tobias Blaser</v>
          </cell>
          <cell r="M317">
            <v>40482.305555555555</v>
          </cell>
          <cell r="N317">
            <v>1</v>
          </cell>
          <cell r="O317" t="str">
            <v>Refactor repository to cache and send objects.</v>
          </cell>
        </row>
        <row r="318">
          <cell r="A318">
            <v>11143</v>
          </cell>
          <cell r="B318" t="str">
            <v>BA-110</v>
          </cell>
          <cell r="C318" t="str">
            <v>Prepair presentation</v>
          </cell>
          <cell r="E318" t="str">
            <v>Dev.Milestone2</v>
          </cell>
          <cell r="F318" t="str">
            <v>Closed</v>
          </cell>
          <cell r="G318">
            <v>8</v>
          </cell>
          <cell r="H318">
            <v>0.53333333333333299</v>
          </cell>
          <cell r="I318">
            <v>0</v>
          </cell>
          <cell r="J318">
            <v>0</v>
          </cell>
          <cell r="K318">
            <v>15</v>
          </cell>
          <cell r="L318" t="str">
            <v>Tobias Blaser</v>
          </cell>
          <cell r="M318">
            <v>40483.666666666664</v>
          </cell>
          <cell r="N318">
            <v>1</v>
          </cell>
          <cell r="O318" t="str">
            <v>Prepair speaking.</v>
          </cell>
        </row>
        <row r="319">
          <cell r="A319">
            <v>11144</v>
          </cell>
          <cell r="B319" t="str">
            <v>BA-148</v>
          </cell>
          <cell r="C319" t="str">
            <v>Improve server code according to code review</v>
          </cell>
          <cell r="E319" t="str">
            <v>Dev.Milestone2</v>
          </cell>
          <cell r="F319" t="str">
            <v>Closed</v>
          </cell>
          <cell r="G319">
            <v>4</v>
          </cell>
          <cell r="H319">
            <v>2</v>
          </cell>
          <cell r="I319">
            <v>0</v>
          </cell>
          <cell r="J319">
            <v>0</v>
          </cell>
          <cell r="K319">
            <v>2</v>
          </cell>
          <cell r="L319" t="str">
            <v>Laurin Murer</v>
          </cell>
          <cell r="M319">
            <v>40481.872916666667</v>
          </cell>
          <cell r="N319">
            <v>2</v>
          </cell>
          <cell r="O319" t="str">
            <v>Let dependencies be injected on object creation and made everything possible (and also the controllers) none static, Removed underscores from variable- and method-names</v>
          </cell>
        </row>
        <row r="320">
          <cell r="A320">
            <v>11145</v>
          </cell>
          <cell r="B320" t="str">
            <v>BA-148</v>
          </cell>
          <cell r="C320" t="str">
            <v>Improve server code according to code review</v>
          </cell>
          <cell r="E320" t="str">
            <v>Dev.Milestone2</v>
          </cell>
          <cell r="F320" t="str">
            <v>Closed</v>
          </cell>
          <cell r="G320">
            <v>4</v>
          </cell>
          <cell r="H320">
            <v>2</v>
          </cell>
          <cell r="I320">
            <v>0</v>
          </cell>
          <cell r="J320">
            <v>0</v>
          </cell>
          <cell r="K320">
            <v>2</v>
          </cell>
          <cell r="L320" t="str">
            <v>Laurin Murer</v>
          </cell>
          <cell r="M320">
            <v>40482.875694444447</v>
          </cell>
          <cell r="N320">
            <v>5</v>
          </cell>
          <cell r="O320" t="str">
            <v>Required logged in user for getFromDKS to prevent attacks, Refactored controllers and moved Json creation to them, Refactored session() and context() out of the logics, Refactored UserController to use Forms for register, login and change password, Added comments and renamed stuff to make it more clear</v>
          </cell>
        </row>
        <row r="321">
          <cell r="A321">
            <v>11146</v>
          </cell>
          <cell r="B321" t="str">
            <v>BA-109</v>
          </cell>
          <cell r="C321" t="str">
            <v>Fix client side tests on Jenkins</v>
          </cell>
          <cell r="F321" t="str">
            <v>Closed</v>
          </cell>
          <cell r="G321">
            <v>3</v>
          </cell>
          <cell r="H321">
            <v>1</v>
          </cell>
          <cell r="I321">
            <v>1.25</v>
          </cell>
          <cell r="J321">
            <v>0.41666666666666602</v>
          </cell>
          <cell r="K321">
            <v>3</v>
          </cell>
          <cell r="L321" t="str">
            <v>Laurin Murer</v>
          </cell>
          <cell r="M321">
            <v>40482.878472222219</v>
          </cell>
          <cell r="N321">
            <v>0.75</v>
          </cell>
          <cell r="O321" t="str">
            <v>Fixed client side test on Jenkins</v>
          </cell>
        </row>
        <row r="322">
          <cell r="A322">
            <v>11147</v>
          </cell>
          <cell r="B322" t="str">
            <v>BA-109</v>
          </cell>
          <cell r="C322" t="str">
            <v>Fix client side tests on Jenkins</v>
          </cell>
          <cell r="F322" t="str">
            <v>Closed</v>
          </cell>
          <cell r="G322">
            <v>3</v>
          </cell>
          <cell r="H322">
            <v>1</v>
          </cell>
          <cell r="I322">
            <v>1.25</v>
          </cell>
          <cell r="J322">
            <v>0.41666666666666602</v>
          </cell>
          <cell r="K322">
            <v>3</v>
          </cell>
          <cell r="L322" t="str">
            <v>Laurin Murer</v>
          </cell>
          <cell r="M322">
            <v>40483.879166666666</v>
          </cell>
          <cell r="N322">
            <v>0.75</v>
          </cell>
          <cell r="O322" t="str">
            <v>Tried to fix client side tests on Jenkins with spaces, didn't work and then just removed spaces in the path</v>
          </cell>
        </row>
        <row r="323">
          <cell r="A323">
            <v>11148</v>
          </cell>
          <cell r="B323" t="str">
            <v>BA-152</v>
          </cell>
          <cell r="C323" t="str">
            <v>Decide test strategy</v>
          </cell>
          <cell r="E323" t="str">
            <v>Dev.Milestone2</v>
          </cell>
          <cell r="F323" t="str">
            <v>Closed</v>
          </cell>
          <cell r="G323">
            <v>2</v>
          </cell>
          <cell r="H323">
            <v>1</v>
          </cell>
          <cell r="I323">
            <v>1.6666666666666601</v>
          </cell>
          <cell r="J323">
            <v>0.83333333333333304</v>
          </cell>
          <cell r="K323">
            <v>2</v>
          </cell>
          <cell r="L323" t="str">
            <v>Laurin Murer</v>
          </cell>
          <cell r="M323">
            <v>40484.402777777781</v>
          </cell>
          <cell r="N323">
            <v>0.16666666666666599</v>
          </cell>
          <cell r="O323" t="str">
            <v>Added proposal for test strategy</v>
          </cell>
        </row>
        <row r="324">
          <cell r="A324">
            <v>11149</v>
          </cell>
          <cell r="B324" t="str">
            <v>BA-114</v>
          </cell>
          <cell r="C324" t="str">
            <v>Imlement CRUD for Task Templates</v>
          </cell>
          <cell r="E324" t="str">
            <v>Dev.Milestone2</v>
          </cell>
          <cell r="F324" t="str">
            <v>Closed</v>
          </cell>
          <cell r="G324">
            <v>6</v>
          </cell>
          <cell r="H324">
            <v>0.35294117647058798</v>
          </cell>
          <cell r="I324">
            <v>2.5</v>
          </cell>
          <cell r="J324">
            <v>0.14705882352941099</v>
          </cell>
          <cell r="K324">
            <v>17</v>
          </cell>
          <cell r="L324" t="str">
            <v>Tobias Blaser</v>
          </cell>
          <cell r="M324">
            <v>40484.302083333336</v>
          </cell>
          <cell r="N324">
            <v>0.75</v>
          </cell>
          <cell r="O324" t="str">
            <v>Refactor repository to optize caching.</v>
          </cell>
        </row>
        <row r="325">
          <cell r="A325">
            <v>11150</v>
          </cell>
          <cell r="B325" t="str">
            <v>BA-147</v>
          </cell>
          <cell r="C325" t="str">
            <v>Aufwand für "TaskTemplates zu Options mappen" abklären</v>
          </cell>
          <cell r="E325" t="str">
            <v>Dev.Milestone2</v>
          </cell>
          <cell r="F325" t="str">
            <v>Closed</v>
          </cell>
          <cell r="G325">
            <v>0.5</v>
          </cell>
          <cell r="H325">
            <v>0.5</v>
          </cell>
          <cell r="I325">
            <v>0.25</v>
          </cell>
          <cell r="J325">
            <v>0.25</v>
          </cell>
          <cell r="K325">
            <v>1</v>
          </cell>
          <cell r="L325" t="str">
            <v>Laurin Murer</v>
          </cell>
          <cell r="M325">
            <v>40484.432638888888</v>
          </cell>
          <cell r="N325">
            <v>0.25</v>
          </cell>
          <cell r="O325" t="str">
            <v>Estimated time required for mapping of options</v>
          </cell>
        </row>
        <row r="326">
          <cell r="A326">
            <v>11151</v>
          </cell>
          <cell r="B326" t="str">
            <v>BA-110</v>
          </cell>
          <cell r="C326" t="str">
            <v>Prepair presentation</v>
          </cell>
          <cell r="E326" t="str">
            <v>Dev.Milestone2</v>
          </cell>
          <cell r="F326" t="str">
            <v>Closed</v>
          </cell>
          <cell r="G326">
            <v>8</v>
          </cell>
          <cell r="H326">
            <v>0.53333333333333299</v>
          </cell>
          <cell r="I326">
            <v>0</v>
          </cell>
          <cell r="J326">
            <v>0</v>
          </cell>
          <cell r="K326">
            <v>15</v>
          </cell>
          <cell r="L326" t="str">
            <v>Tobias Blaser</v>
          </cell>
          <cell r="M326">
            <v>40484.416666666664</v>
          </cell>
          <cell r="N326">
            <v>1.25</v>
          </cell>
          <cell r="O326" t="str">
            <v>Practise presentation, print handouts.</v>
          </cell>
        </row>
        <row r="327">
          <cell r="A327">
            <v>11152</v>
          </cell>
          <cell r="B327" t="str">
            <v>BA-114</v>
          </cell>
          <cell r="C327" t="str">
            <v>Imlement CRUD for Task Templates</v>
          </cell>
          <cell r="E327" t="str">
            <v>Dev.Milestone2</v>
          </cell>
          <cell r="F327" t="str">
            <v>Closed</v>
          </cell>
          <cell r="G327">
            <v>6</v>
          </cell>
          <cell r="H327">
            <v>0.35294117647058798</v>
          </cell>
          <cell r="I327">
            <v>2.5</v>
          </cell>
          <cell r="J327">
            <v>0.14705882352941099</v>
          </cell>
          <cell r="K327">
            <v>17</v>
          </cell>
          <cell r="L327" t="str">
            <v>Tobias Blaser</v>
          </cell>
          <cell r="M327">
            <v>40484.46875</v>
          </cell>
          <cell r="N327">
            <v>0.75</v>
          </cell>
          <cell r="O327" t="str">
            <v>Implement getAll caching test for repository.</v>
          </cell>
        </row>
        <row r="328">
          <cell r="A328">
            <v>11153</v>
          </cell>
          <cell r="B328" t="str">
            <v>BA-110</v>
          </cell>
          <cell r="C328" t="str">
            <v>Prepair presentation</v>
          </cell>
          <cell r="E328" t="str">
            <v>Dev.Milestone2</v>
          </cell>
          <cell r="F328" t="str">
            <v>Closed</v>
          </cell>
          <cell r="G328">
            <v>8</v>
          </cell>
          <cell r="H328">
            <v>0.53333333333333299</v>
          </cell>
          <cell r="I328">
            <v>0</v>
          </cell>
          <cell r="J328">
            <v>0</v>
          </cell>
          <cell r="K328">
            <v>15</v>
          </cell>
          <cell r="L328" t="str">
            <v>Tobias Blaser</v>
          </cell>
          <cell r="M328">
            <v>40484.520833333336</v>
          </cell>
          <cell r="N328">
            <v>0.5</v>
          </cell>
          <cell r="O328" t="str">
            <v>Prepair holding presi.</v>
          </cell>
        </row>
        <row r="329">
          <cell r="A329">
            <v>11154</v>
          </cell>
          <cell r="B329" t="str">
            <v>BA-110</v>
          </cell>
          <cell r="C329" t="str">
            <v>Prepair presentation</v>
          </cell>
          <cell r="E329" t="str">
            <v>Dev.Milestone2</v>
          </cell>
          <cell r="F329" t="str">
            <v>Closed</v>
          </cell>
          <cell r="G329">
            <v>8</v>
          </cell>
          <cell r="H329">
            <v>0.53333333333333299</v>
          </cell>
          <cell r="I329">
            <v>0</v>
          </cell>
          <cell r="J329">
            <v>0</v>
          </cell>
          <cell r="K329">
            <v>15</v>
          </cell>
          <cell r="L329" t="str">
            <v>Tobias Blaser</v>
          </cell>
          <cell r="M329">
            <v>40484.541666666664</v>
          </cell>
          <cell r="N329">
            <v>1</v>
          </cell>
          <cell r="O329" t="str">
            <v>Perform presentation.</v>
          </cell>
        </row>
        <row r="330">
          <cell r="A330">
            <v>11155</v>
          </cell>
          <cell r="B330" t="str">
            <v>BA-8</v>
          </cell>
          <cell r="C330" t="str">
            <v>Prepare &amp; rework meetings</v>
          </cell>
          <cell r="F330" t="str">
            <v>Open</v>
          </cell>
          <cell r="G330">
            <v>18</v>
          </cell>
          <cell r="H330">
            <v>0.78260869565217395</v>
          </cell>
          <cell r="I330">
            <v>6.5833333333333304</v>
          </cell>
          <cell r="J330">
            <v>0.28623188405797101</v>
          </cell>
          <cell r="K330">
            <v>23</v>
          </cell>
          <cell r="L330" t="str">
            <v>Tobias Blaser</v>
          </cell>
          <cell r="M330">
            <v>40484.604166666664</v>
          </cell>
          <cell r="N330">
            <v>0.5</v>
          </cell>
          <cell r="O330" t="str">
            <v>Talk about problems, decisions and mappings.</v>
          </cell>
        </row>
        <row r="331">
          <cell r="A331">
            <v>11156</v>
          </cell>
          <cell r="B331" t="str">
            <v>BA-110</v>
          </cell>
          <cell r="C331" t="str">
            <v>Prepair presentation</v>
          </cell>
          <cell r="E331" t="str">
            <v>Dev.Milestone2</v>
          </cell>
          <cell r="F331" t="str">
            <v>Closed</v>
          </cell>
          <cell r="G331">
            <v>8</v>
          </cell>
          <cell r="H331">
            <v>0.53333333333333299</v>
          </cell>
          <cell r="I331">
            <v>0</v>
          </cell>
          <cell r="J331">
            <v>0</v>
          </cell>
          <cell r="K331">
            <v>15</v>
          </cell>
          <cell r="L331" t="str">
            <v>Tobias Blaser</v>
          </cell>
          <cell r="M331">
            <v>40484.625</v>
          </cell>
          <cell r="N331">
            <v>0.5</v>
          </cell>
          <cell r="O331" t="str">
            <v>Export presentation for guests.</v>
          </cell>
        </row>
        <row r="332">
          <cell r="A332">
            <v>11157</v>
          </cell>
          <cell r="B332" t="str">
            <v>BA-79</v>
          </cell>
          <cell r="C332" t="str">
            <v>Write and send Meeting-Protocol from 3.11.2014</v>
          </cell>
          <cell r="E332" t="str">
            <v>Dev.Milestone2</v>
          </cell>
          <cell r="F332" t="str">
            <v>Closed</v>
          </cell>
          <cell r="G332">
            <v>1</v>
          </cell>
          <cell r="H332">
            <v>1</v>
          </cell>
          <cell r="I332">
            <v>0.75</v>
          </cell>
          <cell r="J332">
            <v>0.75</v>
          </cell>
          <cell r="K332">
            <v>1</v>
          </cell>
          <cell r="L332" t="str">
            <v>Laurin Murer</v>
          </cell>
          <cell r="M332">
            <v>40484.671527777777</v>
          </cell>
          <cell r="N332">
            <v>0.25</v>
          </cell>
          <cell r="O332" t="str">
            <v>Sent presentation slides</v>
          </cell>
        </row>
        <row r="333">
          <cell r="A333">
            <v>11158</v>
          </cell>
          <cell r="B333" t="str">
            <v>BA-110</v>
          </cell>
          <cell r="C333" t="str">
            <v>Prepair presentation</v>
          </cell>
          <cell r="E333" t="str">
            <v>Dev.Milestone2</v>
          </cell>
          <cell r="F333" t="str">
            <v>Closed</v>
          </cell>
          <cell r="G333">
            <v>8</v>
          </cell>
          <cell r="H333">
            <v>0.53333333333333299</v>
          </cell>
          <cell r="I333">
            <v>0</v>
          </cell>
          <cell r="J333">
            <v>0</v>
          </cell>
          <cell r="K333">
            <v>15</v>
          </cell>
          <cell r="L333" t="str">
            <v>Laurin Murer</v>
          </cell>
          <cell r="M333">
            <v>40484.67291666667</v>
          </cell>
          <cell r="N333">
            <v>2.75</v>
          </cell>
          <cell r="O333" t="str">
            <v>Prepare and perform presentation</v>
          </cell>
        </row>
        <row r="334">
          <cell r="A334">
            <v>11159</v>
          </cell>
          <cell r="B334" t="str">
            <v>BA-114</v>
          </cell>
          <cell r="C334" t="str">
            <v>Imlement CRUD for Task Templates</v>
          </cell>
          <cell r="E334" t="str">
            <v>Dev.Milestone2</v>
          </cell>
          <cell r="F334" t="str">
            <v>Closed</v>
          </cell>
          <cell r="G334">
            <v>6</v>
          </cell>
          <cell r="H334">
            <v>0.35294117647058798</v>
          </cell>
          <cell r="I334">
            <v>2.5</v>
          </cell>
          <cell r="J334">
            <v>0.14705882352941099</v>
          </cell>
          <cell r="K334">
            <v>17</v>
          </cell>
          <cell r="L334" t="str">
            <v>Tobias Blaser</v>
          </cell>
          <cell r="M334">
            <v>40484.645833333336</v>
          </cell>
          <cell r="N334">
            <v>2.5</v>
          </cell>
          <cell r="O334" t="str">
            <v>Refactor repository and integrate taskTemplate interface.</v>
          </cell>
        </row>
        <row r="335">
          <cell r="A335">
            <v>11160</v>
          </cell>
          <cell r="B335" t="str">
            <v>BA-153</v>
          </cell>
          <cell r="C335" t="str">
            <v>split client tests/document test strategy.</v>
          </cell>
          <cell r="E335" t="str">
            <v>Dev.Milestone2</v>
          </cell>
          <cell r="F335" t="str">
            <v>Closed</v>
          </cell>
          <cell r="G335">
            <v>1</v>
          </cell>
          <cell r="H335">
            <v>1</v>
          </cell>
          <cell r="I335">
            <v>0.5</v>
          </cell>
          <cell r="J335">
            <v>0.5</v>
          </cell>
          <cell r="K335">
            <v>1</v>
          </cell>
          <cell r="L335" t="str">
            <v>Tobias Blaser</v>
          </cell>
          <cell r="M335">
            <v>40484.760416666664</v>
          </cell>
          <cell r="N335">
            <v>0.5</v>
          </cell>
          <cell r="O335" t="str">
            <v>Restructure client tests and document test strategy.</v>
          </cell>
        </row>
        <row r="336">
          <cell r="A336">
            <v>11161</v>
          </cell>
          <cell r="B336" t="str">
            <v>BA-145</v>
          </cell>
          <cell r="C336" t="str">
            <v>Document decision for ObjectFactory and POST+DELETE for Server methods</v>
          </cell>
          <cell r="E336" t="str">
            <v>Dev.Milestone2</v>
          </cell>
          <cell r="F336" t="str">
            <v>Closed</v>
          </cell>
          <cell r="G336">
            <v>0</v>
          </cell>
          <cell r="H336">
            <v>0</v>
          </cell>
          <cell r="I336">
            <v>0</v>
          </cell>
          <cell r="J336">
            <v>0</v>
          </cell>
          <cell r="K336">
            <v>2</v>
          </cell>
          <cell r="L336" t="str">
            <v>Tobias Blaser</v>
          </cell>
          <cell r="M336">
            <v>40484.78125</v>
          </cell>
          <cell r="N336">
            <v>0.5</v>
          </cell>
        </row>
        <row r="337">
          <cell r="A337">
            <v>11162</v>
          </cell>
          <cell r="B337" t="str">
            <v>BA-114</v>
          </cell>
          <cell r="C337" t="str">
            <v>Imlement CRUD for Task Templates</v>
          </cell>
          <cell r="E337" t="str">
            <v>Dev.Milestone2</v>
          </cell>
          <cell r="F337" t="str">
            <v>Closed</v>
          </cell>
          <cell r="G337">
            <v>6</v>
          </cell>
          <cell r="H337">
            <v>0.35294117647058798</v>
          </cell>
          <cell r="I337">
            <v>2.5</v>
          </cell>
          <cell r="J337">
            <v>0.14705882352941099</v>
          </cell>
          <cell r="K337">
            <v>17</v>
          </cell>
          <cell r="L337" t="str">
            <v>Tobias Blaser</v>
          </cell>
          <cell r="M337">
            <v>40484.8125</v>
          </cell>
          <cell r="N337">
            <v>1.25</v>
          </cell>
          <cell r="O337" t="str">
            <v>Refactor repository and path configuration.</v>
          </cell>
        </row>
        <row r="338">
          <cell r="A338">
            <v>11163</v>
          </cell>
          <cell r="B338" t="str">
            <v>BA-8</v>
          </cell>
          <cell r="C338" t="str">
            <v>Prepare &amp; rework meetings</v>
          </cell>
          <cell r="F338" t="str">
            <v>Open</v>
          </cell>
          <cell r="G338">
            <v>18</v>
          </cell>
          <cell r="H338">
            <v>0.78260869565217395</v>
          </cell>
          <cell r="I338">
            <v>6.5833333333333304</v>
          </cell>
          <cell r="J338">
            <v>0.28623188405797101</v>
          </cell>
          <cell r="K338">
            <v>23</v>
          </cell>
          <cell r="L338" t="str">
            <v>Laurin Murer</v>
          </cell>
          <cell r="M338">
            <v>40484.616666666669</v>
          </cell>
          <cell r="N338">
            <v>0.5</v>
          </cell>
          <cell r="O338" t="str">
            <v>Talk about problems, decisions and mappings.</v>
          </cell>
        </row>
        <row r="339">
          <cell r="A339">
            <v>11164</v>
          </cell>
          <cell r="B339" t="str">
            <v>BA-114</v>
          </cell>
          <cell r="C339" t="str">
            <v>Imlement CRUD for Task Templates</v>
          </cell>
          <cell r="E339" t="str">
            <v>Dev.Milestone2</v>
          </cell>
          <cell r="F339" t="str">
            <v>Closed</v>
          </cell>
          <cell r="G339">
            <v>6</v>
          </cell>
          <cell r="H339">
            <v>0.35294117647058798</v>
          </cell>
          <cell r="I339">
            <v>2.5</v>
          </cell>
          <cell r="J339">
            <v>0.14705882352941099</v>
          </cell>
          <cell r="K339">
            <v>17</v>
          </cell>
          <cell r="L339" t="str">
            <v>Laurin Murer</v>
          </cell>
          <cell r="M339">
            <v>40484.617361111108</v>
          </cell>
          <cell r="N339">
            <v>1</v>
          </cell>
          <cell r="O339" t="str">
            <v>Added TaskProperty and TaskPropertyValue in model</v>
          </cell>
        </row>
        <row r="340">
          <cell r="A340">
            <v>11165</v>
          </cell>
          <cell r="B340" t="str">
            <v>BA-114</v>
          </cell>
          <cell r="C340" t="str">
            <v>Imlement CRUD for Task Templates</v>
          </cell>
          <cell r="E340" t="str">
            <v>Dev.Milestone2</v>
          </cell>
          <cell r="F340" t="str">
            <v>Closed</v>
          </cell>
          <cell r="G340">
            <v>6</v>
          </cell>
          <cell r="H340">
            <v>0.35294117647058798</v>
          </cell>
          <cell r="I340">
            <v>2.5</v>
          </cell>
          <cell r="J340">
            <v>0.14705882352941099</v>
          </cell>
          <cell r="K340">
            <v>17</v>
          </cell>
          <cell r="L340" t="str">
            <v>Laurin Murer</v>
          </cell>
          <cell r="M340">
            <v>40484.618055555555</v>
          </cell>
          <cell r="N340">
            <v>1</v>
          </cell>
          <cell r="O340" t="str">
            <v>Created CRUD for Task Properties</v>
          </cell>
        </row>
        <row r="341">
          <cell r="A341">
            <v>11166</v>
          </cell>
          <cell r="B341" t="str">
            <v>BA-114</v>
          </cell>
          <cell r="C341" t="str">
            <v>Imlement CRUD for Task Templates</v>
          </cell>
          <cell r="E341" t="str">
            <v>Dev.Milestone2</v>
          </cell>
          <cell r="F341" t="str">
            <v>Closed</v>
          </cell>
          <cell r="G341">
            <v>6</v>
          </cell>
          <cell r="H341">
            <v>0.35294117647058798</v>
          </cell>
          <cell r="I341">
            <v>2.5</v>
          </cell>
          <cell r="J341">
            <v>0.14705882352941099</v>
          </cell>
          <cell r="K341">
            <v>17</v>
          </cell>
          <cell r="L341" t="str">
            <v>Laurin Murer</v>
          </cell>
          <cell r="M341">
            <v>40485.618055555555</v>
          </cell>
          <cell r="N341">
            <v>1</v>
          </cell>
          <cell r="O341" t="str">
            <v>Implemented TaskTemplates also returning their properties</v>
          </cell>
        </row>
        <row r="342">
          <cell r="A342">
            <v>11167</v>
          </cell>
          <cell r="B342" t="str">
            <v>BA-114</v>
          </cell>
          <cell r="C342" t="str">
            <v>Imlement CRUD for Task Templates</v>
          </cell>
          <cell r="E342" t="str">
            <v>Dev.Milestone2</v>
          </cell>
          <cell r="F342" t="str">
            <v>Closed</v>
          </cell>
          <cell r="G342">
            <v>6</v>
          </cell>
          <cell r="H342">
            <v>0.35294117647058798</v>
          </cell>
          <cell r="I342">
            <v>2.5</v>
          </cell>
          <cell r="J342">
            <v>0.14705882352941099</v>
          </cell>
          <cell r="K342">
            <v>17</v>
          </cell>
          <cell r="L342" t="str">
            <v>Laurin Murer</v>
          </cell>
          <cell r="M342">
            <v>40485.618750000001</v>
          </cell>
          <cell r="N342">
            <v>3</v>
          </cell>
          <cell r="O342" t="str">
            <v>Implemented addProperty, updateProperty and deleteProperty for TaskTemplates</v>
          </cell>
        </row>
        <row r="343">
          <cell r="A343">
            <v>11168</v>
          </cell>
          <cell r="B343" t="str">
            <v>BA-155</v>
          </cell>
          <cell r="C343" t="str">
            <v>Add demodata to taskTemplate api</v>
          </cell>
          <cell r="E343" t="str">
            <v>Dev.Milestone2</v>
          </cell>
          <cell r="F343" t="str">
            <v>Closed</v>
          </cell>
          <cell r="G343">
            <v>0.5</v>
          </cell>
          <cell r="H343">
            <v>0.5</v>
          </cell>
          <cell r="I343">
            <v>0</v>
          </cell>
          <cell r="J343">
            <v>0</v>
          </cell>
          <cell r="K343">
            <v>1</v>
          </cell>
          <cell r="L343" t="str">
            <v>Laurin Murer</v>
          </cell>
          <cell r="M343">
            <v>40486.684027777781</v>
          </cell>
          <cell r="N343">
            <v>1</v>
          </cell>
          <cell r="O343" t="str">
            <v>Added example data and fixed typo in DB-name</v>
          </cell>
        </row>
        <row r="344">
          <cell r="A344">
            <v>11169</v>
          </cell>
          <cell r="B344" t="str">
            <v>BA-114</v>
          </cell>
          <cell r="C344" t="str">
            <v>Imlement CRUD for Task Templates</v>
          </cell>
          <cell r="E344" t="str">
            <v>Dev.Milestone2</v>
          </cell>
          <cell r="F344" t="str">
            <v>Closed</v>
          </cell>
          <cell r="G344">
            <v>6</v>
          </cell>
          <cell r="H344">
            <v>0.35294117647058798</v>
          </cell>
          <cell r="I344">
            <v>2.5</v>
          </cell>
          <cell r="J344">
            <v>0.14705882352941099</v>
          </cell>
          <cell r="K344">
            <v>17</v>
          </cell>
          <cell r="L344" t="str">
            <v>Tobias Blaser</v>
          </cell>
          <cell r="M344">
            <v>40487.34375</v>
          </cell>
          <cell r="N344">
            <v>3</v>
          </cell>
          <cell r="O344" t="str">
            <v>TaskTemplate update &amp; properties update.</v>
          </cell>
        </row>
        <row r="345">
          <cell r="A345">
            <v>11170</v>
          </cell>
          <cell r="B345" t="str">
            <v>BA-114</v>
          </cell>
          <cell r="C345" t="str">
            <v>Imlement CRUD for Task Templates</v>
          </cell>
          <cell r="E345" t="str">
            <v>Dev.Milestone2</v>
          </cell>
          <cell r="F345" t="str">
            <v>Closed</v>
          </cell>
          <cell r="G345">
            <v>6</v>
          </cell>
          <cell r="H345">
            <v>0.35294117647058798</v>
          </cell>
          <cell r="I345">
            <v>2.5</v>
          </cell>
          <cell r="J345">
            <v>0.14705882352941099</v>
          </cell>
          <cell r="K345">
            <v>17</v>
          </cell>
          <cell r="L345" t="str">
            <v>Tobias Blaser</v>
          </cell>
          <cell r="M345">
            <v>40487.572916666664</v>
          </cell>
          <cell r="N345">
            <v>3.5</v>
          </cell>
          <cell r="O345" t="str">
            <v>Fix problem with Angular request mix up.</v>
          </cell>
        </row>
        <row r="346">
          <cell r="A346">
            <v>11171</v>
          </cell>
          <cell r="B346" t="str">
            <v>BA-114</v>
          </cell>
          <cell r="C346" t="str">
            <v>Imlement CRUD for Task Templates</v>
          </cell>
          <cell r="E346" t="str">
            <v>Dev.Milestone2</v>
          </cell>
          <cell r="F346" t="str">
            <v>Closed</v>
          </cell>
          <cell r="G346">
            <v>6</v>
          </cell>
          <cell r="H346">
            <v>0.35294117647058798</v>
          </cell>
          <cell r="I346">
            <v>2.5</v>
          </cell>
          <cell r="J346">
            <v>0.14705882352941099</v>
          </cell>
          <cell r="K346">
            <v>17</v>
          </cell>
          <cell r="L346" t="str">
            <v>Tobias Blaser</v>
          </cell>
          <cell r="M346">
            <v>40488.34375</v>
          </cell>
          <cell r="N346">
            <v>0.5</v>
          </cell>
          <cell r="O346" t="str">
            <v>Improove property Creation.</v>
          </cell>
        </row>
        <row r="347">
          <cell r="A347">
            <v>11172</v>
          </cell>
          <cell r="B347" t="str">
            <v>BA-114</v>
          </cell>
          <cell r="C347" t="str">
            <v>Imlement CRUD for Task Templates</v>
          </cell>
          <cell r="E347" t="str">
            <v>Dev.Milestone2</v>
          </cell>
          <cell r="F347" t="str">
            <v>Closed</v>
          </cell>
          <cell r="G347">
            <v>6</v>
          </cell>
          <cell r="H347">
            <v>0.35294117647058798</v>
          </cell>
          <cell r="I347">
            <v>2.5</v>
          </cell>
          <cell r="J347">
            <v>0.14705882352941099</v>
          </cell>
          <cell r="K347">
            <v>17</v>
          </cell>
          <cell r="L347" t="str">
            <v>Tobias Blaser</v>
          </cell>
          <cell r="M347">
            <v>40488.3125</v>
          </cell>
          <cell r="N347">
            <v>0.5</v>
          </cell>
          <cell r="O347" t="str">
            <v>Implement filtering of taskProperties.</v>
          </cell>
        </row>
        <row r="348">
          <cell r="A348">
            <v>11173</v>
          </cell>
          <cell r="B348" t="str">
            <v>BA-114</v>
          </cell>
          <cell r="C348" t="str">
            <v>Imlement CRUD for Task Templates</v>
          </cell>
          <cell r="E348" t="str">
            <v>Dev.Milestone2</v>
          </cell>
          <cell r="F348" t="str">
            <v>Closed</v>
          </cell>
          <cell r="G348">
            <v>6</v>
          </cell>
          <cell r="H348">
            <v>0.35294117647058798</v>
          </cell>
          <cell r="I348">
            <v>2.5</v>
          </cell>
          <cell r="J348">
            <v>0.14705882352941099</v>
          </cell>
          <cell r="K348">
            <v>17</v>
          </cell>
          <cell r="L348" t="str">
            <v>Tobias Blaser</v>
          </cell>
          <cell r="M348">
            <v>40488.416666666664</v>
          </cell>
          <cell r="N348">
            <v>1.25</v>
          </cell>
          <cell r="O348" t="str">
            <v>Finish TaskTemplateProperties CRUD.</v>
          </cell>
        </row>
        <row r="349">
          <cell r="A349">
            <v>11174</v>
          </cell>
          <cell r="B349" t="str">
            <v>BA-14</v>
          </cell>
          <cell r="C349" t="str">
            <v>Projectmanagement</v>
          </cell>
          <cell r="F349" t="str">
            <v>Open</v>
          </cell>
          <cell r="G349">
            <v>14</v>
          </cell>
          <cell r="H349">
            <v>0.35</v>
          </cell>
          <cell r="I349">
            <v>0</v>
          </cell>
          <cell r="J349">
            <v>0</v>
          </cell>
          <cell r="K349">
            <v>40</v>
          </cell>
          <cell r="L349" t="str">
            <v>Tobias Blaser</v>
          </cell>
          <cell r="M349">
            <v>40488.489583333336</v>
          </cell>
          <cell r="N349">
            <v>0.25</v>
          </cell>
          <cell r="O349" t="str">
            <v>Discuss state.</v>
          </cell>
        </row>
        <row r="350">
          <cell r="A350">
            <v>11175</v>
          </cell>
          <cell r="B350" t="str">
            <v>BA-114</v>
          </cell>
          <cell r="C350" t="str">
            <v>Imlement CRUD for Task Templates</v>
          </cell>
          <cell r="E350" t="str">
            <v>Dev.Milestone2</v>
          </cell>
          <cell r="F350" t="str">
            <v>Closed</v>
          </cell>
          <cell r="G350">
            <v>6</v>
          </cell>
          <cell r="H350">
            <v>0.35294117647058798</v>
          </cell>
          <cell r="I350">
            <v>2.5</v>
          </cell>
          <cell r="J350">
            <v>0.14705882352941099</v>
          </cell>
          <cell r="K350">
            <v>17</v>
          </cell>
          <cell r="L350" t="str">
            <v>Tobias Blaser</v>
          </cell>
          <cell r="M350">
            <v>40488.5</v>
          </cell>
          <cell r="N350">
            <v>1</v>
          </cell>
          <cell r="O350" t="str">
            <v>Improove UI.</v>
          </cell>
        </row>
        <row r="351">
          <cell r="A351">
            <v>11177</v>
          </cell>
          <cell r="B351" t="str">
            <v>BA-109</v>
          </cell>
          <cell r="C351" t="str">
            <v>Fix client side tests on Jenkins</v>
          </cell>
          <cell r="F351" t="str">
            <v>Closed</v>
          </cell>
          <cell r="G351">
            <v>3</v>
          </cell>
          <cell r="H351">
            <v>1</v>
          </cell>
          <cell r="I351">
            <v>1.25</v>
          </cell>
          <cell r="J351">
            <v>0.41666666666666602</v>
          </cell>
          <cell r="K351">
            <v>3</v>
          </cell>
          <cell r="L351" t="str">
            <v>Tobias Blaser</v>
          </cell>
          <cell r="M351">
            <v>40488.677083333336</v>
          </cell>
          <cell r="N351">
            <v>0.25</v>
          </cell>
          <cell r="O351" t="str">
            <v>Check client side tests on jenkins.</v>
          </cell>
        </row>
        <row r="352">
          <cell r="A352">
            <v>11178</v>
          </cell>
          <cell r="B352" t="str">
            <v>BA-136</v>
          </cell>
          <cell r="C352" t="str">
            <v>Extend admin interface with task property CRUD on client</v>
          </cell>
          <cell r="E352" t="str">
            <v>Dev.Milestone2</v>
          </cell>
          <cell r="F352" t="str">
            <v>Closed</v>
          </cell>
          <cell r="G352">
            <v>2</v>
          </cell>
          <cell r="H352">
            <v>1</v>
          </cell>
          <cell r="I352">
            <v>0</v>
          </cell>
          <cell r="J352">
            <v>0</v>
          </cell>
          <cell r="K352">
            <v>2</v>
          </cell>
          <cell r="L352" t="str">
            <v>Tobias Blaser</v>
          </cell>
          <cell r="M352">
            <v>40488.572916666664</v>
          </cell>
          <cell r="N352">
            <v>2.5</v>
          </cell>
          <cell r="O352" t="str">
            <v>Create task property CRUD view on client.</v>
          </cell>
        </row>
        <row r="353">
          <cell r="A353">
            <v>11179</v>
          </cell>
          <cell r="B353" t="str">
            <v>BA-119</v>
          </cell>
          <cell r="C353" t="str">
            <v>Implement CRUD mapping information on server</v>
          </cell>
          <cell r="E353" t="str">
            <v>Dev.Milestone2</v>
          </cell>
          <cell r="F353" t="str">
            <v>Closed</v>
          </cell>
          <cell r="G353">
            <v>8</v>
          </cell>
          <cell r="H353">
            <v>0.72727272727272696</v>
          </cell>
          <cell r="I353">
            <v>0</v>
          </cell>
          <cell r="J353">
            <v>0</v>
          </cell>
          <cell r="K353">
            <v>11</v>
          </cell>
          <cell r="L353" t="str">
            <v>Laurin Murer</v>
          </cell>
          <cell r="M353">
            <v>40486.695833333331</v>
          </cell>
          <cell r="N353">
            <v>0.5</v>
          </cell>
          <cell r="O353" t="str">
            <v>Refactored out AbstractEntity</v>
          </cell>
        </row>
        <row r="354">
          <cell r="A354">
            <v>11180</v>
          </cell>
          <cell r="B354" t="str">
            <v>BA-119</v>
          </cell>
          <cell r="C354" t="str">
            <v>Implement CRUD mapping information on server</v>
          </cell>
          <cell r="E354" t="str">
            <v>Dev.Milestone2</v>
          </cell>
          <cell r="F354" t="str">
            <v>Closed</v>
          </cell>
          <cell r="G354">
            <v>8</v>
          </cell>
          <cell r="H354">
            <v>0.72727272727272696</v>
          </cell>
          <cell r="I354">
            <v>0</v>
          </cell>
          <cell r="J354">
            <v>0</v>
          </cell>
          <cell r="K354">
            <v>11</v>
          </cell>
          <cell r="L354" t="str">
            <v>Laurin Murer</v>
          </cell>
          <cell r="M354">
            <v>40487.695833333331</v>
          </cell>
          <cell r="N354">
            <v>0.5</v>
          </cell>
          <cell r="O354" t="str">
            <v>Invented CRUDLogicInterface</v>
          </cell>
        </row>
        <row r="355">
          <cell r="A355">
            <v>11181</v>
          </cell>
          <cell r="B355" t="str">
            <v>BA-119</v>
          </cell>
          <cell r="C355" t="str">
            <v>Implement CRUD mapping information on server</v>
          </cell>
          <cell r="E355" t="str">
            <v>Dev.Milestone2</v>
          </cell>
          <cell r="F355" t="str">
            <v>Closed</v>
          </cell>
          <cell r="G355">
            <v>8</v>
          </cell>
          <cell r="H355">
            <v>0.72727272727272696</v>
          </cell>
          <cell r="I355">
            <v>0</v>
          </cell>
          <cell r="J355">
            <v>0</v>
          </cell>
          <cell r="K355">
            <v>11</v>
          </cell>
          <cell r="L355" t="str">
            <v>Laurin Murer</v>
          </cell>
          <cell r="M355">
            <v>40487.696527777778</v>
          </cell>
          <cell r="N355">
            <v>0.75</v>
          </cell>
          <cell r="O355" t="str">
            <v>Invented AbstractCRUDController and it's CRUD methods</v>
          </cell>
        </row>
        <row r="356">
          <cell r="A356">
            <v>11182</v>
          </cell>
          <cell r="B356" t="str">
            <v>BA-119</v>
          </cell>
          <cell r="C356" t="str">
            <v>Implement CRUD mapping information on server</v>
          </cell>
          <cell r="E356" t="str">
            <v>Dev.Milestone2</v>
          </cell>
          <cell r="F356" t="str">
            <v>Closed</v>
          </cell>
          <cell r="G356">
            <v>8</v>
          </cell>
          <cell r="H356">
            <v>0.72727272727272696</v>
          </cell>
          <cell r="I356">
            <v>0</v>
          </cell>
          <cell r="J356">
            <v>0</v>
          </cell>
          <cell r="K356">
            <v>11</v>
          </cell>
          <cell r="L356" t="str">
            <v>Laurin Murer</v>
          </cell>
          <cell r="M356">
            <v>40487.697222222225</v>
          </cell>
          <cell r="N356">
            <v>0.5</v>
          </cell>
          <cell r="O356" t="str">
            <v>Fixed Documentation and changed TaskTemplateController to use AbstractCRUDController</v>
          </cell>
        </row>
        <row r="357">
          <cell r="A357">
            <v>11183</v>
          </cell>
          <cell r="B357" t="str">
            <v>BA-119</v>
          </cell>
          <cell r="C357" t="str">
            <v>Implement CRUD mapping information on server</v>
          </cell>
          <cell r="E357" t="str">
            <v>Dev.Milestone2</v>
          </cell>
          <cell r="F357" t="str">
            <v>Closed</v>
          </cell>
          <cell r="G357">
            <v>8</v>
          </cell>
          <cell r="H357">
            <v>0.72727272727272696</v>
          </cell>
          <cell r="I357">
            <v>0</v>
          </cell>
          <cell r="J357">
            <v>0</v>
          </cell>
          <cell r="K357">
            <v>11</v>
          </cell>
          <cell r="L357" t="str">
            <v>Laurin Murer</v>
          </cell>
          <cell r="M357">
            <v>40488.697916666664</v>
          </cell>
          <cell r="N357">
            <v>1</v>
          </cell>
          <cell r="O357" t="str">
            <v>Changed PPTAccountController to use AbstractCRUDController</v>
          </cell>
        </row>
        <row r="358">
          <cell r="A358">
            <v>11184</v>
          </cell>
          <cell r="B358" t="str">
            <v>BA-119</v>
          </cell>
          <cell r="C358" t="str">
            <v>Implement CRUD mapping information on server</v>
          </cell>
          <cell r="E358" t="str">
            <v>Dev.Milestone2</v>
          </cell>
          <cell r="F358" t="str">
            <v>Closed</v>
          </cell>
          <cell r="G358">
            <v>8</v>
          </cell>
          <cell r="H358">
            <v>0.72727272727272696</v>
          </cell>
          <cell r="I358">
            <v>0</v>
          </cell>
          <cell r="J358">
            <v>0</v>
          </cell>
          <cell r="K358">
            <v>11</v>
          </cell>
          <cell r="L358" t="str">
            <v>Laurin Murer</v>
          </cell>
          <cell r="M358">
            <v>40488.697916666664</v>
          </cell>
          <cell r="N358">
            <v>0.33333333333333298</v>
          </cell>
          <cell r="O358" t="str">
            <v>Formatted documentation to wrap long pre"s and added some more white space"</v>
          </cell>
        </row>
        <row r="359">
          <cell r="A359">
            <v>11185</v>
          </cell>
          <cell r="B359" t="str">
            <v>BA-119</v>
          </cell>
          <cell r="C359" t="str">
            <v>Implement CRUD mapping information on server</v>
          </cell>
          <cell r="E359" t="str">
            <v>Dev.Milestone2</v>
          </cell>
          <cell r="F359" t="str">
            <v>Closed</v>
          </cell>
          <cell r="G359">
            <v>8</v>
          </cell>
          <cell r="H359">
            <v>0.72727272727272696</v>
          </cell>
          <cell r="I359">
            <v>0</v>
          </cell>
          <cell r="J359">
            <v>0</v>
          </cell>
          <cell r="K359">
            <v>11</v>
          </cell>
          <cell r="L359" t="str">
            <v>Laurin Murer</v>
          </cell>
          <cell r="M359">
            <v>40488.698611111111</v>
          </cell>
          <cell r="N359">
            <v>0.83333333333333304</v>
          </cell>
          <cell r="O359" t="str">
            <v>Created DKSMapping DAO and Entity</v>
          </cell>
        </row>
        <row r="360">
          <cell r="A360">
            <v>11186</v>
          </cell>
          <cell r="B360" t="str">
            <v>BA-119</v>
          </cell>
          <cell r="C360" t="str">
            <v>Implement CRUD mapping information on server</v>
          </cell>
          <cell r="E360" t="str">
            <v>Dev.Milestone2</v>
          </cell>
          <cell r="F360" t="str">
            <v>Closed</v>
          </cell>
          <cell r="G360">
            <v>8</v>
          </cell>
          <cell r="H360">
            <v>0.72727272727272696</v>
          </cell>
          <cell r="I360">
            <v>0</v>
          </cell>
          <cell r="J360">
            <v>0</v>
          </cell>
          <cell r="K360">
            <v>11</v>
          </cell>
          <cell r="L360" t="str">
            <v>Laurin Murer</v>
          </cell>
          <cell r="M360">
            <v>40488.698611111111</v>
          </cell>
          <cell r="N360">
            <v>1.1666666666666601</v>
          </cell>
          <cell r="O360" t="str">
            <v>Created DKSMapping Controller</v>
          </cell>
        </row>
        <row r="361">
          <cell r="A361">
            <v>11187</v>
          </cell>
          <cell r="B361" t="str">
            <v>BA-119</v>
          </cell>
          <cell r="C361" t="str">
            <v>Implement CRUD mapping information on server</v>
          </cell>
          <cell r="E361" t="str">
            <v>Dev.Milestone2</v>
          </cell>
          <cell r="F361" t="str">
            <v>Closed</v>
          </cell>
          <cell r="G361">
            <v>8</v>
          </cell>
          <cell r="H361">
            <v>0.72727272727272696</v>
          </cell>
          <cell r="I361">
            <v>0</v>
          </cell>
          <cell r="J361">
            <v>0</v>
          </cell>
          <cell r="K361">
            <v>11</v>
          </cell>
          <cell r="L361" t="str">
            <v>Laurin Murer</v>
          </cell>
          <cell r="M361">
            <v>40488.699305555558</v>
          </cell>
          <cell r="N361">
            <v>0.5</v>
          </cell>
          <cell r="O361" t="str">
            <v>Changed example data ids to something really big to prevent crashes with real data</v>
          </cell>
        </row>
        <row r="362">
          <cell r="A362">
            <v>11188</v>
          </cell>
          <cell r="B362" t="str">
            <v>BA-119</v>
          </cell>
          <cell r="C362" t="str">
            <v>Implement CRUD mapping information on server</v>
          </cell>
          <cell r="E362" t="str">
            <v>Dev.Milestone2</v>
          </cell>
          <cell r="F362" t="str">
            <v>Closed</v>
          </cell>
          <cell r="G362">
            <v>8</v>
          </cell>
          <cell r="H362">
            <v>0.72727272727272696</v>
          </cell>
          <cell r="I362">
            <v>0</v>
          </cell>
          <cell r="J362">
            <v>0</v>
          </cell>
          <cell r="K362">
            <v>11</v>
          </cell>
          <cell r="L362" t="str">
            <v>Laurin Murer</v>
          </cell>
          <cell r="M362">
            <v>40488.699305555558</v>
          </cell>
          <cell r="N362">
            <v>0.5</v>
          </cell>
          <cell r="O362" t="str">
            <v>Fixed documentation for delete DKSMapping and finished task</v>
          </cell>
        </row>
        <row r="363">
          <cell r="A363">
            <v>11189</v>
          </cell>
          <cell r="B363" t="str">
            <v>BA-152</v>
          </cell>
          <cell r="C363" t="str">
            <v>Decide test strategy</v>
          </cell>
          <cell r="E363" t="str">
            <v>Dev.Milestone2</v>
          </cell>
          <cell r="F363" t="str">
            <v>Closed</v>
          </cell>
          <cell r="G363">
            <v>2</v>
          </cell>
          <cell r="H363">
            <v>1</v>
          </cell>
          <cell r="I363">
            <v>1.6666666666666601</v>
          </cell>
          <cell r="J363">
            <v>0.83333333333333304</v>
          </cell>
          <cell r="K363">
            <v>2</v>
          </cell>
          <cell r="L363" t="str">
            <v>Laurin Murer</v>
          </cell>
          <cell r="M363">
            <v>40488.716666666667</v>
          </cell>
          <cell r="N363">
            <v>0.16666666666666599</v>
          </cell>
          <cell r="O363" t="str">
            <v>Reviewed and added some minor points</v>
          </cell>
        </row>
        <row r="364">
          <cell r="A364">
            <v>11190</v>
          </cell>
          <cell r="B364" t="str">
            <v>BA-145</v>
          </cell>
          <cell r="C364" t="str">
            <v>Document decision for ObjectFactory and POST+DELETE for Server methods</v>
          </cell>
          <cell r="E364" t="str">
            <v>Dev.Milestone2</v>
          </cell>
          <cell r="F364" t="str">
            <v>Closed</v>
          </cell>
          <cell r="G364">
            <v>0</v>
          </cell>
          <cell r="H364">
            <v>0</v>
          </cell>
          <cell r="I364">
            <v>0</v>
          </cell>
          <cell r="J364">
            <v>0</v>
          </cell>
          <cell r="K364">
            <v>2</v>
          </cell>
          <cell r="L364" t="str">
            <v>Laurin Murer</v>
          </cell>
          <cell r="M364">
            <v>40488.724305555559</v>
          </cell>
          <cell r="N364">
            <v>0.16666666666666599</v>
          </cell>
          <cell r="O364" t="str">
            <v>Reviewed, looks good!</v>
          </cell>
        </row>
        <row r="365">
          <cell r="A365">
            <v>11191</v>
          </cell>
          <cell r="B365" t="str">
            <v>BA-118</v>
          </cell>
          <cell r="C365" t="str">
            <v>Create admin backend environment on client</v>
          </cell>
          <cell r="E365" t="str">
            <v>Dev.Milestone2</v>
          </cell>
          <cell r="F365" t="str">
            <v>Closed</v>
          </cell>
          <cell r="G365">
            <v>5</v>
          </cell>
          <cell r="H365">
            <v>5</v>
          </cell>
          <cell r="I365">
            <v>3</v>
          </cell>
          <cell r="J365">
            <v>3</v>
          </cell>
          <cell r="K365">
            <v>1</v>
          </cell>
          <cell r="L365" t="str">
            <v>Tobias Blaser</v>
          </cell>
          <cell r="M365">
            <v>40488.6875</v>
          </cell>
          <cell r="N365">
            <v>2</v>
          </cell>
          <cell r="O365" t="str">
            <v>Create admin interface and refactor neavigation.</v>
          </cell>
        </row>
        <row r="366">
          <cell r="A366">
            <v>11192</v>
          </cell>
          <cell r="B366" t="str">
            <v>BA-138</v>
          </cell>
          <cell r="C366" t="str">
            <v>Add more information in problem-/decision-detail view</v>
          </cell>
          <cell r="E366" t="str">
            <v>Dev.Milestone2</v>
          </cell>
          <cell r="F366" t="str">
            <v>Closed</v>
          </cell>
          <cell r="G366">
            <v>2</v>
          </cell>
          <cell r="H366">
            <v>1</v>
          </cell>
          <cell r="I366">
            <v>0.25</v>
          </cell>
          <cell r="J366">
            <v>0.125</v>
          </cell>
          <cell r="K366">
            <v>2</v>
          </cell>
          <cell r="L366" t="str">
            <v>Tobias Blaser</v>
          </cell>
          <cell r="M366">
            <v>40488.791666666664</v>
          </cell>
          <cell r="N366">
            <v>1.5</v>
          </cell>
          <cell r="O366" t="str">
            <v>Show attributes, notes &amp; path.</v>
          </cell>
        </row>
        <row r="367">
          <cell r="A367">
            <v>11193</v>
          </cell>
          <cell r="B367" t="str">
            <v>BA-122</v>
          </cell>
          <cell r="C367" t="str">
            <v>Extend admin interface with templating CRUD on client</v>
          </cell>
          <cell r="E367" t="str">
            <v>Dev.Milestone2</v>
          </cell>
          <cell r="F367" t="str">
            <v>Closed</v>
          </cell>
          <cell r="G367">
            <v>4</v>
          </cell>
          <cell r="H367">
            <v>2</v>
          </cell>
          <cell r="I367">
            <v>2.9166666666666599</v>
          </cell>
          <cell r="J367">
            <v>1.4583333333333299</v>
          </cell>
          <cell r="K367">
            <v>2</v>
          </cell>
          <cell r="L367" t="str">
            <v>Tobias Blaser</v>
          </cell>
          <cell r="M367">
            <v>40490.6875</v>
          </cell>
          <cell r="N367">
            <v>1</v>
          </cell>
          <cell r="O367" t="str">
            <v>Add CRU for templates on client in admin interface.</v>
          </cell>
        </row>
        <row r="368">
          <cell r="A368">
            <v>11194</v>
          </cell>
          <cell r="B368" t="str">
            <v>BA-8</v>
          </cell>
          <cell r="C368" t="str">
            <v>Prepare &amp; rework meetings</v>
          </cell>
          <cell r="F368" t="str">
            <v>Open</v>
          </cell>
          <cell r="G368">
            <v>18</v>
          </cell>
          <cell r="H368">
            <v>0.78260869565217395</v>
          </cell>
          <cell r="I368">
            <v>6.5833333333333304</v>
          </cell>
          <cell r="J368">
            <v>0.28623188405797101</v>
          </cell>
          <cell r="K368">
            <v>23</v>
          </cell>
          <cell r="L368" t="str">
            <v>Tobias Blaser</v>
          </cell>
          <cell r="M368">
            <v>40491.291666666664</v>
          </cell>
          <cell r="N368">
            <v>0.25</v>
          </cell>
          <cell r="O368" t="str">
            <v>Send meeting topics to professor.</v>
          </cell>
        </row>
        <row r="369">
          <cell r="A369">
            <v>11195</v>
          </cell>
          <cell r="B369" t="str">
            <v>BA-119</v>
          </cell>
          <cell r="C369" t="str">
            <v>Implement CRUD mapping information on server</v>
          </cell>
          <cell r="E369" t="str">
            <v>Dev.Milestone2</v>
          </cell>
          <cell r="F369" t="str">
            <v>Closed</v>
          </cell>
          <cell r="G369">
            <v>8</v>
          </cell>
          <cell r="H369">
            <v>0.72727272727272696</v>
          </cell>
          <cell r="I369">
            <v>0</v>
          </cell>
          <cell r="J369">
            <v>0</v>
          </cell>
          <cell r="K369">
            <v>11</v>
          </cell>
          <cell r="L369" t="str">
            <v>Tobias Blaser</v>
          </cell>
          <cell r="M369">
            <v>40491.302083333336</v>
          </cell>
          <cell r="N369">
            <v>2.25</v>
          </cell>
          <cell r="O369" t="str">
            <v>Persist mappings from client.</v>
          </cell>
        </row>
        <row r="370">
          <cell r="A370">
            <v>11196</v>
          </cell>
          <cell r="B370" t="str">
            <v>BA-142</v>
          </cell>
          <cell r="C370" t="str">
            <v>Create vagrant with EEPPI</v>
          </cell>
          <cell r="E370" t="str">
            <v>Dev.Milestone2</v>
          </cell>
          <cell r="F370" t="str">
            <v>Closed</v>
          </cell>
          <cell r="G370">
            <v>2</v>
          </cell>
          <cell r="H370">
            <v>1</v>
          </cell>
          <cell r="I370">
            <v>0</v>
          </cell>
          <cell r="J370">
            <v>0</v>
          </cell>
          <cell r="K370">
            <v>2</v>
          </cell>
          <cell r="L370" t="str">
            <v>Tobias Blaser</v>
          </cell>
          <cell r="M370">
            <v>40491.520833333336</v>
          </cell>
          <cell r="N370">
            <v>0.5</v>
          </cell>
          <cell r="O370" t="str">
            <v>Test vagrant box.</v>
          </cell>
        </row>
        <row r="371">
          <cell r="A371">
            <v>11197</v>
          </cell>
          <cell r="B371" t="str">
            <v>BA-14</v>
          </cell>
          <cell r="C371" t="str">
            <v>Projectmanagement</v>
          </cell>
          <cell r="F371" t="str">
            <v>Open</v>
          </cell>
          <cell r="G371">
            <v>14</v>
          </cell>
          <cell r="H371">
            <v>0.35</v>
          </cell>
          <cell r="I371">
            <v>0</v>
          </cell>
          <cell r="J371">
            <v>0</v>
          </cell>
          <cell r="K371">
            <v>40</v>
          </cell>
          <cell r="L371" t="str">
            <v>Tobias Blaser</v>
          </cell>
          <cell r="M371">
            <v>40491.4375</v>
          </cell>
          <cell r="N371">
            <v>1.5</v>
          </cell>
          <cell r="O371" t="str">
            <v>Plan features and next milestones</v>
          </cell>
        </row>
        <row r="372">
          <cell r="A372">
            <v>11198</v>
          </cell>
          <cell r="B372" t="str">
            <v>BA-9</v>
          </cell>
          <cell r="C372" t="str">
            <v>Hold meeding</v>
          </cell>
          <cell r="F372" t="str">
            <v>Open</v>
          </cell>
          <cell r="G372">
            <v>28</v>
          </cell>
          <cell r="H372">
            <v>1.1200000000000001</v>
          </cell>
          <cell r="I372">
            <v>0</v>
          </cell>
          <cell r="J372">
            <v>0</v>
          </cell>
          <cell r="K372">
            <v>25</v>
          </cell>
          <cell r="L372" t="str">
            <v>Tobias Blaser</v>
          </cell>
          <cell r="M372">
            <v>40491.541666666664</v>
          </cell>
          <cell r="N372">
            <v>1.25</v>
          </cell>
          <cell r="O372" t="str">
            <v>Meeting 10.11.14.</v>
          </cell>
        </row>
        <row r="373">
          <cell r="A373">
            <v>11199</v>
          </cell>
          <cell r="B373" t="str">
            <v>BA-80</v>
          </cell>
          <cell r="C373" t="str">
            <v>Write and send meeting report from 10.11.2014</v>
          </cell>
          <cell r="E373" t="str">
            <v>Dev.Milestone3</v>
          </cell>
          <cell r="F373" t="str">
            <v>Closed</v>
          </cell>
          <cell r="G373">
            <v>1</v>
          </cell>
          <cell r="H373">
            <v>0.5</v>
          </cell>
          <cell r="I373">
            <v>0.25</v>
          </cell>
          <cell r="J373">
            <v>0.125</v>
          </cell>
          <cell r="K373">
            <v>2</v>
          </cell>
          <cell r="L373" t="str">
            <v>Tobias Blaser</v>
          </cell>
          <cell r="M373">
            <v>40491.604166666664</v>
          </cell>
          <cell r="N373">
            <v>0.5</v>
          </cell>
          <cell r="O373" t="str">
            <v>Meeting report 10.11.14.</v>
          </cell>
        </row>
        <row r="374">
          <cell r="A374">
            <v>11200</v>
          </cell>
          <cell r="B374" t="str">
            <v>BA-89</v>
          </cell>
          <cell r="C374" t="str">
            <v>Let user store PPT login data on EEPPI server</v>
          </cell>
          <cell r="E374" t="str">
            <v>Dev.Milestone2</v>
          </cell>
          <cell r="F374" t="str">
            <v>Closed</v>
          </cell>
          <cell r="G374">
            <v>4</v>
          </cell>
          <cell r="H374">
            <v>1.3333333333333299</v>
          </cell>
          <cell r="I374">
            <v>0</v>
          </cell>
          <cell r="J374">
            <v>0</v>
          </cell>
          <cell r="K374">
            <v>3</v>
          </cell>
          <cell r="L374" t="str">
            <v>Tobias Blaser</v>
          </cell>
          <cell r="M374">
            <v>40491.625</v>
          </cell>
          <cell r="N374">
            <v>0.25</v>
          </cell>
          <cell r="O374" t="str">
            <v>Review PPTAccount API</v>
          </cell>
        </row>
        <row r="375">
          <cell r="A375">
            <v>11201</v>
          </cell>
          <cell r="B375" t="str">
            <v>BA-123</v>
          </cell>
          <cell r="C375" t="str">
            <v>Implement CRUD templating on server</v>
          </cell>
          <cell r="E375" t="str">
            <v>Dev.Milestone2</v>
          </cell>
          <cell r="F375" t="str">
            <v>Closed</v>
          </cell>
          <cell r="G375">
            <v>3.5</v>
          </cell>
          <cell r="H375">
            <v>1.75</v>
          </cell>
          <cell r="I375">
            <v>0.5</v>
          </cell>
          <cell r="J375">
            <v>0.25</v>
          </cell>
          <cell r="K375">
            <v>2</v>
          </cell>
          <cell r="L375" t="str">
            <v>Laurin Murer</v>
          </cell>
          <cell r="M375">
            <v>40488.686805555553</v>
          </cell>
          <cell r="N375">
            <v>1</v>
          </cell>
          <cell r="O375" t="str">
            <v>Added Mapping, Processor DAOs and Entities</v>
          </cell>
        </row>
        <row r="376">
          <cell r="A376">
            <v>11202</v>
          </cell>
          <cell r="B376" t="str">
            <v>BA-115</v>
          </cell>
          <cell r="C376" t="str">
            <v>Implement CRUD for User context on server</v>
          </cell>
          <cell r="E376" t="str">
            <v>Dev.Milestone2</v>
          </cell>
          <cell r="F376" t="str">
            <v>Closed</v>
          </cell>
          <cell r="G376">
            <v>6</v>
          </cell>
          <cell r="H376">
            <v>3</v>
          </cell>
          <cell r="I376">
            <v>5</v>
          </cell>
          <cell r="J376">
            <v>2.5</v>
          </cell>
          <cell r="K376">
            <v>2</v>
          </cell>
          <cell r="L376" t="str">
            <v>Laurin Murer</v>
          </cell>
          <cell r="M376">
            <v>40488.6875</v>
          </cell>
          <cell r="N376">
            <v>0.5</v>
          </cell>
          <cell r="O376" t="str">
            <v>Added Project DAO and Entity</v>
          </cell>
        </row>
        <row r="377">
          <cell r="A377">
            <v>11203</v>
          </cell>
          <cell r="B377" t="str">
            <v>BA-140</v>
          </cell>
          <cell r="C377" t="str">
            <v>Store created tasks on server</v>
          </cell>
          <cell r="E377" t="str">
            <v>Dev.Milestone2</v>
          </cell>
          <cell r="F377" t="str">
            <v>Closed</v>
          </cell>
          <cell r="G377">
            <v>4</v>
          </cell>
          <cell r="H377">
            <v>2</v>
          </cell>
          <cell r="I377">
            <v>0</v>
          </cell>
          <cell r="J377">
            <v>0</v>
          </cell>
          <cell r="K377">
            <v>2</v>
          </cell>
          <cell r="L377" t="str">
            <v>Laurin Murer</v>
          </cell>
          <cell r="M377">
            <v>40488.688194444447</v>
          </cell>
          <cell r="N377">
            <v>0.5</v>
          </cell>
          <cell r="O377" t="str">
            <v>Added Task DAO and Entity</v>
          </cell>
        </row>
        <row r="378">
          <cell r="A378">
            <v>11204</v>
          </cell>
          <cell r="B378" t="str">
            <v>BA-123</v>
          </cell>
          <cell r="C378" t="str">
            <v>Implement CRUD templating on server</v>
          </cell>
          <cell r="E378" t="str">
            <v>Dev.Milestone2</v>
          </cell>
          <cell r="F378" t="str">
            <v>Closed</v>
          </cell>
          <cell r="G378">
            <v>3.5</v>
          </cell>
          <cell r="H378">
            <v>1.75</v>
          </cell>
          <cell r="I378">
            <v>0.5</v>
          </cell>
          <cell r="J378">
            <v>0.25</v>
          </cell>
          <cell r="K378">
            <v>2</v>
          </cell>
          <cell r="L378" t="str">
            <v>Laurin Murer</v>
          </cell>
          <cell r="M378">
            <v>40490.688888888886</v>
          </cell>
          <cell r="N378">
            <v>2</v>
          </cell>
          <cell r="O378" t="str">
            <v>Implemented (PPT) MappingController</v>
          </cell>
        </row>
        <row r="379">
          <cell r="A379">
            <v>11205</v>
          </cell>
          <cell r="B379" t="str">
            <v>BA-140</v>
          </cell>
          <cell r="C379" t="str">
            <v>Store created tasks on server</v>
          </cell>
          <cell r="E379" t="str">
            <v>Dev.Milestone2</v>
          </cell>
          <cell r="F379" t="str">
            <v>Closed</v>
          </cell>
          <cell r="G379">
            <v>4</v>
          </cell>
          <cell r="H379">
            <v>2</v>
          </cell>
          <cell r="I379">
            <v>0</v>
          </cell>
          <cell r="J379">
            <v>0</v>
          </cell>
          <cell r="K379">
            <v>2</v>
          </cell>
          <cell r="L379" t="str">
            <v>Laurin Murer</v>
          </cell>
          <cell r="M379">
            <v>40491.690972222219</v>
          </cell>
          <cell r="N379">
            <v>4</v>
          </cell>
          <cell r="O379" t="str">
            <v>Implemented (PPT) MappingController</v>
          </cell>
        </row>
        <row r="380">
          <cell r="A380">
            <v>11206</v>
          </cell>
          <cell r="B380" t="str">
            <v>BA-9</v>
          </cell>
          <cell r="C380" t="str">
            <v>Hold meeding</v>
          </cell>
          <cell r="F380" t="str">
            <v>Open</v>
          </cell>
          <cell r="G380">
            <v>28</v>
          </cell>
          <cell r="H380">
            <v>1.1200000000000001</v>
          </cell>
          <cell r="I380">
            <v>0</v>
          </cell>
          <cell r="J380">
            <v>0</v>
          </cell>
          <cell r="K380">
            <v>25</v>
          </cell>
          <cell r="L380" t="str">
            <v>Laurin Murer</v>
          </cell>
          <cell r="M380">
            <v>40491.692361111112</v>
          </cell>
          <cell r="N380">
            <v>1.4166666666666601</v>
          </cell>
          <cell r="O380" t="str">
            <v>Meeting 10.11.14.</v>
          </cell>
        </row>
        <row r="381">
          <cell r="A381">
            <v>11207</v>
          </cell>
          <cell r="B381" t="str">
            <v>BA-14</v>
          </cell>
          <cell r="C381" t="str">
            <v>Projectmanagement</v>
          </cell>
          <cell r="F381" t="str">
            <v>Open</v>
          </cell>
          <cell r="G381">
            <v>14</v>
          </cell>
          <cell r="H381">
            <v>0.35</v>
          </cell>
          <cell r="I381">
            <v>0</v>
          </cell>
          <cell r="J381">
            <v>0</v>
          </cell>
          <cell r="K381">
            <v>40</v>
          </cell>
          <cell r="L381" t="str">
            <v>Laurin Murer</v>
          </cell>
          <cell r="M381">
            <v>40491.694444444445</v>
          </cell>
          <cell r="N381">
            <v>1.25</v>
          </cell>
          <cell r="O381" t="str">
            <v>Discuss and plan Milestone</v>
          </cell>
        </row>
        <row r="382">
          <cell r="A382">
            <v>11208</v>
          </cell>
          <cell r="B382" t="str">
            <v>BA-71</v>
          </cell>
          <cell r="C382" t="str">
            <v>Finish milestone</v>
          </cell>
          <cell r="F382" t="str">
            <v>Open</v>
          </cell>
          <cell r="G382">
            <v>8</v>
          </cell>
          <cell r="H382">
            <v>1.1428571428571399</v>
          </cell>
          <cell r="I382">
            <v>0</v>
          </cell>
          <cell r="J382">
            <v>0</v>
          </cell>
          <cell r="K382">
            <v>7</v>
          </cell>
          <cell r="L382" t="str">
            <v>Tobias Blaser</v>
          </cell>
          <cell r="M382">
            <v>40491.635416666664</v>
          </cell>
          <cell r="N382">
            <v>2.25</v>
          </cell>
          <cell r="O382" t="str">
            <v>Update documentation, Review some issues.</v>
          </cell>
        </row>
        <row r="383">
          <cell r="A383">
            <v>11209</v>
          </cell>
          <cell r="B383" t="str">
            <v>BA-124</v>
          </cell>
          <cell r="C383" t="str">
            <v>Improve mapping on client</v>
          </cell>
          <cell r="E383" t="str">
            <v>Dev.Milestone2</v>
          </cell>
          <cell r="F383" t="str">
            <v>Closed</v>
          </cell>
          <cell r="G383">
            <v>4</v>
          </cell>
          <cell r="H383">
            <v>4</v>
          </cell>
          <cell r="I383">
            <v>3</v>
          </cell>
          <cell r="J383">
            <v>3</v>
          </cell>
          <cell r="K383">
            <v>1</v>
          </cell>
          <cell r="L383" t="str">
            <v>Tobias Blaser</v>
          </cell>
          <cell r="M383">
            <v>40491.729166666664</v>
          </cell>
          <cell r="N383">
            <v>1</v>
          </cell>
          <cell r="O383" t="str">
            <v>Add loading animations.</v>
          </cell>
        </row>
        <row r="384">
          <cell r="A384">
            <v>11210</v>
          </cell>
          <cell r="B384" t="str">
            <v>BA-71</v>
          </cell>
          <cell r="C384" t="str">
            <v>Finish milestone</v>
          </cell>
          <cell r="F384" t="str">
            <v>Open</v>
          </cell>
          <cell r="G384">
            <v>8</v>
          </cell>
          <cell r="H384">
            <v>1.1428571428571399</v>
          </cell>
          <cell r="I384">
            <v>0</v>
          </cell>
          <cell r="J384">
            <v>0</v>
          </cell>
          <cell r="K384">
            <v>7</v>
          </cell>
          <cell r="L384" t="str">
            <v>Tobias Blaser</v>
          </cell>
          <cell r="M384">
            <v>40491.770833333336</v>
          </cell>
          <cell r="N384">
            <v>0.5</v>
          </cell>
          <cell r="O384" t="str">
            <v>Update risk analysis, fix broken test.</v>
          </cell>
        </row>
        <row r="385">
          <cell r="A385">
            <v>11211</v>
          </cell>
          <cell r="B385" t="str">
            <v>BA-115</v>
          </cell>
          <cell r="C385" t="str">
            <v>Implement CRUD for User context on server</v>
          </cell>
          <cell r="E385" t="str">
            <v>Dev.Milestone2</v>
          </cell>
          <cell r="F385" t="str">
            <v>Closed</v>
          </cell>
          <cell r="G385">
            <v>6</v>
          </cell>
          <cell r="H385">
            <v>3</v>
          </cell>
          <cell r="I385">
            <v>5</v>
          </cell>
          <cell r="J385">
            <v>2.5</v>
          </cell>
          <cell r="K385">
            <v>2</v>
          </cell>
          <cell r="L385" t="str">
            <v>Laurin Murer</v>
          </cell>
          <cell r="M385">
            <v>40491.788194444445</v>
          </cell>
          <cell r="N385">
            <v>0.5</v>
          </cell>
          <cell r="O385" t="str">
            <v>Created ProjectController to read the single existing project</v>
          </cell>
        </row>
        <row r="386">
          <cell r="A386">
            <v>11212</v>
          </cell>
          <cell r="B386" t="str">
            <v>BA-138</v>
          </cell>
          <cell r="C386" t="str">
            <v>Add more information in problem-/decision-detail view</v>
          </cell>
          <cell r="E386" t="str">
            <v>Dev.Milestone2</v>
          </cell>
          <cell r="F386" t="str">
            <v>Closed</v>
          </cell>
          <cell r="G386">
            <v>2</v>
          </cell>
          <cell r="H386">
            <v>1</v>
          </cell>
          <cell r="I386">
            <v>0.25</v>
          </cell>
          <cell r="J386">
            <v>0.125</v>
          </cell>
          <cell r="K386">
            <v>2</v>
          </cell>
          <cell r="L386" t="str">
            <v>Laurin Murer</v>
          </cell>
          <cell r="M386">
            <v>40491.794444444444</v>
          </cell>
          <cell r="N386">
            <v>0.25</v>
          </cell>
          <cell r="O386" t="str">
            <v>Redesigned Mapping View</v>
          </cell>
        </row>
        <row r="387">
          <cell r="A387">
            <v>11213</v>
          </cell>
          <cell r="B387" t="str">
            <v>BA-136</v>
          </cell>
          <cell r="C387" t="str">
            <v>Extend admin interface with task property CRUD on client</v>
          </cell>
          <cell r="E387" t="str">
            <v>Dev.Milestone2</v>
          </cell>
          <cell r="F387" t="str">
            <v>Closed</v>
          </cell>
          <cell r="G387">
            <v>2</v>
          </cell>
          <cell r="H387">
            <v>1</v>
          </cell>
          <cell r="I387">
            <v>0</v>
          </cell>
          <cell r="J387">
            <v>0</v>
          </cell>
          <cell r="K387">
            <v>2</v>
          </cell>
          <cell r="L387" t="str">
            <v>Laurin Murer</v>
          </cell>
          <cell r="M387">
            <v>40491.796527777777</v>
          </cell>
          <cell r="N387">
            <v>8.3333333333333301E-2</v>
          </cell>
          <cell r="O387" t="str">
            <v>Reviewed, works as expected.</v>
          </cell>
        </row>
        <row r="388">
          <cell r="A388">
            <v>11214</v>
          </cell>
          <cell r="B388" t="str">
            <v>BA-122</v>
          </cell>
          <cell r="C388" t="str">
            <v>Extend admin interface with templating CRUD on client</v>
          </cell>
          <cell r="E388" t="str">
            <v>Dev.Milestone2</v>
          </cell>
          <cell r="F388" t="str">
            <v>Closed</v>
          </cell>
          <cell r="G388">
            <v>4</v>
          </cell>
          <cell r="H388">
            <v>2</v>
          </cell>
          <cell r="I388">
            <v>2.9166666666666599</v>
          </cell>
          <cell r="J388">
            <v>1.4583333333333299</v>
          </cell>
          <cell r="K388">
            <v>2</v>
          </cell>
          <cell r="L388" t="str">
            <v>Laurin Murer</v>
          </cell>
          <cell r="M388">
            <v>40491.797222222223</v>
          </cell>
          <cell r="N388">
            <v>8.3333333333333301E-2</v>
          </cell>
          <cell r="O388" t="str">
            <v>Looks bad but works.</v>
          </cell>
        </row>
        <row r="389">
          <cell r="A389">
            <v>11215</v>
          </cell>
          <cell r="B389" t="str">
            <v>BA-80</v>
          </cell>
          <cell r="C389" t="str">
            <v>Write and send meeting report from 10.11.2014</v>
          </cell>
          <cell r="E389" t="str">
            <v>Dev.Milestone3</v>
          </cell>
          <cell r="F389" t="str">
            <v>Closed</v>
          </cell>
          <cell r="G389">
            <v>1</v>
          </cell>
          <cell r="H389">
            <v>0.5</v>
          </cell>
          <cell r="I389">
            <v>0.25</v>
          </cell>
          <cell r="J389">
            <v>0.125</v>
          </cell>
          <cell r="K389">
            <v>2</v>
          </cell>
          <cell r="L389" t="str">
            <v>Laurin Murer</v>
          </cell>
          <cell r="M389">
            <v>40491.813194444447</v>
          </cell>
          <cell r="N389">
            <v>0.25</v>
          </cell>
          <cell r="O389" t="str">
            <v>Reviewed meeting protocol and sent by mail</v>
          </cell>
        </row>
        <row r="390">
          <cell r="A390">
            <v>11216</v>
          </cell>
          <cell r="B390" t="str">
            <v>BA-143</v>
          </cell>
          <cell r="C390" t="str">
            <v>Activity logging</v>
          </cell>
          <cell r="E390" t="str">
            <v>Dev.Milestone3</v>
          </cell>
          <cell r="F390" t="str">
            <v>Closed</v>
          </cell>
          <cell r="G390">
            <v>1</v>
          </cell>
          <cell r="H390">
            <v>1</v>
          </cell>
          <cell r="I390">
            <v>0</v>
          </cell>
          <cell r="J390">
            <v>0</v>
          </cell>
          <cell r="K390">
            <v>1</v>
          </cell>
          <cell r="L390" t="str">
            <v>Laurin Murer</v>
          </cell>
          <cell r="M390">
            <v>40492.557638888888</v>
          </cell>
          <cell r="N390">
            <v>2</v>
          </cell>
          <cell r="O390" t="str">
            <v>Enabled logging output on API call and on DB access</v>
          </cell>
        </row>
        <row r="391">
          <cell r="A391">
            <v>11217</v>
          </cell>
          <cell r="B391" t="str">
            <v>BA-167</v>
          </cell>
          <cell r="C391" t="str">
            <v>Sort lists alphabetic</v>
          </cell>
          <cell r="E391" t="str">
            <v>Dev.Milestone3</v>
          </cell>
          <cell r="F391" t="str">
            <v>Closed</v>
          </cell>
          <cell r="G391">
            <v>2</v>
          </cell>
          <cell r="H391">
            <v>1</v>
          </cell>
          <cell r="I391">
            <v>1.25</v>
          </cell>
          <cell r="J391">
            <v>0.625</v>
          </cell>
          <cell r="K391">
            <v>2</v>
          </cell>
          <cell r="L391" t="str">
            <v>Laurin Murer</v>
          </cell>
          <cell r="M391">
            <v>40492.572916666664</v>
          </cell>
          <cell r="N391">
            <v>0.5</v>
          </cell>
          <cell r="O391" t="str">
            <v>Return task templates sorted by their name</v>
          </cell>
        </row>
        <row r="392">
          <cell r="A392">
            <v>11300</v>
          </cell>
          <cell r="B392" t="str">
            <v>BA-164</v>
          </cell>
          <cell r="C392" t="str">
            <v>Review old meeting reports and check for still open TODOs</v>
          </cell>
          <cell r="E392" t="str">
            <v>Dev.Milestone3</v>
          </cell>
          <cell r="F392" t="str">
            <v>Closed</v>
          </cell>
          <cell r="G392">
            <v>1</v>
          </cell>
          <cell r="H392">
            <v>0.5</v>
          </cell>
          <cell r="I392">
            <v>0</v>
          </cell>
          <cell r="J392">
            <v>0</v>
          </cell>
          <cell r="K392">
            <v>2</v>
          </cell>
          <cell r="L392" t="str">
            <v>Tobias Blaser</v>
          </cell>
          <cell r="M392">
            <v>40494.28125</v>
          </cell>
          <cell r="N392">
            <v>0.75</v>
          </cell>
          <cell r="O392" t="str">
            <v>Show link for problem templates.</v>
          </cell>
        </row>
        <row r="393">
          <cell r="A393">
            <v>11301</v>
          </cell>
          <cell r="B393" t="str">
            <v>BA-154</v>
          </cell>
          <cell r="C393" t="str">
            <v>Enable mapping of options (and not "only" problems)</v>
          </cell>
          <cell r="E393" t="str">
            <v>Dev.Milestone3</v>
          </cell>
          <cell r="F393" t="str">
            <v>Closed</v>
          </cell>
          <cell r="G393">
            <v>16</v>
          </cell>
          <cell r="H393">
            <v>8</v>
          </cell>
          <cell r="I393">
            <v>13.25</v>
          </cell>
          <cell r="J393">
            <v>6.625</v>
          </cell>
          <cell r="K393">
            <v>2</v>
          </cell>
          <cell r="L393" t="str">
            <v>Tobias Blaser</v>
          </cell>
          <cell r="M393">
            <v>40494.3125</v>
          </cell>
          <cell r="N393">
            <v>1.25</v>
          </cell>
          <cell r="O393" t="str">
            <v>List options in problem list.</v>
          </cell>
        </row>
        <row r="394">
          <cell r="A394">
            <v>11302</v>
          </cell>
          <cell r="B394" t="str">
            <v>BA-164</v>
          </cell>
          <cell r="C394" t="str">
            <v>Review old meeting reports and check for still open TODOs</v>
          </cell>
          <cell r="E394" t="str">
            <v>Dev.Milestone3</v>
          </cell>
          <cell r="F394" t="str">
            <v>Closed</v>
          </cell>
          <cell r="G394">
            <v>1</v>
          </cell>
          <cell r="H394">
            <v>0.5</v>
          </cell>
          <cell r="I394">
            <v>0</v>
          </cell>
          <cell r="J394">
            <v>0</v>
          </cell>
          <cell r="K394">
            <v>2</v>
          </cell>
          <cell r="L394" t="str">
            <v>Tobias Blaser</v>
          </cell>
          <cell r="M394">
            <v>40494.364583333336</v>
          </cell>
          <cell r="N394">
            <v>0.5</v>
          </cell>
          <cell r="O394" t="str">
            <v>Create tasks from old meeting report decisions</v>
          </cell>
        </row>
        <row r="395">
          <cell r="A395">
            <v>11303</v>
          </cell>
          <cell r="B395" t="str">
            <v>BA-168</v>
          </cell>
          <cell r="C395" t="str">
            <v>Implement PPT Login Data CRUD on Client.</v>
          </cell>
          <cell r="E395" t="str">
            <v>Dev.Milestone3</v>
          </cell>
          <cell r="F395" t="str">
            <v>Closed</v>
          </cell>
          <cell r="G395">
            <v>5</v>
          </cell>
          <cell r="H395">
            <v>1.6666666666666601</v>
          </cell>
          <cell r="I395">
            <v>1</v>
          </cell>
          <cell r="J395">
            <v>0.33333333333333298</v>
          </cell>
          <cell r="K395">
            <v>3</v>
          </cell>
          <cell r="L395" t="str">
            <v>Tobias Blaser</v>
          </cell>
          <cell r="M395">
            <v>40494.385416666664</v>
          </cell>
          <cell r="N395">
            <v>0.75</v>
          </cell>
          <cell r="O395" t="str">
            <v>Start CRUD for pptAccounts.</v>
          </cell>
        </row>
        <row r="396">
          <cell r="A396">
            <v>11304</v>
          </cell>
          <cell r="B396" t="str">
            <v>BA-179</v>
          </cell>
          <cell r="C396" t="str">
            <v>fix api parameter inconsistencies</v>
          </cell>
          <cell r="E396" t="str">
            <v>Dev.Milestone3</v>
          </cell>
          <cell r="F396" t="str">
            <v>Closed</v>
          </cell>
          <cell r="G396">
            <v>2</v>
          </cell>
          <cell r="H396">
            <v>0.66666666666666596</v>
          </cell>
          <cell r="I396">
            <v>0</v>
          </cell>
          <cell r="J396">
            <v>0</v>
          </cell>
          <cell r="K396">
            <v>3</v>
          </cell>
          <cell r="L396" t="str">
            <v>Tobias Blaser</v>
          </cell>
          <cell r="M396">
            <v>40494.416666666664</v>
          </cell>
          <cell r="N396">
            <v>0.75</v>
          </cell>
          <cell r="O396" t="str">
            <v>Fix pptUrl parameter in PPTAccount controller, logic and test.</v>
          </cell>
        </row>
        <row r="397">
          <cell r="A397">
            <v>11305</v>
          </cell>
          <cell r="B397" t="str">
            <v>BA-168</v>
          </cell>
          <cell r="C397" t="str">
            <v>Implement PPT Login Data CRUD on Client.</v>
          </cell>
          <cell r="E397" t="str">
            <v>Dev.Milestone3</v>
          </cell>
          <cell r="F397" t="str">
            <v>Closed</v>
          </cell>
          <cell r="G397">
            <v>5</v>
          </cell>
          <cell r="H397">
            <v>1.6666666666666601</v>
          </cell>
          <cell r="I397">
            <v>1</v>
          </cell>
          <cell r="J397">
            <v>0.33333333333333298</v>
          </cell>
          <cell r="K397">
            <v>3</v>
          </cell>
          <cell r="L397" t="str">
            <v>Tobias Blaser</v>
          </cell>
          <cell r="M397">
            <v>40494.447916666664</v>
          </cell>
          <cell r="N397">
            <v>1</v>
          </cell>
          <cell r="O397" t="str">
            <v>Implement create operation.</v>
          </cell>
        </row>
        <row r="398">
          <cell r="A398">
            <v>11306</v>
          </cell>
          <cell r="B398" t="str">
            <v>BA-168</v>
          </cell>
          <cell r="C398" t="str">
            <v>Implement PPT Login Data CRUD on Client.</v>
          </cell>
          <cell r="E398" t="str">
            <v>Dev.Milestone3</v>
          </cell>
          <cell r="F398" t="str">
            <v>Closed</v>
          </cell>
          <cell r="G398">
            <v>5</v>
          </cell>
          <cell r="H398">
            <v>1.6666666666666601</v>
          </cell>
          <cell r="I398">
            <v>1</v>
          </cell>
          <cell r="J398">
            <v>0.33333333333333298</v>
          </cell>
          <cell r="K398">
            <v>3</v>
          </cell>
          <cell r="L398" t="str">
            <v>Tobias Blaser</v>
          </cell>
          <cell r="M398">
            <v>40494.520833333336</v>
          </cell>
          <cell r="N398">
            <v>2.25</v>
          </cell>
          <cell r="O398" t="str">
            <v>Implement ppt login data crud &amp; improove ui.</v>
          </cell>
        </row>
        <row r="399">
          <cell r="A399">
            <v>11307</v>
          </cell>
          <cell r="B399" t="str">
            <v>BA-154</v>
          </cell>
          <cell r="C399" t="str">
            <v>Enable mapping of options (and not "only" problems)</v>
          </cell>
          <cell r="E399" t="str">
            <v>Dev.Milestone3</v>
          </cell>
          <cell r="F399" t="str">
            <v>Closed</v>
          </cell>
          <cell r="G399">
            <v>16</v>
          </cell>
          <cell r="H399">
            <v>8</v>
          </cell>
          <cell r="I399">
            <v>13.25</v>
          </cell>
          <cell r="J399">
            <v>6.625</v>
          </cell>
          <cell r="K399">
            <v>2</v>
          </cell>
          <cell r="L399" t="str">
            <v>Tobias Blaser</v>
          </cell>
          <cell r="M399">
            <v>40494.635416666664</v>
          </cell>
          <cell r="N399">
            <v>1.5</v>
          </cell>
          <cell r="O399" t="str">
            <v>Refactor problems, options and controller and implement mapping of alternatives.</v>
          </cell>
        </row>
        <row r="400">
          <cell r="A400">
            <v>11308</v>
          </cell>
          <cell r="B400" t="str">
            <v>BA-181</v>
          </cell>
          <cell r="C400" t="str">
            <v>Persist RequestTemplates</v>
          </cell>
          <cell r="E400" t="str">
            <v>Dev.Milestone3</v>
          </cell>
          <cell r="F400" t="str">
            <v>Closed</v>
          </cell>
          <cell r="G400">
            <v>1.6666666666666601E-2</v>
          </cell>
          <cell r="H400">
            <v>8.3333333333333297E-3</v>
          </cell>
          <cell r="I400">
            <v>0</v>
          </cell>
          <cell r="J400">
            <v>0</v>
          </cell>
          <cell r="K400">
            <v>2</v>
          </cell>
          <cell r="L400" t="str">
            <v>Tobias Blaser</v>
          </cell>
          <cell r="M400">
            <v>40494.708333333336</v>
          </cell>
          <cell r="N400">
            <v>1.5</v>
          </cell>
          <cell r="O400" t="str">
            <v>Persist Request templates.</v>
          </cell>
        </row>
        <row r="401">
          <cell r="A401">
            <v>11309</v>
          </cell>
          <cell r="B401" t="str">
            <v>BA-125</v>
          </cell>
          <cell r="C401" t="str">
            <v>Implement processing of task templates to tasks and send to server</v>
          </cell>
          <cell r="E401" t="str">
            <v>Dev.Milestone3</v>
          </cell>
          <cell r="F401" t="str">
            <v>Closed</v>
          </cell>
          <cell r="G401">
            <v>16</v>
          </cell>
          <cell r="H401">
            <v>0.51612903225806395</v>
          </cell>
          <cell r="I401">
            <v>0</v>
          </cell>
          <cell r="J401">
            <v>0</v>
          </cell>
          <cell r="K401">
            <v>31</v>
          </cell>
          <cell r="L401" t="str">
            <v>Tobias Blaser</v>
          </cell>
          <cell r="M401">
            <v>40494.833333333336</v>
          </cell>
          <cell r="N401">
            <v>1.5</v>
          </cell>
          <cell r="O401" t="str">
            <v>Implement simple processor.</v>
          </cell>
        </row>
        <row r="402">
          <cell r="A402">
            <v>11310</v>
          </cell>
          <cell r="B402" t="str">
            <v>BA-125</v>
          </cell>
          <cell r="C402" t="str">
            <v>Implement processing of task templates to tasks and send to server</v>
          </cell>
          <cell r="E402" t="str">
            <v>Dev.Milestone3</v>
          </cell>
          <cell r="F402" t="str">
            <v>Closed</v>
          </cell>
          <cell r="G402">
            <v>16</v>
          </cell>
          <cell r="H402">
            <v>0.51612903225806395</v>
          </cell>
          <cell r="I402">
            <v>0</v>
          </cell>
          <cell r="J402">
            <v>0</v>
          </cell>
          <cell r="K402">
            <v>31</v>
          </cell>
          <cell r="L402" t="str">
            <v>Tobias Blaser</v>
          </cell>
          <cell r="M402">
            <v>40495.302083333336</v>
          </cell>
          <cell r="N402">
            <v>1.5</v>
          </cell>
          <cell r="O402" t="str">
            <v>Parse processors.</v>
          </cell>
        </row>
        <row r="403">
          <cell r="A403">
            <v>11311</v>
          </cell>
          <cell r="B403" t="str">
            <v>BA-125</v>
          </cell>
          <cell r="C403" t="str">
            <v>Implement processing of task templates to tasks and send to server</v>
          </cell>
          <cell r="E403" t="str">
            <v>Dev.Milestone3</v>
          </cell>
          <cell r="F403" t="str">
            <v>Closed</v>
          </cell>
          <cell r="G403">
            <v>16</v>
          </cell>
          <cell r="H403">
            <v>0.51612903225806395</v>
          </cell>
          <cell r="I403">
            <v>0</v>
          </cell>
          <cell r="J403">
            <v>0</v>
          </cell>
          <cell r="K403">
            <v>31</v>
          </cell>
          <cell r="L403" t="str">
            <v>Tobias Blaser</v>
          </cell>
          <cell r="M403">
            <v>40495.416666666664</v>
          </cell>
          <cell r="N403">
            <v>1.5</v>
          </cell>
          <cell r="O403" t="str">
            <v>Test parsing of processors.</v>
          </cell>
        </row>
        <row r="404">
          <cell r="A404">
            <v>11312</v>
          </cell>
          <cell r="B404" t="str">
            <v>BA-125</v>
          </cell>
          <cell r="C404" t="str">
            <v>Implement processing of task templates to tasks and send to server</v>
          </cell>
          <cell r="E404" t="str">
            <v>Dev.Milestone3</v>
          </cell>
          <cell r="F404" t="str">
            <v>Closed</v>
          </cell>
          <cell r="G404">
            <v>16</v>
          </cell>
          <cell r="H404">
            <v>0.51612903225806395</v>
          </cell>
          <cell r="I404">
            <v>0</v>
          </cell>
          <cell r="J404">
            <v>0</v>
          </cell>
          <cell r="K404">
            <v>31</v>
          </cell>
          <cell r="L404" t="str">
            <v>Tobias Blaser</v>
          </cell>
          <cell r="M404">
            <v>40495.489583333336</v>
          </cell>
          <cell r="N404">
            <v>1.75</v>
          </cell>
          <cell r="O404" t="str">
            <v>Fix parsing of processors.</v>
          </cell>
        </row>
        <row r="405">
          <cell r="A405">
            <v>11313</v>
          </cell>
          <cell r="B405" t="str">
            <v>BA-125</v>
          </cell>
          <cell r="C405" t="str">
            <v>Implement processing of task templates to tasks and send to server</v>
          </cell>
          <cell r="E405" t="str">
            <v>Dev.Milestone3</v>
          </cell>
          <cell r="F405" t="str">
            <v>Closed</v>
          </cell>
          <cell r="G405">
            <v>16</v>
          </cell>
          <cell r="H405">
            <v>0.51612903225806395</v>
          </cell>
          <cell r="I405">
            <v>0</v>
          </cell>
          <cell r="J405">
            <v>0</v>
          </cell>
          <cell r="K405">
            <v>31</v>
          </cell>
          <cell r="L405" t="str">
            <v>Tobias Blaser</v>
          </cell>
          <cell r="M405">
            <v>40495.604166666664</v>
          </cell>
          <cell r="N405">
            <v>0.75</v>
          </cell>
          <cell r="O405" t="str">
            <v>Fix template parsing.</v>
          </cell>
        </row>
        <row r="406">
          <cell r="A406">
            <v>11314</v>
          </cell>
          <cell r="B406" t="str">
            <v>BA-121</v>
          </cell>
          <cell r="C406" t="str">
            <v>Implement CRUD processors on server</v>
          </cell>
          <cell r="E406" t="str">
            <v>Dev.Milestone3</v>
          </cell>
          <cell r="F406" t="str">
            <v>Closed</v>
          </cell>
          <cell r="G406">
            <v>5</v>
          </cell>
          <cell r="H406">
            <v>5</v>
          </cell>
          <cell r="I406">
            <v>1.75</v>
          </cell>
          <cell r="J406">
            <v>1.75</v>
          </cell>
          <cell r="K406">
            <v>1</v>
          </cell>
          <cell r="L406" t="str">
            <v>Tobias Blaser</v>
          </cell>
          <cell r="M406">
            <v>40495.635416666664</v>
          </cell>
          <cell r="N406">
            <v>3.25</v>
          </cell>
          <cell r="O406" t="str">
            <v>Implement CRUD &amp; tests for processors.</v>
          </cell>
        </row>
        <row r="407">
          <cell r="A407">
            <v>11315</v>
          </cell>
          <cell r="B407" t="str">
            <v>BA-125</v>
          </cell>
          <cell r="C407" t="str">
            <v>Implement processing of task templates to tasks and send to server</v>
          </cell>
          <cell r="E407" t="str">
            <v>Dev.Milestone3</v>
          </cell>
          <cell r="F407" t="str">
            <v>Closed</v>
          </cell>
          <cell r="G407">
            <v>16</v>
          </cell>
          <cell r="H407">
            <v>0.51612903225806395</v>
          </cell>
          <cell r="I407">
            <v>0</v>
          </cell>
          <cell r="J407">
            <v>0</v>
          </cell>
          <cell r="K407">
            <v>31</v>
          </cell>
          <cell r="L407" t="str">
            <v>Tobias Blaser</v>
          </cell>
          <cell r="M407">
            <v>40495.791666666664</v>
          </cell>
          <cell r="N407">
            <v>1.5</v>
          </cell>
          <cell r="O407" t="str">
            <v>Imlement variable processing.</v>
          </cell>
        </row>
        <row r="408">
          <cell r="A408">
            <v>11316</v>
          </cell>
          <cell r="B408" t="str">
            <v>BA-120</v>
          </cell>
          <cell r="C408" t="str">
            <v>Extend admin interface with processors CRUD on client</v>
          </cell>
          <cell r="E408" t="str">
            <v>Dev.Milestone3</v>
          </cell>
          <cell r="F408" t="str">
            <v>Closed</v>
          </cell>
          <cell r="G408">
            <v>8</v>
          </cell>
          <cell r="H408">
            <v>2.6666666666666599</v>
          </cell>
          <cell r="I408">
            <v>0</v>
          </cell>
          <cell r="J408">
            <v>0</v>
          </cell>
          <cell r="K408">
            <v>3</v>
          </cell>
          <cell r="L408" t="str">
            <v>Laurin Murer</v>
          </cell>
          <cell r="M408">
            <v>40495.932638888888</v>
          </cell>
          <cell r="N408">
            <v>8</v>
          </cell>
          <cell r="O408" t="str">
            <v>Created CRUD on client for Processors (and learned client structure)</v>
          </cell>
        </row>
        <row r="409">
          <cell r="A409">
            <v>11317</v>
          </cell>
          <cell r="B409" t="str">
            <v>BA-120</v>
          </cell>
          <cell r="C409" t="str">
            <v>Extend admin interface with processors CRUD on client</v>
          </cell>
          <cell r="E409" t="str">
            <v>Dev.Milestone3</v>
          </cell>
          <cell r="F409" t="str">
            <v>Closed</v>
          </cell>
          <cell r="G409">
            <v>8</v>
          </cell>
          <cell r="H409">
            <v>2.6666666666666599</v>
          </cell>
          <cell r="I409">
            <v>0</v>
          </cell>
          <cell r="J409">
            <v>0</v>
          </cell>
          <cell r="K409">
            <v>3</v>
          </cell>
          <cell r="L409" t="str">
            <v>Laurin Murer</v>
          </cell>
          <cell r="M409">
            <v>40495.933333333334</v>
          </cell>
          <cell r="N409">
            <v>0.5</v>
          </cell>
          <cell r="O409" t="str">
            <v>Replaced input-boxes for code by textareas</v>
          </cell>
        </row>
        <row r="410">
          <cell r="A410">
            <v>11318</v>
          </cell>
          <cell r="B410" t="str">
            <v>BA-120</v>
          </cell>
          <cell r="C410" t="str">
            <v>Extend admin interface with processors CRUD on client</v>
          </cell>
          <cell r="E410" t="str">
            <v>Dev.Milestone3</v>
          </cell>
          <cell r="F410" t="str">
            <v>Closed</v>
          </cell>
          <cell r="G410">
            <v>8</v>
          </cell>
          <cell r="H410">
            <v>2.6666666666666599</v>
          </cell>
          <cell r="I410">
            <v>0</v>
          </cell>
          <cell r="J410">
            <v>0</v>
          </cell>
          <cell r="K410">
            <v>3</v>
          </cell>
          <cell r="L410" t="str">
            <v>Laurin Murer</v>
          </cell>
          <cell r="M410">
            <v>40495.933333333334</v>
          </cell>
          <cell r="N410">
            <v>1.25</v>
          </cell>
          <cell r="O410" t="str">
            <v>Added AdminControllerTest on client</v>
          </cell>
        </row>
        <row r="411">
          <cell r="A411">
            <v>11319</v>
          </cell>
          <cell r="B411" t="str">
            <v>BA-179</v>
          </cell>
          <cell r="C411" t="str">
            <v>fix api parameter inconsistencies</v>
          </cell>
          <cell r="E411" t="str">
            <v>Dev.Milestone3</v>
          </cell>
          <cell r="F411" t="str">
            <v>Closed</v>
          </cell>
          <cell r="G411">
            <v>2</v>
          </cell>
          <cell r="H411">
            <v>0.66666666666666596</v>
          </cell>
          <cell r="I411">
            <v>0</v>
          </cell>
          <cell r="J411">
            <v>0</v>
          </cell>
          <cell r="K411">
            <v>3</v>
          </cell>
          <cell r="L411" t="str">
            <v>Laurin Murer</v>
          </cell>
          <cell r="M411">
            <v>40495.995138888888</v>
          </cell>
          <cell r="N411">
            <v>0.5</v>
          </cell>
          <cell r="O411" t="str">
            <v>Replaced all Forms by their corresponding entity</v>
          </cell>
        </row>
        <row r="412">
          <cell r="A412">
            <v>11320</v>
          </cell>
          <cell r="B412" t="str">
            <v>BA-179</v>
          </cell>
          <cell r="C412" t="str">
            <v>fix api parameter inconsistencies</v>
          </cell>
          <cell r="E412" t="str">
            <v>Dev.Milestone3</v>
          </cell>
          <cell r="F412" t="str">
            <v>Closed</v>
          </cell>
          <cell r="G412">
            <v>2</v>
          </cell>
          <cell r="H412">
            <v>0.66666666666666596</v>
          </cell>
          <cell r="I412">
            <v>0</v>
          </cell>
          <cell r="J412">
            <v>0</v>
          </cell>
          <cell r="K412">
            <v>3</v>
          </cell>
          <cell r="L412" t="str">
            <v>Laurin Murer</v>
          </cell>
          <cell r="M412">
            <v>40496.009722222225</v>
          </cell>
          <cell r="N412">
            <v>0.75</v>
          </cell>
          <cell r="O412" t="str">
            <v>Wrote tests for Json requests and extended documentation for Json requests</v>
          </cell>
        </row>
        <row r="413">
          <cell r="A413">
            <v>11321</v>
          </cell>
          <cell r="B413" t="str">
            <v>BA-182</v>
          </cell>
          <cell r="C413" t="str">
            <v>Update ADRepo</v>
          </cell>
          <cell r="E413" t="str">
            <v>Dev.Milestone3</v>
          </cell>
          <cell r="F413" t="str">
            <v>Closed</v>
          </cell>
          <cell r="G413">
            <v>2</v>
          </cell>
          <cell r="H413">
            <v>1</v>
          </cell>
          <cell r="I413">
            <v>0.5</v>
          </cell>
          <cell r="J413">
            <v>0.25</v>
          </cell>
          <cell r="K413">
            <v>2</v>
          </cell>
          <cell r="L413" t="str">
            <v>Laurin Murer</v>
          </cell>
          <cell r="M413">
            <v>40496.025000000001</v>
          </cell>
          <cell r="N413">
            <v>0.5</v>
          </cell>
          <cell r="O413" t="str">
            <v>Tried to update to new version, but it failed with an internal server error.</v>
          </cell>
        </row>
        <row r="414">
          <cell r="A414">
            <v>11322</v>
          </cell>
          <cell r="B414" t="str">
            <v>BA-113</v>
          </cell>
          <cell r="C414" t="str">
            <v>Improve Task templates detail view</v>
          </cell>
          <cell r="E414" t="str">
            <v>Dev.Milestone3</v>
          </cell>
          <cell r="F414" t="str">
            <v>Closed</v>
          </cell>
          <cell r="G414">
            <v>5</v>
          </cell>
          <cell r="H414">
            <v>2.5</v>
          </cell>
          <cell r="I414">
            <v>2</v>
          </cell>
          <cell r="J414">
            <v>1</v>
          </cell>
          <cell r="K414">
            <v>2</v>
          </cell>
          <cell r="L414" t="str">
            <v>Laurin Murer</v>
          </cell>
          <cell r="M414">
            <v>40496.625694444447</v>
          </cell>
          <cell r="N414">
            <v>2</v>
          </cell>
          <cell r="O414" t="str">
            <v>Improved Task Template view</v>
          </cell>
        </row>
        <row r="415">
          <cell r="A415">
            <v>11323</v>
          </cell>
          <cell r="B415" t="str">
            <v>BA-185</v>
          </cell>
          <cell r="C415" t="str">
            <v>Enable fetching of DKS-Mappings by DKS-Node</v>
          </cell>
          <cell r="E415" t="str">
            <v>Dev.Milestone3</v>
          </cell>
          <cell r="F415" t="str">
            <v>Closed</v>
          </cell>
          <cell r="G415">
            <v>1</v>
          </cell>
          <cell r="H415">
            <v>1</v>
          </cell>
          <cell r="I415">
            <v>0</v>
          </cell>
          <cell r="J415">
            <v>0</v>
          </cell>
          <cell r="K415">
            <v>1</v>
          </cell>
          <cell r="L415" t="str">
            <v>Laurin Murer</v>
          </cell>
          <cell r="M415">
            <v>40496.689583333333</v>
          </cell>
          <cell r="N415">
            <v>1.1666666666666601</v>
          </cell>
          <cell r="O415" t="str">
            <v>Added option to fetch DKS-Mappings by DKS-Node</v>
          </cell>
        </row>
        <row r="416">
          <cell r="A416">
            <v>11324</v>
          </cell>
          <cell r="B416" t="str">
            <v>BA-113</v>
          </cell>
          <cell r="C416" t="str">
            <v>Improve Task templates detail view</v>
          </cell>
          <cell r="E416" t="str">
            <v>Dev.Milestone3</v>
          </cell>
          <cell r="F416" t="str">
            <v>Closed</v>
          </cell>
          <cell r="G416">
            <v>5</v>
          </cell>
          <cell r="H416">
            <v>2.5</v>
          </cell>
          <cell r="I416">
            <v>2</v>
          </cell>
          <cell r="J416">
            <v>1</v>
          </cell>
          <cell r="K416">
            <v>2</v>
          </cell>
          <cell r="L416" t="str">
            <v>Tobias Blaser</v>
          </cell>
          <cell r="M416">
            <v>40496.6875</v>
          </cell>
          <cell r="N416">
            <v>1</v>
          </cell>
          <cell r="O416" t="str">
            <v>Refactor repository for consistent status return and fix status visibility in tasktemplate view.</v>
          </cell>
        </row>
        <row r="417">
          <cell r="A417">
            <v>11325</v>
          </cell>
          <cell r="B417" t="str">
            <v>BA-125</v>
          </cell>
          <cell r="C417" t="str">
            <v>Implement processing of task templates to tasks and send to server</v>
          </cell>
          <cell r="E417" t="str">
            <v>Dev.Milestone3</v>
          </cell>
          <cell r="F417" t="str">
            <v>Closed</v>
          </cell>
          <cell r="G417">
            <v>16</v>
          </cell>
          <cell r="H417">
            <v>0.51612903225806395</v>
          </cell>
          <cell r="I417">
            <v>0</v>
          </cell>
          <cell r="J417">
            <v>0</v>
          </cell>
          <cell r="K417">
            <v>31</v>
          </cell>
          <cell r="L417" t="str">
            <v>Tobias Blaser</v>
          </cell>
          <cell r="M417">
            <v>40496.729166666664</v>
          </cell>
          <cell r="N417">
            <v>0.5</v>
          </cell>
          <cell r="O417" t="str">
            <v>Fix something.</v>
          </cell>
        </row>
        <row r="418">
          <cell r="A418">
            <v>11326</v>
          </cell>
          <cell r="B418" t="str">
            <v>BA-125</v>
          </cell>
          <cell r="C418" t="str">
            <v>Implement processing of task templates to tasks and send to server</v>
          </cell>
          <cell r="E418" t="str">
            <v>Dev.Milestone3</v>
          </cell>
          <cell r="F418" t="str">
            <v>Closed</v>
          </cell>
          <cell r="G418">
            <v>16</v>
          </cell>
          <cell r="H418">
            <v>0.51612903225806395</v>
          </cell>
          <cell r="I418">
            <v>0</v>
          </cell>
          <cell r="J418">
            <v>0</v>
          </cell>
          <cell r="K418">
            <v>31</v>
          </cell>
          <cell r="L418" t="str">
            <v>Tobias Blaser</v>
          </cell>
          <cell r="M418">
            <v>40496.75</v>
          </cell>
          <cell r="N418">
            <v>0.5</v>
          </cell>
          <cell r="O418" t="str">
            <v>List decisions.</v>
          </cell>
        </row>
        <row r="419">
          <cell r="A419">
            <v>11327</v>
          </cell>
          <cell r="B419" t="str">
            <v>BA-125</v>
          </cell>
          <cell r="C419" t="str">
            <v>Implement processing of task templates to tasks and send to server</v>
          </cell>
          <cell r="E419" t="str">
            <v>Dev.Milestone3</v>
          </cell>
          <cell r="F419" t="str">
            <v>Closed</v>
          </cell>
          <cell r="G419">
            <v>16</v>
          </cell>
          <cell r="H419">
            <v>0.51612903225806395</v>
          </cell>
          <cell r="I419">
            <v>0</v>
          </cell>
          <cell r="J419">
            <v>0</v>
          </cell>
          <cell r="K419">
            <v>31</v>
          </cell>
          <cell r="L419" t="str">
            <v>Tobias Blaser</v>
          </cell>
          <cell r="M419">
            <v>40496.875</v>
          </cell>
          <cell r="N419">
            <v>1.5</v>
          </cell>
          <cell r="O419" t="str">
            <v>Implement listing of problems, decisions, task templates and alternatives for transmit view.</v>
          </cell>
        </row>
        <row r="420">
          <cell r="A420">
            <v>11328</v>
          </cell>
          <cell r="B420" t="str">
            <v>BA-125</v>
          </cell>
          <cell r="C420" t="str">
            <v>Implement processing of task templates to tasks and send to server</v>
          </cell>
          <cell r="E420" t="str">
            <v>Dev.Milestone3</v>
          </cell>
          <cell r="F420" t="str">
            <v>Closed</v>
          </cell>
          <cell r="G420">
            <v>16</v>
          </cell>
          <cell r="H420">
            <v>0.51612903225806395</v>
          </cell>
          <cell r="I420">
            <v>0</v>
          </cell>
          <cell r="J420">
            <v>0</v>
          </cell>
          <cell r="K420">
            <v>31</v>
          </cell>
          <cell r="L420" t="str">
            <v>Tobias Blaser</v>
          </cell>
          <cell r="M420">
            <v>40497.416666666664</v>
          </cell>
          <cell r="N420">
            <v>0.25</v>
          </cell>
          <cell r="O420" t="str">
            <v>Improove transmit view.</v>
          </cell>
        </row>
        <row r="421">
          <cell r="A421">
            <v>11329</v>
          </cell>
          <cell r="B421" t="str">
            <v>BA-125</v>
          </cell>
          <cell r="C421" t="str">
            <v>Implement processing of task templates to tasks and send to server</v>
          </cell>
          <cell r="E421" t="str">
            <v>Dev.Milestone3</v>
          </cell>
          <cell r="F421" t="str">
            <v>Closed</v>
          </cell>
          <cell r="G421">
            <v>16</v>
          </cell>
          <cell r="H421">
            <v>0.51612903225806395</v>
          </cell>
          <cell r="I421">
            <v>0</v>
          </cell>
          <cell r="J421">
            <v>0</v>
          </cell>
          <cell r="K421">
            <v>31</v>
          </cell>
          <cell r="L421" t="str">
            <v>Tobias Blaser</v>
          </cell>
          <cell r="M421">
            <v>40497.604166666664</v>
          </cell>
          <cell r="N421">
            <v>0.75</v>
          </cell>
          <cell r="O421" t="str">
            <v>Fix some bugs.</v>
          </cell>
        </row>
        <row r="422">
          <cell r="A422">
            <v>11330</v>
          </cell>
          <cell r="B422" t="str">
            <v>BA-169</v>
          </cell>
          <cell r="C422" t="str">
            <v>Add more default properties to db.</v>
          </cell>
          <cell r="E422" t="str">
            <v>Dev.Milestone3</v>
          </cell>
          <cell r="F422" t="str">
            <v>Closed</v>
          </cell>
          <cell r="G422">
            <v>1</v>
          </cell>
          <cell r="H422">
            <v>1</v>
          </cell>
          <cell r="I422">
            <v>0.5</v>
          </cell>
          <cell r="J422">
            <v>0.5</v>
          </cell>
          <cell r="K422">
            <v>1</v>
          </cell>
          <cell r="L422" t="str">
            <v>Laurin Murer</v>
          </cell>
          <cell r="M422">
            <v>40497.984027777777</v>
          </cell>
          <cell r="N422">
            <v>0.5</v>
          </cell>
          <cell r="O422" t="str">
            <v>Added example data for TaskProperties and Mapping</v>
          </cell>
        </row>
        <row r="423">
          <cell r="A423">
            <v>11331</v>
          </cell>
          <cell r="B423" t="str">
            <v>BA-8</v>
          </cell>
          <cell r="C423" t="str">
            <v>Prepare &amp; rework meetings</v>
          </cell>
          <cell r="F423" t="str">
            <v>Open</v>
          </cell>
          <cell r="G423">
            <v>18</v>
          </cell>
          <cell r="H423">
            <v>0.78260869565217395</v>
          </cell>
          <cell r="I423">
            <v>6.5833333333333304</v>
          </cell>
          <cell r="J423">
            <v>0.28623188405797101</v>
          </cell>
          <cell r="K423">
            <v>23</v>
          </cell>
          <cell r="L423" t="str">
            <v>Tobias Blaser</v>
          </cell>
          <cell r="M423">
            <v>40498.333333333336</v>
          </cell>
          <cell r="N423">
            <v>0.5</v>
          </cell>
          <cell r="O423" t="str">
            <v>Send meeting topics do professor.</v>
          </cell>
        </row>
        <row r="424">
          <cell r="A424">
            <v>11332</v>
          </cell>
          <cell r="B424" t="str">
            <v>BA-186</v>
          </cell>
          <cell r="C424" t="str">
            <v>Fix request template ppt reference bug</v>
          </cell>
          <cell r="E424" t="str">
            <v>Dev.Milestone3</v>
          </cell>
          <cell r="F424" t="str">
            <v>Closed</v>
          </cell>
          <cell r="G424">
            <v>1</v>
          </cell>
          <cell r="H424">
            <v>0.5</v>
          </cell>
          <cell r="I424">
            <v>0.25</v>
          </cell>
          <cell r="J424">
            <v>0.125</v>
          </cell>
          <cell r="K424">
            <v>2</v>
          </cell>
          <cell r="L424" t="str">
            <v>Laurin Murer</v>
          </cell>
          <cell r="M424">
            <v>40498.468055555553</v>
          </cell>
          <cell r="N424">
            <v>0.5</v>
          </cell>
          <cell r="O424" t="str">
            <v>Renamed parameter from projectPlanningTool to simply ppt</v>
          </cell>
        </row>
        <row r="425">
          <cell r="A425">
            <v>11333</v>
          </cell>
          <cell r="B425" t="str">
            <v>BA-186</v>
          </cell>
          <cell r="C425" t="str">
            <v>Fix request template ppt reference bug</v>
          </cell>
          <cell r="E425" t="str">
            <v>Dev.Milestone3</v>
          </cell>
          <cell r="F425" t="str">
            <v>Closed</v>
          </cell>
          <cell r="G425">
            <v>1</v>
          </cell>
          <cell r="H425">
            <v>0.5</v>
          </cell>
          <cell r="I425">
            <v>0.25</v>
          </cell>
          <cell r="J425">
            <v>0.125</v>
          </cell>
          <cell r="K425">
            <v>2</v>
          </cell>
          <cell r="L425" t="str">
            <v>Laurin Murer</v>
          </cell>
          <cell r="M425">
            <v>40498.458333333336</v>
          </cell>
          <cell r="N425">
            <v>0.25</v>
          </cell>
          <cell r="O425" t="str">
            <v>Wrote test for this bug</v>
          </cell>
        </row>
        <row r="426">
          <cell r="A426">
            <v>11334</v>
          </cell>
          <cell r="B426" t="str">
            <v>BA-182</v>
          </cell>
          <cell r="C426" t="str">
            <v>Update ADRepo</v>
          </cell>
          <cell r="E426" t="str">
            <v>Dev.Milestone3</v>
          </cell>
          <cell r="F426" t="str">
            <v>Closed</v>
          </cell>
          <cell r="G426">
            <v>2</v>
          </cell>
          <cell r="H426">
            <v>1</v>
          </cell>
          <cell r="I426">
            <v>0.5</v>
          </cell>
          <cell r="J426">
            <v>0.25</v>
          </cell>
          <cell r="K426">
            <v>2</v>
          </cell>
          <cell r="L426" t="str">
            <v>Laurin Murer</v>
          </cell>
          <cell r="M426">
            <v>40498.46875</v>
          </cell>
          <cell r="N426">
            <v>1</v>
          </cell>
          <cell r="O426" t="str">
            <v>Updated ADRepo together with Java-Version (to 1.8)</v>
          </cell>
        </row>
        <row r="427">
          <cell r="A427">
            <v>11335</v>
          </cell>
          <cell r="B427" t="str">
            <v>BA-14</v>
          </cell>
          <cell r="C427" t="str">
            <v>Projectmanagement</v>
          </cell>
          <cell r="F427" t="str">
            <v>Open</v>
          </cell>
          <cell r="G427">
            <v>14</v>
          </cell>
          <cell r="H427">
            <v>0.35</v>
          </cell>
          <cell r="I427">
            <v>0</v>
          </cell>
          <cell r="J427">
            <v>0</v>
          </cell>
          <cell r="K427">
            <v>40</v>
          </cell>
          <cell r="L427" t="str">
            <v>Laurin Murer</v>
          </cell>
          <cell r="M427">
            <v>40498.427777777775</v>
          </cell>
          <cell r="N427">
            <v>0.5</v>
          </cell>
          <cell r="O427" t="str">
            <v>Monday-morning-(standup) meeting</v>
          </cell>
        </row>
        <row r="428">
          <cell r="A428">
            <v>11336</v>
          </cell>
          <cell r="B428" t="str">
            <v>BA-81</v>
          </cell>
          <cell r="C428" t="str">
            <v>Write and send meeting report from 17.11.2014 and send screenshots+api documentation</v>
          </cell>
          <cell r="E428" t="str">
            <v>Dev.Milestone3</v>
          </cell>
          <cell r="F428" t="str">
            <v>Closed</v>
          </cell>
          <cell r="G428">
            <v>1</v>
          </cell>
          <cell r="H428">
            <v>0.33333333333333298</v>
          </cell>
          <cell r="I428">
            <v>0</v>
          </cell>
          <cell r="J428">
            <v>0</v>
          </cell>
          <cell r="K428">
            <v>3</v>
          </cell>
          <cell r="L428" t="str">
            <v>Tobias Blaser</v>
          </cell>
          <cell r="M428">
            <v>40498.625</v>
          </cell>
          <cell r="N428">
            <v>1</v>
          </cell>
          <cell r="O428" t="str">
            <v>Meeting protocol 141117.</v>
          </cell>
        </row>
        <row r="429">
          <cell r="A429">
            <v>11337</v>
          </cell>
          <cell r="B429" t="str">
            <v>BA-125</v>
          </cell>
          <cell r="C429" t="str">
            <v>Implement processing of task templates to tasks and send to server</v>
          </cell>
          <cell r="E429" t="str">
            <v>Dev.Milestone3</v>
          </cell>
          <cell r="F429" t="str">
            <v>Closed</v>
          </cell>
          <cell r="G429">
            <v>16</v>
          </cell>
          <cell r="H429">
            <v>0.51612903225806395</v>
          </cell>
          <cell r="I429">
            <v>0</v>
          </cell>
          <cell r="J429">
            <v>0</v>
          </cell>
          <cell r="K429">
            <v>31</v>
          </cell>
          <cell r="L429" t="str">
            <v>Tobias Blaser</v>
          </cell>
          <cell r="M429">
            <v>40498.354166666664</v>
          </cell>
          <cell r="N429">
            <v>3.5</v>
          </cell>
          <cell r="O429" t="str">
            <v>Implement transmittion of tasks.</v>
          </cell>
        </row>
        <row r="430">
          <cell r="A430">
            <v>11338</v>
          </cell>
          <cell r="B430" t="str">
            <v>BA-9</v>
          </cell>
          <cell r="C430" t="str">
            <v>Hold meeding</v>
          </cell>
          <cell r="F430" t="str">
            <v>Open</v>
          </cell>
          <cell r="G430">
            <v>28</v>
          </cell>
          <cell r="H430">
            <v>1.1200000000000001</v>
          </cell>
          <cell r="I430">
            <v>0</v>
          </cell>
          <cell r="J430">
            <v>0</v>
          </cell>
          <cell r="K430">
            <v>25</v>
          </cell>
          <cell r="L430" t="str">
            <v>Tobias Blaser</v>
          </cell>
          <cell r="M430">
            <v>40498.541666666664</v>
          </cell>
          <cell r="N430">
            <v>1.5</v>
          </cell>
          <cell r="O430" t="str">
            <v>Meeting 141117</v>
          </cell>
        </row>
        <row r="431">
          <cell r="A431">
            <v>11339</v>
          </cell>
          <cell r="B431" t="str">
            <v>BA-131</v>
          </cell>
          <cell r="C431" t="str">
            <v>Enable subtasks on client and server side</v>
          </cell>
          <cell r="E431" t="str">
            <v>Dev.Milestone3</v>
          </cell>
          <cell r="F431" t="str">
            <v>Closed</v>
          </cell>
          <cell r="G431">
            <v>10</v>
          </cell>
          <cell r="H431">
            <v>0.625</v>
          </cell>
          <cell r="I431">
            <v>0</v>
          </cell>
          <cell r="J431">
            <v>0</v>
          </cell>
          <cell r="K431">
            <v>16</v>
          </cell>
          <cell r="L431" t="str">
            <v>Laurin Murer</v>
          </cell>
          <cell r="M431">
            <v>40498.693055555559</v>
          </cell>
          <cell r="N431">
            <v>0.16666666666666599</v>
          </cell>
          <cell r="O431" t="str">
            <v>Check out requirement for links to parent issue</v>
          </cell>
        </row>
        <row r="432">
          <cell r="A432">
            <v>11340</v>
          </cell>
          <cell r="B432" t="str">
            <v>BA-189</v>
          </cell>
          <cell r="C432" t="str">
            <v>Remove need for sending task properties on transmit and fix exception</v>
          </cell>
          <cell r="E432" t="str">
            <v>Dev.Milestone3</v>
          </cell>
          <cell r="F432" t="str">
            <v>Closed</v>
          </cell>
          <cell r="G432">
            <v>2</v>
          </cell>
          <cell r="H432">
            <v>2</v>
          </cell>
          <cell r="I432">
            <v>1</v>
          </cell>
          <cell r="J432">
            <v>1</v>
          </cell>
          <cell r="K432">
            <v>1</v>
          </cell>
          <cell r="L432" t="str">
            <v>Laurin Murer</v>
          </cell>
          <cell r="M432">
            <v>40498.810416666667</v>
          </cell>
          <cell r="N432">
            <v>1</v>
          </cell>
          <cell r="O432" t="str">
            <v>Added test to createPPTTasks with a Json-Request (and added a small fix)</v>
          </cell>
        </row>
        <row r="433">
          <cell r="A433">
            <v>11341</v>
          </cell>
          <cell r="B433" t="str">
            <v>BA-81</v>
          </cell>
          <cell r="C433" t="str">
            <v>Write and send meeting report from 17.11.2014 and send screenshots+api documentation</v>
          </cell>
          <cell r="E433" t="str">
            <v>Dev.Milestone3</v>
          </cell>
          <cell r="F433" t="str">
            <v>Closed</v>
          </cell>
          <cell r="G433">
            <v>1</v>
          </cell>
          <cell r="H433">
            <v>0.33333333333333298</v>
          </cell>
          <cell r="I433">
            <v>0</v>
          </cell>
          <cell r="J433">
            <v>0</v>
          </cell>
          <cell r="K433">
            <v>3</v>
          </cell>
          <cell r="L433" t="str">
            <v>Laurin Murer</v>
          </cell>
          <cell r="M433">
            <v>40498.818749999999</v>
          </cell>
          <cell r="N433">
            <v>0.5</v>
          </cell>
          <cell r="O433" t="str">
            <v>Reviewed meeting protocol and sent to ZIO</v>
          </cell>
        </row>
        <row r="434">
          <cell r="A434">
            <v>11342</v>
          </cell>
          <cell r="B434" t="str">
            <v>BA-9</v>
          </cell>
          <cell r="C434" t="str">
            <v>Hold meeding</v>
          </cell>
          <cell r="F434" t="str">
            <v>Open</v>
          </cell>
          <cell r="G434">
            <v>28</v>
          </cell>
          <cell r="H434">
            <v>1.1200000000000001</v>
          </cell>
          <cell r="I434">
            <v>0</v>
          </cell>
          <cell r="J434">
            <v>0</v>
          </cell>
          <cell r="K434">
            <v>25</v>
          </cell>
          <cell r="L434" t="str">
            <v>Laurin Murer</v>
          </cell>
          <cell r="M434">
            <v>40498.831250000003</v>
          </cell>
          <cell r="N434">
            <v>1.5</v>
          </cell>
          <cell r="O434" t="str">
            <v>Meeting vom 17.11.2014</v>
          </cell>
        </row>
        <row r="435">
          <cell r="A435">
            <v>11343</v>
          </cell>
          <cell r="B435" t="str">
            <v>BA-125</v>
          </cell>
          <cell r="C435" t="str">
            <v>Implement processing of task templates to tasks and send to server</v>
          </cell>
          <cell r="E435" t="str">
            <v>Dev.Milestone3</v>
          </cell>
          <cell r="F435" t="str">
            <v>Closed</v>
          </cell>
          <cell r="G435">
            <v>16</v>
          </cell>
          <cell r="H435">
            <v>0.51612903225806395</v>
          </cell>
          <cell r="I435">
            <v>0</v>
          </cell>
          <cell r="J435">
            <v>0</v>
          </cell>
          <cell r="K435">
            <v>31</v>
          </cell>
          <cell r="L435" t="str">
            <v>Laurin Murer</v>
          </cell>
          <cell r="M435">
            <v>40498.50277777778</v>
          </cell>
          <cell r="N435">
            <v>1.25</v>
          </cell>
          <cell r="O435" t="str">
            <v>Improved design</v>
          </cell>
        </row>
        <row r="436">
          <cell r="A436">
            <v>11344</v>
          </cell>
          <cell r="B436" t="str">
            <v>BA-81</v>
          </cell>
          <cell r="C436" t="str">
            <v>Write and send meeting report from 17.11.2014 and send screenshots+api documentation</v>
          </cell>
          <cell r="E436" t="str">
            <v>Dev.Milestone3</v>
          </cell>
          <cell r="F436" t="str">
            <v>Closed</v>
          </cell>
          <cell r="G436">
            <v>1</v>
          </cell>
          <cell r="H436">
            <v>0.33333333333333298</v>
          </cell>
          <cell r="I436">
            <v>0</v>
          </cell>
          <cell r="J436">
            <v>0</v>
          </cell>
          <cell r="K436">
            <v>3</v>
          </cell>
          <cell r="L436" t="str">
            <v>Laurin Murer</v>
          </cell>
          <cell r="M436">
            <v>40498.631944444445</v>
          </cell>
          <cell r="N436">
            <v>1</v>
          </cell>
          <cell r="O436" t="str">
            <v>Extracted separate startup script for ADRepo Vagrant and added some more example data</v>
          </cell>
        </row>
        <row r="437">
          <cell r="A437">
            <v>11345</v>
          </cell>
          <cell r="B437" t="str">
            <v>BA-125</v>
          </cell>
          <cell r="C437" t="str">
            <v>Implement processing of task templates to tasks and send to server</v>
          </cell>
          <cell r="E437" t="str">
            <v>Dev.Milestone3</v>
          </cell>
          <cell r="F437" t="str">
            <v>Closed</v>
          </cell>
          <cell r="G437">
            <v>16</v>
          </cell>
          <cell r="H437">
            <v>0.51612903225806395</v>
          </cell>
          <cell r="I437">
            <v>0</v>
          </cell>
          <cell r="J437">
            <v>0</v>
          </cell>
          <cell r="K437">
            <v>31</v>
          </cell>
          <cell r="L437" t="str">
            <v>Laurin Murer</v>
          </cell>
          <cell r="M437">
            <v>40498.716666666667</v>
          </cell>
          <cell r="N437">
            <v>0.5</v>
          </cell>
          <cell r="O437" t="str">
            <v>Added name to Mapping on server</v>
          </cell>
        </row>
        <row r="438">
          <cell r="A438">
            <v>11346</v>
          </cell>
          <cell r="B438" t="str">
            <v>BA-139</v>
          </cell>
          <cell r="C438" t="str">
            <v>Implement inclusion of information from DKS on export into PPT</v>
          </cell>
          <cell r="E438" t="str">
            <v>Dev.Milestone3</v>
          </cell>
          <cell r="F438" t="str">
            <v>Closed</v>
          </cell>
          <cell r="G438">
            <v>8</v>
          </cell>
          <cell r="H438">
            <v>2.6666666666666599</v>
          </cell>
          <cell r="I438">
            <v>0</v>
          </cell>
          <cell r="J438">
            <v>0</v>
          </cell>
          <cell r="K438">
            <v>3</v>
          </cell>
          <cell r="L438" t="str">
            <v>Tobias Blaser</v>
          </cell>
          <cell r="M438">
            <v>40498.666666666664</v>
          </cell>
          <cell r="N438">
            <v>2</v>
          </cell>
          <cell r="O438" t="str">
            <v>Map Decisions to exportData.</v>
          </cell>
        </row>
        <row r="439">
          <cell r="A439">
            <v>11347</v>
          </cell>
          <cell r="B439" t="str">
            <v>BA-128</v>
          </cell>
          <cell r="C439" t="str">
            <v>Implement export wizard on client</v>
          </cell>
          <cell r="E439" t="str">
            <v>Dev.Milestone3</v>
          </cell>
          <cell r="F439" t="str">
            <v>Closed</v>
          </cell>
          <cell r="G439">
            <v>8</v>
          </cell>
          <cell r="H439">
            <v>1.6</v>
          </cell>
          <cell r="I439">
            <v>0</v>
          </cell>
          <cell r="J439">
            <v>0</v>
          </cell>
          <cell r="K439">
            <v>5</v>
          </cell>
          <cell r="L439" t="str">
            <v>Tobias Blaser</v>
          </cell>
          <cell r="M439">
            <v>40498.75</v>
          </cell>
          <cell r="N439">
            <v>1.5</v>
          </cell>
          <cell r="O439" t="str">
            <v>Improove wizard.</v>
          </cell>
        </row>
        <row r="440">
          <cell r="A440">
            <v>11348</v>
          </cell>
          <cell r="B440" t="str">
            <v>BA-125</v>
          </cell>
          <cell r="C440" t="str">
            <v>Implement processing of task templates to tasks and send to server</v>
          </cell>
          <cell r="E440" t="str">
            <v>Dev.Milestone3</v>
          </cell>
          <cell r="F440" t="str">
            <v>Closed</v>
          </cell>
          <cell r="G440">
            <v>16</v>
          </cell>
          <cell r="H440">
            <v>0.51612903225806395</v>
          </cell>
          <cell r="I440">
            <v>0</v>
          </cell>
          <cell r="J440">
            <v>0</v>
          </cell>
          <cell r="K440">
            <v>31</v>
          </cell>
          <cell r="L440" t="str">
            <v>Tobias Blaser</v>
          </cell>
          <cell r="M440">
            <v>40498.875</v>
          </cell>
          <cell r="N440">
            <v>1.25</v>
          </cell>
          <cell r="O440" t="str">
            <v>Try to fix problem with eval.</v>
          </cell>
        </row>
        <row r="441">
          <cell r="A441">
            <v>11400</v>
          </cell>
          <cell r="B441" t="str">
            <v>BA-181</v>
          </cell>
          <cell r="C441" t="str">
            <v>Persist RequestTemplates</v>
          </cell>
          <cell r="E441" t="str">
            <v>Dev.Milestone3</v>
          </cell>
          <cell r="F441" t="str">
            <v>Closed</v>
          </cell>
          <cell r="G441">
            <v>1.6666666666666601E-2</v>
          </cell>
          <cell r="H441">
            <v>8.3333333333333297E-3</v>
          </cell>
          <cell r="I441">
            <v>0</v>
          </cell>
          <cell r="J441">
            <v>0</v>
          </cell>
          <cell r="K441">
            <v>2</v>
          </cell>
          <cell r="L441" t="str">
            <v>Tobias Blaser</v>
          </cell>
          <cell r="M441">
            <v>40497.427083333336</v>
          </cell>
          <cell r="N441">
            <v>1.5</v>
          </cell>
          <cell r="O441" t="str">
            <v>Persist request templates.</v>
          </cell>
        </row>
        <row r="442">
          <cell r="A442">
            <v>11401</v>
          </cell>
          <cell r="B442" t="str">
            <v>BA-139</v>
          </cell>
          <cell r="C442" t="str">
            <v>Implement inclusion of information from DKS on export into PPT</v>
          </cell>
          <cell r="E442" t="str">
            <v>Dev.Milestone3</v>
          </cell>
          <cell r="F442" t="str">
            <v>Closed</v>
          </cell>
          <cell r="G442">
            <v>8</v>
          </cell>
          <cell r="H442">
            <v>2.6666666666666599</v>
          </cell>
          <cell r="I442">
            <v>0</v>
          </cell>
          <cell r="J442">
            <v>0</v>
          </cell>
          <cell r="K442">
            <v>3</v>
          </cell>
          <cell r="L442" t="str">
            <v>Tobias Blaser</v>
          </cell>
          <cell r="M442">
            <v>40500.604166666664</v>
          </cell>
          <cell r="N442">
            <v>4.75</v>
          </cell>
          <cell r="O442" t="str">
            <v>Fetch/Map alternatives for exporting and show in transmit view.</v>
          </cell>
        </row>
        <row r="443">
          <cell r="A443">
            <v>11402</v>
          </cell>
          <cell r="B443" t="str">
            <v>BA-139</v>
          </cell>
          <cell r="C443" t="str">
            <v>Implement inclusion of information from DKS on export into PPT</v>
          </cell>
          <cell r="E443" t="str">
            <v>Dev.Milestone3</v>
          </cell>
          <cell r="F443" t="str">
            <v>Closed</v>
          </cell>
          <cell r="G443">
            <v>8</v>
          </cell>
          <cell r="H443">
            <v>2.6666666666666599</v>
          </cell>
          <cell r="I443">
            <v>0</v>
          </cell>
          <cell r="J443">
            <v>0</v>
          </cell>
          <cell r="K443">
            <v>3</v>
          </cell>
          <cell r="L443" t="str">
            <v>Tobias Blaser</v>
          </cell>
          <cell r="M443">
            <v>40501.28125</v>
          </cell>
          <cell r="N443">
            <v>1.25</v>
          </cell>
          <cell r="O443" t="str">
            <v>Structure options in transmit view.</v>
          </cell>
        </row>
        <row r="444">
          <cell r="A444">
            <v>11403</v>
          </cell>
          <cell r="B444" t="str">
            <v>BA-125</v>
          </cell>
          <cell r="C444" t="str">
            <v>Implement processing of task templates to tasks and send to server</v>
          </cell>
          <cell r="E444" t="str">
            <v>Dev.Milestone3</v>
          </cell>
          <cell r="F444" t="str">
            <v>Closed</v>
          </cell>
          <cell r="G444">
            <v>16</v>
          </cell>
          <cell r="H444">
            <v>0.51612903225806395</v>
          </cell>
          <cell r="I444">
            <v>0</v>
          </cell>
          <cell r="J444">
            <v>0</v>
          </cell>
          <cell r="K444">
            <v>31</v>
          </cell>
          <cell r="L444" t="str">
            <v>Tobias Blaser</v>
          </cell>
          <cell r="M444">
            <v>40501.34375</v>
          </cell>
          <cell r="N444">
            <v>1.75</v>
          </cell>
          <cell r="O444" t="str">
            <v>Implement secondary variables</v>
          </cell>
        </row>
        <row r="445">
          <cell r="A445">
            <v>11404</v>
          </cell>
          <cell r="B445" t="str">
            <v>BA-125</v>
          </cell>
          <cell r="C445" t="str">
            <v>Implement processing of task templates to tasks and send to server</v>
          </cell>
          <cell r="E445" t="str">
            <v>Dev.Milestone3</v>
          </cell>
          <cell r="F445" t="str">
            <v>Closed</v>
          </cell>
          <cell r="G445">
            <v>16</v>
          </cell>
          <cell r="H445">
            <v>0.51612903225806395</v>
          </cell>
          <cell r="I445">
            <v>0</v>
          </cell>
          <cell r="J445">
            <v>0</v>
          </cell>
          <cell r="K445">
            <v>31</v>
          </cell>
          <cell r="L445" t="str">
            <v>Tobias Blaser</v>
          </cell>
          <cell r="M445">
            <v>40501.4375</v>
          </cell>
          <cell r="N445">
            <v>1</v>
          </cell>
          <cell r="O445" t="str">
            <v>Parse secondary variables on transmit.</v>
          </cell>
        </row>
        <row r="446">
          <cell r="A446">
            <v>11405</v>
          </cell>
          <cell r="B446" t="str">
            <v>BA-14</v>
          </cell>
          <cell r="C446" t="str">
            <v>Projectmanagement</v>
          </cell>
          <cell r="F446" t="str">
            <v>Open</v>
          </cell>
          <cell r="G446">
            <v>14</v>
          </cell>
          <cell r="H446">
            <v>0.35</v>
          </cell>
          <cell r="I446">
            <v>0</v>
          </cell>
          <cell r="J446">
            <v>0</v>
          </cell>
          <cell r="K446">
            <v>40</v>
          </cell>
          <cell r="L446" t="str">
            <v>Tobias Blaser</v>
          </cell>
          <cell r="M446">
            <v>40501.541666666664</v>
          </cell>
          <cell r="N446">
            <v>1</v>
          </cell>
          <cell r="O446" t="str">
            <v>Planning, meeting.</v>
          </cell>
        </row>
        <row r="447">
          <cell r="A447">
            <v>11406</v>
          </cell>
          <cell r="B447" t="str">
            <v>BA-128</v>
          </cell>
          <cell r="C447" t="str">
            <v>Implement export wizard on client</v>
          </cell>
          <cell r="E447" t="str">
            <v>Dev.Milestone3</v>
          </cell>
          <cell r="F447" t="str">
            <v>Closed</v>
          </cell>
          <cell r="G447">
            <v>8</v>
          </cell>
          <cell r="H447">
            <v>1.6</v>
          </cell>
          <cell r="I447">
            <v>0</v>
          </cell>
          <cell r="J447">
            <v>0</v>
          </cell>
          <cell r="K447">
            <v>5</v>
          </cell>
          <cell r="L447" t="str">
            <v>Tobias Blaser</v>
          </cell>
          <cell r="M447">
            <v>40502.291666666664</v>
          </cell>
          <cell r="N447">
            <v>1.5</v>
          </cell>
          <cell r="O447" t="str">
            <v>Test exporting to PPT, adjust default templates, improve error handling</v>
          </cell>
        </row>
        <row r="448">
          <cell r="A448">
            <v>11407</v>
          </cell>
          <cell r="B448" t="str">
            <v>BA-125</v>
          </cell>
          <cell r="C448" t="str">
            <v>Implement processing of task templates to tasks and send to server</v>
          </cell>
          <cell r="E448" t="str">
            <v>Dev.Milestone3</v>
          </cell>
          <cell r="F448" t="str">
            <v>Closed</v>
          </cell>
          <cell r="G448">
            <v>16</v>
          </cell>
          <cell r="H448">
            <v>0.51612903225806395</v>
          </cell>
          <cell r="I448">
            <v>0</v>
          </cell>
          <cell r="J448">
            <v>0</v>
          </cell>
          <cell r="K448">
            <v>31</v>
          </cell>
          <cell r="L448" t="str">
            <v>Tobias Blaser</v>
          </cell>
          <cell r="M448">
            <v>40502.375</v>
          </cell>
          <cell r="N448">
            <v>1</v>
          </cell>
          <cell r="O448" t="str">
            <v>Implement subRequest parsing.</v>
          </cell>
        </row>
        <row r="449">
          <cell r="A449">
            <v>11408</v>
          </cell>
          <cell r="B449" t="str">
            <v>BA-125</v>
          </cell>
          <cell r="C449" t="str">
            <v>Implement processing of task templates to tasks and send to server</v>
          </cell>
          <cell r="E449" t="str">
            <v>Dev.Milestone3</v>
          </cell>
          <cell r="F449" t="str">
            <v>Closed</v>
          </cell>
          <cell r="G449">
            <v>16</v>
          </cell>
          <cell r="H449">
            <v>0.51612903225806395</v>
          </cell>
          <cell r="I449">
            <v>0</v>
          </cell>
          <cell r="J449">
            <v>0</v>
          </cell>
          <cell r="K449">
            <v>31</v>
          </cell>
          <cell r="L449" t="str">
            <v>Tobias Blaser</v>
          </cell>
          <cell r="M449">
            <v>40502.458333333336</v>
          </cell>
          <cell r="N449">
            <v>2.5</v>
          </cell>
          <cell r="O449" t="str">
            <v>Implement possibility to use parent Task id.</v>
          </cell>
        </row>
        <row r="450">
          <cell r="A450">
            <v>11409</v>
          </cell>
          <cell r="B450" t="str">
            <v>BA-125</v>
          </cell>
          <cell r="C450" t="str">
            <v>Implement processing of task templates to tasks and send to server</v>
          </cell>
          <cell r="E450" t="str">
            <v>Dev.Milestone3</v>
          </cell>
          <cell r="F450" t="str">
            <v>Closed</v>
          </cell>
          <cell r="G450">
            <v>16</v>
          </cell>
          <cell r="H450">
            <v>0.51612903225806395</v>
          </cell>
          <cell r="I450">
            <v>0</v>
          </cell>
          <cell r="J450">
            <v>0</v>
          </cell>
          <cell r="K450">
            <v>31</v>
          </cell>
          <cell r="L450" t="str">
            <v>Tobias Blaser</v>
          </cell>
          <cell r="M450">
            <v>40502.583333333336</v>
          </cell>
          <cell r="N450">
            <v>2.5</v>
          </cell>
          <cell r="O450" t="str">
            <v>Fix processor parsing bugs &amp; implement replacement of assignee.</v>
          </cell>
        </row>
        <row r="451">
          <cell r="A451">
            <v>11410</v>
          </cell>
          <cell r="B451" t="str">
            <v>BA-170</v>
          </cell>
          <cell r="C451" t="str">
            <v>Test UI with common browsers.</v>
          </cell>
          <cell r="E451" t="str">
            <v>Dev.Milestone3</v>
          </cell>
          <cell r="F451" t="str">
            <v>Closed</v>
          </cell>
          <cell r="G451">
            <v>2</v>
          </cell>
          <cell r="H451">
            <v>2</v>
          </cell>
          <cell r="I451">
            <v>1</v>
          </cell>
          <cell r="J451">
            <v>1</v>
          </cell>
          <cell r="K451">
            <v>1</v>
          </cell>
          <cell r="L451" t="str">
            <v>Tobias Blaser</v>
          </cell>
          <cell r="M451">
            <v>40502.708333333336</v>
          </cell>
          <cell r="N451">
            <v>1</v>
          </cell>
          <cell r="O451" t="str">
            <v>Test with IE &amp; Chrome.</v>
          </cell>
        </row>
        <row r="452">
          <cell r="A452">
            <v>11411</v>
          </cell>
          <cell r="B452" t="str">
            <v>BA-125</v>
          </cell>
          <cell r="C452" t="str">
            <v>Implement processing of task templates to tasks and send to server</v>
          </cell>
          <cell r="E452" t="str">
            <v>Dev.Milestone3</v>
          </cell>
          <cell r="F452" t="str">
            <v>Closed</v>
          </cell>
          <cell r="G452">
            <v>16</v>
          </cell>
          <cell r="H452">
            <v>0.51612903225806395</v>
          </cell>
          <cell r="I452">
            <v>0</v>
          </cell>
          <cell r="J452">
            <v>0</v>
          </cell>
          <cell r="K452">
            <v>31</v>
          </cell>
          <cell r="L452" t="str">
            <v>Tobias Blaser</v>
          </cell>
          <cell r="M452">
            <v>40502.75</v>
          </cell>
          <cell r="N452">
            <v>1.25</v>
          </cell>
          <cell r="O452" t="str">
            <v>Implement selection of parent task.</v>
          </cell>
        </row>
        <row r="453">
          <cell r="A453">
            <v>11412</v>
          </cell>
          <cell r="B453" t="str">
            <v>BA-14</v>
          </cell>
          <cell r="C453" t="str">
            <v>Projectmanagement</v>
          </cell>
          <cell r="F453" t="str">
            <v>Open</v>
          </cell>
          <cell r="G453">
            <v>14</v>
          </cell>
          <cell r="H453">
            <v>0.35</v>
          </cell>
          <cell r="I453">
            <v>0</v>
          </cell>
          <cell r="J453">
            <v>0</v>
          </cell>
          <cell r="K453">
            <v>40</v>
          </cell>
          <cell r="L453" t="str">
            <v>Tobias Blaser</v>
          </cell>
          <cell r="M453">
            <v>40502.8125</v>
          </cell>
          <cell r="N453">
            <v>0.5</v>
          </cell>
          <cell r="O453" t="str">
            <v>Discuss features until feature freeze.</v>
          </cell>
        </row>
        <row r="454">
          <cell r="A454">
            <v>11413</v>
          </cell>
          <cell r="B454" t="str">
            <v>BA-125</v>
          </cell>
          <cell r="C454" t="str">
            <v>Implement processing of task templates to tasks and send to server</v>
          </cell>
          <cell r="E454" t="str">
            <v>Dev.Milestone3</v>
          </cell>
          <cell r="F454" t="str">
            <v>Closed</v>
          </cell>
          <cell r="G454">
            <v>16</v>
          </cell>
          <cell r="H454">
            <v>0.51612903225806395</v>
          </cell>
          <cell r="I454">
            <v>0</v>
          </cell>
          <cell r="J454">
            <v>0</v>
          </cell>
          <cell r="K454">
            <v>31</v>
          </cell>
          <cell r="L454" t="str">
            <v>Tobias Blaser</v>
          </cell>
          <cell r="M454">
            <v>40502.854166666664</v>
          </cell>
          <cell r="N454">
            <v>1</v>
          </cell>
          <cell r="O454" t="str">
            <v>Implement structure for request view</v>
          </cell>
        </row>
        <row r="455">
          <cell r="A455">
            <v>11414</v>
          </cell>
          <cell r="B455" t="str">
            <v>BA-128</v>
          </cell>
          <cell r="C455" t="str">
            <v>Implement export wizard on client</v>
          </cell>
          <cell r="E455" t="str">
            <v>Dev.Milestone3</v>
          </cell>
          <cell r="F455" t="str">
            <v>Closed</v>
          </cell>
          <cell r="G455">
            <v>8</v>
          </cell>
          <cell r="H455">
            <v>1.6</v>
          </cell>
          <cell r="I455">
            <v>0</v>
          </cell>
          <cell r="J455">
            <v>0</v>
          </cell>
          <cell r="K455">
            <v>5</v>
          </cell>
          <cell r="L455" t="str">
            <v>Tobias Blaser</v>
          </cell>
          <cell r="M455">
            <v>40504.541666666664</v>
          </cell>
          <cell r="N455">
            <v>3.5</v>
          </cell>
          <cell r="O455" t="str">
            <v>Style &amp; improove export wizard.</v>
          </cell>
        </row>
        <row r="456">
          <cell r="A456">
            <v>11415</v>
          </cell>
          <cell r="B456" t="str">
            <v>BA-82</v>
          </cell>
          <cell r="C456" t="str">
            <v>Write and send meeting report from 24.11.2014</v>
          </cell>
          <cell r="E456" t="str">
            <v>Doc.Completion</v>
          </cell>
          <cell r="F456" t="str">
            <v>Closed</v>
          </cell>
          <cell r="G456">
            <v>1</v>
          </cell>
          <cell r="H456">
            <v>0.5</v>
          </cell>
          <cell r="I456">
            <v>0.33333333333333298</v>
          </cell>
          <cell r="J456">
            <v>0.16666666666666599</v>
          </cell>
          <cell r="K456">
            <v>2</v>
          </cell>
          <cell r="L456" t="str">
            <v>Tobias Blaser</v>
          </cell>
          <cell r="M456">
            <v>40505.458333333336</v>
          </cell>
          <cell r="N456">
            <v>0.5</v>
          </cell>
          <cell r="O456" t="str">
            <v>Write meeting report 141124</v>
          </cell>
        </row>
        <row r="457">
          <cell r="A457">
            <v>11416</v>
          </cell>
          <cell r="B457" t="str">
            <v>BA-9</v>
          </cell>
          <cell r="C457" t="str">
            <v>Hold meeding</v>
          </cell>
          <cell r="F457" t="str">
            <v>Open</v>
          </cell>
          <cell r="G457">
            <v>28</v>
          </cell>
          <cell r="H457">
            <v>1.1200000000000001</v>
          </cell>
          <cell r="I457">
            <v>0</v>
          </cell>
          <cell r="J457">
            <v>0</v>
          </cell>
          <cell r="K457">
            <v>25</v>
          </cell>
          <cell r="L457" t="str">
            <v>Tobias Blaser</v>
          </cell>
          <cell r="M457">
            <v>40505.375</v>
          </cell>
          <cell r="N457">
            <v>1.5</v>
          </cell>
        </row>
        <row r="458">
          <cell r="A458">
            <v>11417</v>
          </cell>
          <cell r="B458" t="str">
            <v>BA-8</v>
          </cell>
          <cell r="C458" t="str">
            <v>Prepare &amp; rework meetings</v>
          </cell>
          <cell r="F458" t="str">
            <v>Open</v>
          </cell>
          <cell r="G458">
            <v>18</v>
          </cell>
          <cell r="H458">
            <v>0.78260869565217395</v>
          </cell>
          <cell r="I458">
            <v>6.5833333333333304</v>
          </cell>
          <cell r="J458">
            <v>0.28623188405797101</v>
          </cell>
          <cell r="K458">
            <v>23</v>
          </cell>
          <cell r="L458" t="str">
            <v>Tobias Blaser</v>
          </cell>
          <cell r="M458">
            <v>40505.333333333336</v>
          </cell>
          <cell r="N458">
            <v>1</v>
          </cell>
          <cell r="O458" t="str">
            <v>Prepare meeting 141124</v>
          </cell>
        </row>
        <row r="459">
          <cell r="A459">
            <v>11418</v>
          </cell>
          <cell r="B459" t="str">
            <v>BA-128</v>
          </cell>
          <cell r="C459" t="str">
            <v>Implement export wizard on client</v>
          </cell>
          <cell r="E459" t="str">
            <v>Dev.Milestone3</v>
          </cell>
          <cell r="F459" t="str">
            <v>Closed</v>
          </cell>
          <cell r="G459">
            <v>8</v>
          </cell>
          <cell r="H459">
            <v>1.6</v>
          </cell>
          <cell r="I459">
            <v>0</v>
          </cell>
          <cell r="J459">
            <v>0</v>
          </cell>
          <cell r="K459">
            <v>5</v>
          </cell>
          <cell r="L459" t="str">
            <v>Tobias Blaser</v>
          </cell>
          <cell r="M459">
            <v>40505.291666666664</v>
          </cell>
          <cell r="N459">
            <v>1</v>
          </cell>
          <cell r="O459" t="str">
            <v>Improve transmit feedback.</v>
          </cell>
        </row>
        <row r="460">
          <cell r="A460">
            <v>11419</v>
          </cell>
          <cell r="B460" t="str">
            <v>BA-128</v>
          </cell>
          <cell r="C460" t="str">
            <v>Implement export wizard on client</v>
          </cell>
          <cell r="E460" t="str">
            <v>Dev.Milestone3</v>
          </cell>
          <cell r="F460" t="str">
            <v>Closed</v>
          </cell>
          <cell r="G460">
            <v>8</v>
          </cell>
          <cell r="H460">
            <v>1.6</v>
          </cell>
          <cell r="I460">
            <v>0</v>
          </cell>
          <cell r="J460">
            <v>0</v>
          </cell>
          <cell r="K460">
            <v>5</v>
          </cell>
          <cell r="L460" t="str">
            <v>Tobias Blaser</v>
          </cell>
          <cell r="M460">
            <v>40505.520833333336</v>
          </cell>
          <cell r="N460">
            <v>2</v>
          </cell>
          <cell r="O460" t="str">
            <v>Fix bugs &amp; refactor transmission controller</v>
          </cell>
        </row>
        <row r="461">
          <cell r="A461">
            <v>11420</v>
          </cell>
          <cell r="B461" t="str">
            <v>BA-131</v>
          </cell>
          <cell r="C461" t="str">
            <v>Enable subtasks on client and server side</v>
          </cell>
          <cell r="E461" t="str">
            <v>Dev.Milestone3</v>
          </cell>
          <cell r="F461" t="str">
            <v>Closed</v>
          </cell>
          <cell r="G461">
            <v>10</v>
          </cell>
          <cell r="H461">
            <v>0.625</v>
          </cell>
          <cell r="I461">
            <v>0</v>
          </cell>
          <cell r="J461">
            <v>0</v>
          </cell>
          <cell r="K461">
            <v>16</v>
          </cell>
          <cell r="L461" t="str">
            <v>Tobias Blaser</v>
          </cell>
          <cell r="M461">
            <v>40505.604166666664</v>
          </cell>
          <cell r="N461">
            <v>2.5</v>
          </cell>
          <cell r="O461" t="str">
            <v>Refactor transmission controller to handle sub mappings.</v>
          </cell>
        </row>
        <row r="462">
          <cell r="A462">
            <v>11421</v>
          </cell>
          <cell r="B462" t="str">
            <v>BA-125</v>
          </cell>
          <cell r="C462" t="str">
            <v>Implement processing of task templates to tasks and send to server</v>
          </cell>
          <cell r="E462" t="str">
            <v>Dev.Milestone3</v>
          </cell>
          <cell r="F462" t="str">
            <v>Closed</v>
          </cell>
          <cell r="G462">
            <v>16</v>
          </cell>
          <cell r="H462">
            <v>0.51612903225806395</v>
          </cell>
          <cell r="I462">
            <v>0</v>
          </cell>
          <cell r="J462">
            <v>0</v>
          </cell>
          <cell r="K462">
            <v>31</v>
          </cell>
          <cell r="L462" t="str">
            <v>Laurin Murer</v>
          </cell>
          <cell r="M462">
            <v>40498.810416666667</v>
          </cell>
          <cell r="N462">
            <v>1</v>
          </cell>
          <cell r="O462" t="str">
            <v>Added test to createPPTTasks with a Json-Request (and added a small fix)</v>
          </cell>
        </row>
        <row r="463">
          <cell r="A463">
            <v>11422</v>
          </cell>
          <cell r="B463" t="str">
            <v>BA-125</v>
          </cell>
          <cell r="C463" t="str">
            <v>Implement processing of task templates to tasks and send to server</v>
          </cell>
          <cell r="E463" t="str">
            <v>Dev.Milestone3</v>
          </cell>
          <cell r="F463" t="str">
            <v>Closed</v>
          </cell>
          <cell r="G463">
            <v>16</v>
          </cell>
          <cell r="H463">
            <v>0.51612903225806395</v>
          </cell>
          <cell r="I463">
            <v>0</v>
          </cell>
          <cell r="J463">
            <v>0</v>
          </cell>
          <cell r="K463">
            <v>31</v>
          </cell>
          <cell r="L463" t="str">
            <v>Laurin Murer</v>
          </cell>
          <cell r="M463">
            <v>40498.977777777778</v>
          </cell>
          <cell r="N463">
            <v>0.5</v>
          </cell>
          <cell r="O463" t="str">
            <v>Fixed problem (bug in Play Framework) with creating initial data containing semicolons with a workaround</v>
          </cell>
        </row>
        <row r="464">
          <cell r="A464">
            <v>11423</v>
          </cell>
          <cell r="B464" t="str">
            <v>BA-156</v>
          </cell>
          <cell r="C464" t="str">
            <v>Improove UI using usability test feedback</v>
          </cell>
          <cell r="E464" t="str">
            <v>Dev.Milestone3</v>
          </cell>
          <cell r="F464" t="str">
            <v>Closed</v>
          </cell>
          <cell r="G464">
            <v>4</v>
          </cell>
          <cell r="H464">
            <v>0.23529411764705799</v>
          </cell>
          <cell r="I464">
            <v>0</v>
          </cell>
          <cell r="J464">
            <v>0</v>
          </cell>
          <cell r="K464">
            <v>17</v>
          </cell>
          <cell r="L464" t="str">
            <v>Laurin Murer</v>
          </cell>
          <cell r="M464">
            <v>40500.395138888889</v>
          </cell>
          <cell r="N464">
            <v>2</v>
          </cell>
          <cell r="O464" t="str">
            <v>Moved Manage PPT Accounts to Users Account page</v>
          </cell>
        </row>
        <row r="465">
          <cell r="A465">
            <v>11424</v>
          </cell>
          <cell r="B465" t="str">
            <v>BA-156</v>
          </cell>
          <cell r="C465" t="str">
            <v>Improove UI using usability test feedback</v>
          </cell>
          <cell r="E465" t="str">
            <v>Dev.Milestone3</v>
          </cell>
          <cell r="F465" t="str">
            <v>Closed</v>
          </cell>
          <cell r="G465">
            <v>4</v>
          </cell>
          <cell r="H465">
            <v>0.23529411764705799</v>
          </cell>
          <cell r="I465">
            <v>0</v>
          </cell>
          <cell r="J465">
            <v>0</v>
          </cell>
          <cell r="K465">
            <v>17</v>
          </cell>
          <cell r="L465" t="str">
            <v>Laurin Murer</v>
          </cell>
          <cell r="M465">
            <v>40500.399305555555</v>
          </cell>
          <cell r="N465">
            <v>0.66666666666666596</v>
          </cell>
          <cell r="O465" t="str">
            <v>Unified naming in Administration</v>
          </cell>
        </row>
        <row r="466">
          <cell r="A466">
            <v>11425</v>
          </cell>
          <cell r="B466" t="str">
            <v>BA-156</v>
          </cell>
          <cell r="C466" t="str">
            <v>Improove UI using usability test feedback</v>
          </cell>
          <cell r="E466" t="str">
            <v>Dev.Milestone3</v>
          </cell>
          <cell r="F466" t="str">
            <v>Closed</v>
          </cell>
          <cell r="G466">
            <v>4</v>
          </cell>
          <cell r="H466">
            <v>0.23529411764705799</v>
          </cell>
          <cell r="I466">
            <v>0</v>
          </cell>
          <cell r="J466">
            <v>0</v>
          </cell>
          <cell r="K466">
            <v>17</v>
          </cell>
          <cell r="L466" t="str">
            <v>Laurin Murer</v>
          </cell>
          <cell r="M466">
            <v>40500.399305555555</v>
          </cell>
          <cell r="N466">
            <v>0.33333333333333298</v>
          </cell>
          <cell r="O466" t="str">
            <v>Unified naming in Problems and Task Templates View</v>
          </cell>
        </row>
        <row r="467">
          <cell r="A467">
            <v>11426</v>
          </cell>
          <cell r="B467" t="str">
            <v>BA-125</v>
          </cell>
          <cell r="C467" t="str">
            <v>Implement processing of task templates to tasks and send to server</v>
          </cell>
          <cell r="E467" t="str">
            <v>Dev.Milestone3</v>
          </cell>
          <cell r="F467" t="str">
            <v>Closed</v>
          </cell>
          <cell r="G467">
            <v>16</v>
          </cell>
          <cell r="H467">
            <v>0.51612903225806395</v>
          </cell>
          <cell r="I467">
            <v>0</v>
          </cell>
          <cell r="J467">
            <v>0</v>
          </cell>
          <cell r="K467">
            <v>31</v>
          </cell>
          <cell r="L467" t="str">
            <v>Laurin Murer</v>
          </cell>
          <cell r="M467">
            <v>40501.400694444441</v>
          </cell>
          <cell r="N467">
            <v>1.5</v>
          </cell>
          <cell r="O467" t="str">
            <v>Fixed timeout and target not found errors in createPPTTasks</v>
          </cell>
        </row>
        <row r="468">
          <cell r="A468">
            <v>11427</v>
          </cell>
          <cell r="B468" t="str">
            <v>BA-125</v>
          </cell>
          <cell r="C468" t="str">
            <v>Implement processing of task templates to tasks and send to server</v>
          </cell>
          <cell r="E468" t="str">
            <v>Dev.Milestone3</v>
          </cell>
          <cell r="F468" t="str">
            <v>Closed</v>
          </cell>
          <cell r="G468">
            <v>16</v>
          </cell>
          <cell r="H468">
            <v>0.51612903225806395</v>
          </cell>
          <cell r="I468">
            <v>0</v>
          </cell>
          <cell r="J468">
            <v>0</v>
          </cell>
          <cell r="K468">
            <v>31</v>
          </cell>
          <cell r="L468" t="str">
            <v>Laurin Murer</v>
          </cell>
          <cell r="M468">
            <v>40501.401388888888</v>
          </cell>
          <cell r="N468">
            <v>0.33333333333333298</v>
          </cell>
          <cell r="O468" t="str">
            <v>Fixed another persistence error in sendToPPT</v>
          </cell>
        </row>
        <row r="469">
          <cell r="A469">
            <v>11428</v>
          </cell>
          <cell r="B469" t="str">
            <v>BA-125</v>
          </cell>
          <cell r="C469" t="str">
            <v>Implement processing of task templates to tasks and send to server</v>
          </cell>
          <cell r="E469" t="str">
            <v>Dev.Milestone3</v>
          </cell>
          <cell r="F469" t="str">
            <v>Closed</v>
          </cell>
          <cell r="G469">
            <v>16</v>
          </cell>
          <cell r="H469">
            <v>0.51612903225806395</v>
          </cell>
          <cell r="I469">
            <v>0</v>
          </cell>
          <cell r="J469">
            <v>0</v>
          </cell>
          <cell r="K469">
            <v>31</v>
          </cell>
          <cell r="L469" t="str">
            <v>Laurin Murer</v>
          </cell>
          <cell r="M469">
            <v>40501.402777777781</v>
          </cell>
          <cell r="N469">
            <v>1</v>
          </cell>
          <cell r="O469" t="str">
            <v>Fixed another persistence error in sendToPPT</v>
          </cell>
        </row>
        <row r="470">
          <cell r="A470">
            <v>11429</v>
          </cell>
          <cell r="B470" t="str">
            <v>BA-125</v>
          </cell>
          <cell r="C470" t="str">
            <v>Implement processing of task templates to tasks and send to server</v>
          </cell>
          <cell r="E470" t="str">
            <v>Dev.Milestone3</v>
          </cell>
          <cell r="F470" t="str">
            <v>Closed</v>
          </cell>
          <cell r="G470">
            <v>16</v>
          </cell>
          <cell r="H470">
            <v>0.51612903225806395</v>
          </cell>
          <cell r="I470">
            <v>0</v>
          </cell>
          <cell r="J470">
            <v>0</v>
          </cell>
          <cell r="K470">
            <v>31</v>
          </cell>
          <cell r="L470" t="str">
            <v>Laurin Murer</v>
          </cell>
          <cell r="M470">
            <v>40501.40347222222</v>
          </cell>
          <cell r="N470">
            <v>1</v>
          </cell>
          <cell r="O470" t="str">
            <v>Added project and daily newly needed license on setup of PPT-Vagrant</v>
          </cell>
        </row>
        <row r="471">
          <cell r="A471">
            <v>11430</v>
          </cell>
          <cell r="B471" t="str">
            <v>BA-125</v>
          </cell>
          <cell r="C471" t="str">
            <v>Implement processing of task templates to tasks and send to server</v>
          </cell>
          <cell r="E471" t="str">
            <v>Dev.Milestone3</v>
          </cell>
          <cell r="F471" t="str">
            <v>Closed</v>
          </cell>
          <cell r="G471">
            <v>16</v>
          </cell>
          <cell r="H471">
            <v>0.51612903225806395</v>
          </cell>
          <cell r="I471">
            <v>0</v>
          </cell>
          <cell r="J471">
            <v>0</v>
          </cell>
          <cell r="K471">
            <v>31</v>
          </cell>
          <cell r="L471" t="str">
            <v>Laurin Murer</v>
          </cell>
          <cell r="M471">
            <v>40501.40347222222</v>
          </cell>
          <cell r="N471">
            <v>0.5</v>
          </cell>
          <cell r="O471" t="str">
            <v>Fixed another error in sendToPPT</v>
          </cell>
        </row>
        <row r="472">
          <cell r="A472">
            <v>11431</v>
          </cell>
          <cell r="B472" t="str">
            <v>BA-125</v>
          </cell>
          <cell r="C472" t="str">
            <v>Implement processing of task templates to tasks and send to server</v>
          </cell>
          <cell r="E472" t="str">
            <v>Dev.Milestone3</v>
          </cell>
          <cell r="F472" t="str">
            <v>Closed</v>
          </cell>
          <cell r="G472">
            <v>16</v>
          </cell>
          <cell r="H472">
            <v>0.51612903225806395</v>
          </cell>
          <cell r="I472">
            <v>0</v>
          </cell>
          <cell r="J472">
            <v>0</v>
          </cell>
          <cell r="K472">
            <v>31</v>
          </cell>
          <cell r="L472" t="str">
            <v>Laurin Murer</v>
          </cell>
          <cell r="M472">
            <v>40502.404166666667</v>
          </cell>
          <cell r="N472">
            <v>1</v>
          </cell>
          <cell r="O472" t="str">
            <v>Enabled creation of PPT-Tasks without any properties</v>
          </cell>
        </row>
        <row r="473">
          <cell r="A473">
            <v>11432</v>
          </cell>
          <cell r="B473" t="str">
            <v>BA-125</v>
          </cell>
          <cell r="C473" t="str">
            <v>Implement processing of task templates to tasks and send to server</v>
          </cell>
          <cell r="E473" t="str">
            <v>Dev.Milestone3</v>
          </cell>
          <cell r="F473" t="str">
            <v>Closed</v>
          </cell>
          <cell r="G473">
            <v>16</v>
          </cell>
          <cell r="H473">
            <v>0.51612903225806395</v>
          </cell>
          <cell r="I473">
            <v>0</v>
          </cell>
          <cell r="J473">
            <v>0</v>
          </cell>
          <cell r="K473">
            <v>31</v>
          </cell>
          <cell r="L473" t="str">
            <v>Laurin Murer</v>
          </cell>
          <cell r="M473">
            <v>40502.404861111114</v>
          </cell>
          <cell r="N473">
            <v>0.5</v>
          </cell>
          <cell r="O473" t="str">
            <v>Enabled selection of alternatives and task templates from mapping view</v>
          </cell>
        </row>
        <row r="474">
          <cell r="A474">
            <v>11433</v>
          </cell>
          <cell r="B474" t="str">
            <v>BA-167</v>
          </cell>
          <cell r="C474" t="str">
            <v>Sort lists alphabetic</v>
          </cell>
          <cell r="E474" t="str">
            <v>Dev.Milestone3</v>
          </cell>
          <cell r="F474" t="str">
            <v>Closed</v>
          </cell>
          <cell r="G474">
            <v>2</v>
          </cell>
          <cell r="H474">
            <v>1</v>
          </cell>
          <cell r="I474">
            <v>1.25</v>
          </cell>
          <cell r="J474">
            <v>0.625</v>
          </cell>
          <cell r="K474">
            <v>2</v>
          </cell>
          <cell r="L474" t="str">
            <v>Laurin Murer</v>
          </cell>
          <cell r="M474">
            <v>40502.404861111114</v>
          </cell>
          <cell r="N474">
            <v>0.25</v>
          </cell>
          <cell r="O474" t="str">
            <v>Displaying Task Templates and Problems sorted (by name)</v>
          </cell>
        </row>
        <row r="475">
          <cell r="A475">
            <v>11434</v>
          </cell>
          <cell r="B475" t="str">
            <v>BA-156</v>
          </cell>
          <cell r="C475" t="str">
            <v>Improove UI using usability test feedback</v>
          </cell>
          <cell r="E475" t="str">
            <v>Dev.Milestone3</v>
          </cell>
          <cell r="F475" t="str">
            <v>Closed</v>
          </cell>
          <cell r="G475">
            <v>4</v>
          </cell>
          <cell r="H475">
            <v>0.23529411764705799</v>
          </cell>
          <cell r="I475">
            <v>0</v>
          </cell>
          <cell r="J475">
            <v>0</v>
          </cell>
          <cell r="K475">
            <v>17</v>
          </cell>
          <cell r="L475" t="str">
            <v>Laurin Murer</v>
          </cell>
          <cell r="M475">
            <v>40502.405555555553</v>
          </cell>
          <cell r="N475">
            <v>0.58333333333333304</v>
          </cell>
          <cell r="O475" t="str">
            <v>Made messageboxes float on top</v>
          </cell>
        </row>
        <row r="476">
          <cell r="A476">
            <v>11435</v>
          </cell>
          <cell r="B476" t="str">
            <v>BA-156</v>
          </cell>
          <cell r="C476" t="str">
            <v>Improove UI using usability test feedback</v>
          </cell>
          <cell r="E476" t="str">
            <v>Dev.Milestone3</v>
          </cell>
          <cell r="F476" t="str">
            <v>Closed</v>
          </cell>
          <cell r="G476">
            <v>4</v>
          </cell>
          <cell r="H476">
            <v>0.23529411764705799</v>
          </cell>
          <cell r="I476">
            <v>0</v>
          </cell>
          <cell r="J476">
            <v>0</v>
          </cell>
          <cell r="K476">
            <v>17</v>
          </cell>
          <cell r="L476" t="str">
            <v>Laurin Murer</v>
          </cell>
          <cell r="M476">
            <v>40502.40625</v>
          </cell>
          <cell r="N476">
            <v>1</v>
          </cell>
          <cell r="O476" t="str">
            <v>Enable navigation as tabs</v>
          </cell>
        </row>
        <row r="477">
          <cell r="A477">
            <v>11436</v>
          </cell>
          <cell r="B477" t="str">
            <v>BA-156</v>
          </cell>
          <cell r="C477" t="str">
            <v>Improove UI using usability test feedback</v>
          </cell>
          <cell r="E477" t="str">
            <v>Dev.Milestone3</v>
          </cell>
          <cell r="F477" t="str">
            <v>Closed</v>
          </cell>
          <cell r="G477">
            <v>4</v>
          </cell>
          <cell r="H477">
            <v>0.23529411764705799</v>
          </cell>
          <cell r="I477">
            <v>0</v>
          </cell>
          <cell r="J477">
            <v>0</v>
          </cell>
          <cell r="K477">
            <v>17</v>
          </cell>
          <cell r="L477" t="str">
            <v>Laurin Murer</v>
          </cell>
          <cell r="M477">
            <v>40502.40625</v>
          </cell>
          <cell r="N477">
            <v>1.25</v>
          </cell>
          <cell r="O477" t="str">
            <v>Simplified border layout</v>
          </cell>
        </row>
        <row r="478">
          <cell r="A478">
            <v>11437</v>
          </cell>
          <cell r="B478" t="str">
            <v>BA-156</v>
          </cell>
          <cell r="C478" t="str">
            <v>Improove UI using usability test feedback</v>
          </cell>
          <cell r="E478" t="str">
            <v>Dev.Milestone3</v>
          </cell>
          <cell r="F478" t="str">
            <v>Closed</v>
          </cell>
          <cell r="G478">
            <v>4</v>
          </cell>
          <cell r="H478">
            <v>0.23529411764705799</v>
          </cell>
          <cell r="I478">
            <v>0</v>
          </cell>
          <cell r="J478">
            <v>0</v>
          </cell>
          <cell r="K478">
            <v>17</v>
          </cell>
          <cell r="L478" t="str">
            <v>Laurin Murer</v>
          </cell>
          <cell r="M478">
            <v>40502.406944444447</v>
          </cell>
          <cell r="N478">
            <v>0.5</v>
          </cell>
          <cell r="O478" t="str">
            <v>Beautified tabs in navigation</v>
          </cell>
        </row>
        <row r="479">
          <cell r="A479">
            <v>11438</v>
          </cell>
          <cell r="B479" t="str">
            <v>BA-156</v>
          </cell>
          <cell r="C479" t="str">
            <v>Improove UI using usability test feedback</v>
          </cell>
          <cell r="E479" t="str">
            <v>Dev.Milestone3</v>
          </cell>
          <cell r="F479" t="str">
            <v>Closed</v>
          </cell>
          <cell r="G479">
            <v>4</v>
          </cell>
          <cell r="H479">
            <v>0.23529411764705799</v>
          </cell>
          <cell r="I479">
            <v>0</v>
          </cell>
          <cell r="J479">
            <v>0</v>
          </cell>
          <cell r="K479">
            <v>17</v>
          </cell>
          <cell r="L479" t="str">
            <v>Laurin Murer</v>
          </cell>
          <cell r="M479">
            <v>40502.406944444447</v>
          </cell>
          <cell r="N479">
            <v>1</v>
          </cell>
          <cell r="O479" t="str">
            <v>Made it (basically) accessible for Chrome</v>
          </cell>
        </row>
        <row r="480">
          <cell r="A480">
            <v>11439</v>
          </cell>
          <cell r="B480" t="str">
            <v>BA-156</v>
          </cell>
          <cell r="C480" t="str">
            <v>Improove UI using usability test feedback</v>
          </cell>
          <cell r="E480" t="str">
            <v>Dev.Milestone3</v>
          </cell>
          <cell r="F480" t="str">
            <v>Closed</v>
          </cell>
          <cell r="G480">
            <v>4</v>
          </cell>
          <cell r="H480">
            <v>0.23529411764705799</v>
          </cell>
          <cell r="I480">
            <v>0</v>
          </cell>
          <cell r="J480">
            <v>0</v>
          </cell>
          <cell r="K480">
            <v>17</v>
          </cell>
          <cell r="L480" t="str">
            <v>Laurin Murer</v>
          </cell>
          <cell r="M480">
            <v>40502.406944444447</v>
          </cell>
          <cell r="N480">
            <v>0.5</v>
          </cell>
          <cell r="O480" t="str">
            <v>Made it work for IE. However, there is a randomly occurring flaw (Bug in IE)</v>
          </cell>
        </row>
        <row r="481">
          <cell r="A481">
            <v>11440</v>
          </cell>
          <cell r="B481" t="str">
            <v>BA-156</v>
          </cell>
          <cell r="C481" t="str">
            <v>Improove UI using usability test feedback</v>
          </cell>
          <cell r="E481" t="str">
            <v>Dev.Milestone3</v>
          </cell>
          <cell r="F481" t="str">
            <v>Closed</v>
          </cell>
          <cell r="G481">
            <v>4</v>
          </cell>
          <cell r="H481">
            <v>0.23529411764705799</v>
          </cell>
          <cell r="I481">
            <v>0</v>
          </cell>
          <cell r="J481">
            <v>0</v>
          </cell>
          <cell r="K481">
            <v>17</v>
          </cell>
          <cell r="L481" t="str">
            <v>Laurin Murer</v>
          </cell>
          <cell r="M481">
            <v>40503.407638888886</v>
          </cell>
          <cell r="N481">
            <v>2.5</v>
          </cell>
          <cell r="O481" t="str">
            <v>Made it work for Firefox, Safari and Chrome (removed Border Layout with Flexbox in index.html)</v>
          </cell>
        </row>
        <row r="482">
          <cell r="A482">
            <v>11441</v>
          </cell>
          <cell r="B482" t="str">
            <v>BA-126</v>
          </cell>
          <cell r="C482" t="str">
            <v>Implement RU für DKS on server and client</v>
          </cell>
          <cell r="E482" t="str">
            <v>Dev.Milestone3</v>
          </cell>
          <cell r="F482" t="str">
            <v>Closed</v>
          </cell>
          <cell r="G482">
            <v>3</v>
          </cell>
          <cell r="H482">
            <v>0.75</v>
          </cell>
          <cell r="I482">
            <v>0</v>
          </cell>
          <cell r="J482">
            <v>0</v>
          </cell>
          <cell r="K482">
            <v>4</v>
          </cell>
          <cell r="L482" t="str">
            <v>Laurin Murer</v>
          </cell>
          <cell r="M482">
            <v>40503.408333333333</v>
          </cell>
          <cell r="N482">
            <v>1</v>
          </cell>
          <cell r="O482" t="str">
            <v>Added DKS to model and DAO</v>
          </cell>
        </row>
        <row r="483">
          <cell r="A483">
            <v>11442</v>
          </cell>
          <cell r="B483" t="str">
            <v>BA-126</v>
          </cell>
          <cell r="C483" t="str">
            <v>Implement RU für DKS on server and client</v>
          </cell>
          <cell r="E483" t="str">
            <v>Dev.Milestone3</v>
          </cell>
          <cell r="F483" t="str">
            <v>Closed</v>
          </cell>
          <cell r="G483">
            <v>3</v>
          </cell>
          <cell r="H483">
            <v>0.75</v>
          </cell>
          <cell r="I483">
            <v>0</v>
          </cell>
          <cell r="J483">
            <v>0</v>
          </cell>
          <cell r="K483">
            <v>4</v>
          </cell>
          <cell r="L483" t="str">
            <v>Laurin Murer</v>
          </cell>
          <cell r="M483">
            <v>40503.408333333333</v>
          </cell>
          <cell r="N483">
            <v>1</v>
          </cell>
          <cell r="O483" t="str">
            <v>Implemented (C)RU(D) for DKS on server</v>
          </cell>
        </row>
        <row r="484">
          <cell r="A484">
            <v>11443</v>
          </cell>
          <cell r="B484" t="str">
            <v>BA-126</v>
          </cell>
          <cell r="C484" t="str">
            <v>Implement RU für DKS on server and client</v>
          </cell>
          <cell r="E484" t="str">
            <v>Dev.Milestone3</v>
          </cell>
          <cell r="F484" t="str">
            <v>Closed</v>
          </cell>
          <cell r="G484">
            <v>3</v>
          </cell>
          <cell r="H484">
            <v>0.75</v>
          </cell>
          <cell r="I484">
            <v>0</v>
          </cell>
          <cell r="J484">
            <v>0</v>
          </cell>
          <cell r="K484">
            <v>4</v>
          </cell>
          <cell r="L484" t="str">
            <v>Laurin Murer</v>
          </cell>
          <cell r="M484">
            <v>40503.40902777778</v>
          </cell>
          <cell r="N484">
            <v>0.75</v>
          </cell>
          <cell r="O484" t="str">
            <v>Implemented (C)RU(D) for DKS on client</v>
          </cell>
        </row>
        <row r="485">
          <cell r="A485">
            <v>11444</v>
          </cell>
          <cell r="B485" t="str">
            <v>BA-126</v>
          </cell>
          <cell r="C485" t="str">
            <v>Implement RU für DKS on server and client</v>
          </cell>
          <cell r="E485" t="str">
            <v>Dev.Milestone3</v>
          </cell>
          <cell r="F485" t="str">
            <v>Closed</v>
          </cell>
          <cell r="G485">
            <v>3</v>
          </cell>
          <cell r="H485">
            <v>0.75</v>
          </cell>
          <cell r="I485">
            <v>0</v>
          </cell>
          <cell r="J485">
            <v>0</v>
          </cell>
          <cell r="K485">
            <v>4</v>
          </cell>
          <cell r="L485" t="str">
            <v>Laurin Murer</v>
          </cell>
          <cell r="M485">
            <v>40503.40902777778</v>
          </cell>
          <cell r="N485">
            <v>1</v>
          </cell>
          <cell r="O485" t="str">
            <v>Fixed tests</v>
          </cell>
        </row>
        <row r="486">
          <cell r="A486">
            <v>11445</v>
          </cell>
          <cell r="B486" t="str">
            <v>BA-156</v>
          </cell>
          <cell r="C486" t="str">
            <v>Improove UI using usability test feedback</v>
          </cell>
          <cell r="E486" t="str">
            <v>Dev.Milestone3</v>
          </cell>
          <cell r="F486" t="str">
            <v>Closed</v>
          </cell>
          <cell r="G486">
            <v>4</v>
          </cell>
          <cell r="H486">
            <v>0.23529411764705799</v>
          </cell>
          <cell r="I486">
            <v>0</v>
          </cell>
          <cell r="J486">
            <v>0</v>
          </cell>
          <cell r="K486">
            <v>17</v>
          </cell>
          <cell r="L486" t="str">
            <v>Laurin Murer</v>
          </cell>
          <cell r="M486">
            <v>40504.409722222219</v>
          </cell>
          <cell r="N486">
            <v>4</v>
          </cell>
          <cell r="O486" t="str">
            <v>Implemented displaying feedback for save operations</v>
          </cell>
        </row>
        <row r="487">
          <cell r="A487">
            <v>11446</v>
          </cell>
          <cell r="B487" t="str">
            <v>BA-192</v>
          </cell>
          <cell r="C487" t="str">
            <v>Add name to Request Template</v>
          </cell>
          <cell r="E487" t="str">
            <v>Dev.Milestone3</v>
          </cell>
          <cell r="F487" t="str">
            <v>Closed</v>
          </cell>
          <cell r="G487">
            <v>2</v>
          </cell>
          <cell r="H487">
            <v>2</v>
          </cell>
          <cell r="I487">
            <v>0.5</v>
          </cell>
          <cell r="J487">
            <v>0.5</v>
          </cell>
          <cell r="K487">
            <v>1</v>
          </cell>
          <cell r="L487" t="str">
            <v>Laurin Murer</v>
          </cell>
          <cell r="M487">
            <v>40504.421527777777</v>
          </cell>
          <cell r="N487">
            <v>1.5</v>
          </cell>
          <cell r="O487" t="str">
            <v>Refactored Mapping (and added name also in client)</v>
          </cell>
        </row>
        <row r="488">
          <cell r="A488">
            <v>11447</v>
          </cell>
          <cell r="B488" t="str">
            <v>BA-156</v>
          </cell>
          <cell r="C488" t="str">
            <v>Improove UI using usability test feedback</v>
          </cell>
          <cell r="E488" t="str">
            <v>Dev.Milestone3</v>
          </cell>
          <cell r="F488" t="str">
            <v>Closed</v>
          </cell>
          <cell r="G488">
            <v>4</v>
          </cell>
          <cell r="H488">
            <v>0.23529411764705799</v>
          </cell>
          <cell r="I488">
            <v>0</v>
          </cell>
          <cell r="J488">
            <v>0</v>
          </cell>
          <cell r="K488">
            <v>17</v>
          </cell>
          <cell r="L488" t="str">
            <v>Laurin Murer</v>
          </cell>
          <cell r="M488">
            <v>40504.42291666667</v>
          </cell>
          <cell r="N488">
            <v>2.5</v>
          </cell>
          <cell r="O488" t="str">
            <v>Added plenty of explanation in Administration view</v>
          </cell>
        </row>
        <row r="489">
          <cell r="A489">
            <v>11448</v>
          </cell>
          <cell r="B489" t="str">
            <v>BA-156</v>
          </cell>
          <cell r="C489" t="str">
            <v>Improove UI using usability test feedback</v>
          </cell>
          <cell r="E489" t="str">
            <v>Dev.Milestone3</v>
          </cell>
          <cell r="F489" t="str">
            <v>Closed</v>
          </cell>
          <cell r="G489">
            <v>4</v>
          </cell>
          <cell r="H489">
            <v>0.23529411764705799</v>
          </cell>
          <cell r="I489">
            <v>0</v>
          </cell>
          <cell r="J489">
            <v>0</v>
          </cell>
          <cell r="K489">
            <v>17</v>
          </cell>
          <cell r="L489" t="str">
            <v>Laurin Murer</v>
          </cell>
          <cell r="M489">
            <v>40504.423611111109</v>
          </cell>
          <cell r="N489">
            <v>0.16666666666666599</v>
          </cell>
          <cell r="O489" t="str">
            <v>Added some explanation in Account view and fixed Tests</v>
          </cell>
        </row>
        <row r="490">
          <cell r="A490">
            <v>11449</v>
          </cell>
          <cell r="B490" t="str">
            <v>BA-156</v>
          </cell>
          <cell r="C490" t="str">
            <v>Improove UI using usability test feedback</v>
          </cell>
          <cell r="E490" t="str">
            <v>Dev.Milestone3</v>
          </cell>
          <cell r="F490" t="str">
            <v>Closed</v>
          </cell>
          <cell r="G490">
            <v>4</v>
          </cell>
          <cell r="H490">
            <v>0.23529411764705799</v>
          </cell>
          <cell r="I490">
            <v>0</v>
          </cell>
          <cell r="J490">
            <v>0</v>
          </cell>
          <cell r="K490">
            <v>17</v>
          </cell>
          <cell r="L490" t="str">
            <v>Laurin Murer</v>
          </cell>
          <cell r="M490">
            <v>40504.424305555556</v>
          </cell>
          <cell r="N490">
            <v>0.5</v>
          </cell>
          <cell r="O490" t="str">
            <v>Sorted even more elements in mapping view</v>
          </cell>
        </row>
        <row r="491">
          <cell r="A491">
            <v>11450</v>
          </cell>
          <cell r="B491" t="str">
            <v>BA-156</v>
          </cell>
          <cell r="C491" t="str">
            <v>Improove UI using usability test feedback</v>
          </cell>
          <cell r="E491" t="str">
            <v>Dev.Milestone3</v>
          </cell>
          <cell r="F491" t="str">
            <v>Closed</v>
          </cell>
          <cell r="G491">
            <v>4</v>
          </cell>
          <cell r="H491">
            <v>0.23529411764705799</v>
          </cell>
          <cell r="I491">
            <v>0</v>
          </cell>
          <cell r="J491">
            <v>0</v>
          </cell>
          <cell r="K491">
            <v>17</v>
          </cell>
          <cell r="L491" t="str">
            <v>Laurin Murer</v>
          </cell>
          <cell r="M491">
            <v>40504.424305555556</v>
          </cell>
          <cell r="N491">
            <v>0.5</v>
          </cell>
          <cell r="O491" t="str">
            <v>Improved styling</v>
          </cell>
        </row>
        <row r="492">
          <cell r="A492">
            <v>11451</v>
          </cell>
          <cell r="B492" t="str">
            <v>BA-156</v>
          </cell>
          <cell r="C492" t="str">
            <v>Improove UI using usability test feedback</v>
          </cell>
          <cell r="E492" t="str">
            <v>Dev.Milestone3</v>
          </cell>
          <cell r="F492" t="str">
            <v>Closed</v>
          </cell>
          <cell r="G492">
            <v>4</v>
          </cell>
          <cell r="H492">
            <v>0.23529411764705799</v>
          </cell>
          <cell r="I492">
            <v>0</v>
          </cell>
          <cell r="J492">
            <v>0</v>
          </cell>
          <cell r="K492">
            <v>17</v>
          </cell>
          <cell r="L492" t="str">
            <v>Laurin Murer</v>
          </cell>
          <cell r="M492">
            <v>40504.424305555556</v>
          </cell>
          <cell r="N492">
            <v>0.33333333333333298</v>
          </cell>
          <cell r="O492" t="str">
            <v>Disabled mapping button if there is already a mapping</v>
          </cell>
        </row>
        <row r="493">
          <cell r="A493">
            <v>11452</v>
          </cell>
          <cell r="B493" t="str">
            <v>BA-156</v>
          </cell>
          <cell r="C493" t="str">
            <v>Improove UI using usability test feedback</v>
          </cell>
          <cell r="E493" t="str">
            <v>Dev.Milestone3</v>
          </cell>
          <cell r="F493" t="str">
            <v>Closed</v>
          </cell>
          <cell r="G493">
            <v>4</v>
          </cell>
          <cell r="H493">
            <v>0.23529411764705799</v>
          </cell>
          <cell r="I493">
            <v>0</v>
          </cell>
          <cell r="J493">
            <v>0</v>
          </cell>
          <cell r="K493">
            <v>17</v>
          </cell>
          <cell r="L493" t="str">
            <v>Laurin Murer</v>
          </cell>
          <cell r="M493">
            <v>40505.433333333334</v>
          </cell>
          <cell r="N493">
            <v>0.5</v>
          </cell>
          <cell r="O493" t="str">
            <v>Added review comments in admin view</v>
          </cell>
        </row>
        <row r="494">
          <cell r="A494">
            <v>11453</v>
          </cell>
          <cell r="B494" t="str">
            <v>BA-8</v>
          </cell>
          <cell r="C494" t="str">
            <v>Prepare &amp; rework meetings</v>
          </cell>
          <cell r="F494" t="str">
            <v>Open</v>
          </cell>
          <cell r="G494">
            <v>18</v>
          </cell>
          <cell r="H494">
            <v>0.78260869565217395</v>
          </cell>
          <cell r="I494">
            <v>6.5833333333333304</v>
          </cell>
          <cell r="J494">
            <v>0.28623188405797101</v>
          </cell>
          <cell r="K494">
            <v>23</v>
          </cell>
          <cell r="L494" t="str">
            <v>Laurin Murer</v>
          </cell>
          <cell r="M494">
            <v>40505.435416666667</v>
          </cell>
          <cell r="N494">
            <v>1</v>
          </cell>
          <cell r="O494" t="str">
            <v>Updated example data for ADRepo</v>
          </cell>
        </row>
        <row r="495">
          <cell r="A495">
            <v>11454</v>
          </cell>
          <cell r="B495" t="str">
            <v>BA-131</v>
          </cell>
          <cell r="C495" t="str">
            <v>Enable subtasks on client and server side</v>
          </cell>
          <cell r="E495" t="str">
            <v>Dev.Milestone3</v>
          </cell>
          <cell r="F495" t="str">
            <v>Closed</v>
          </cell>
          <cell r="G495">
            <v>10</v>
          </cell>
          <cell r="H495">
            <v>0.625</v>
          </cell>
          <cell r="I495">
            <v>0</v>
          </cell>
          <cell r="J495">
            <v>0</v>
          </cell>
          <cell r="K495">
            <v>16</v>
          </cell>
          <cell r="L495" t="str">
            <v>Laurin Murer</v>
          </cell>
          <cell r="M495">
            <v>40505.436805555553</v>
          </cell>
          <cell r="N495">
            <v>1</v>
          </cell>
          <cell r="O495" t="str">
            <v>Made parent task be definable in Task Template detail view (but the list is not filtered yet)</v>
          </cell>
        </row>
        <row r="496">
          <cell r="A496">
            <v>11455</v>
          </cell>
          <cell r="B496" t="str">
            <v>BA-131</v>
          </cell>
          <cell r="C496" t="str">
            <v>Enable subtasks on client and server side</v>
          </cell>
          <cell r="E496" t="str">
            <v>Dev.Milestone3</v>
          </cell>
          <cell r="F496" t="str">
            <v>Closed</v>
          </cell>
          <cell r="G496">
            <v>10</v>
          </cell>
          <cell r="H496">
            <v>0.625</v>
          </cell>
          <cell r="I496">
            <v>0</v>
          </cell>
          <cell r="J496">
            <v>0</v>
          </cell>
          <cell r="K496">
            <v>16</v>
          </cell>
          <cell r="L496" t="str">
            <v>Laurin Murer</v>
          </cell>
          <cell r="M496">
            <v>40505.438194444447</v>
          </cell>
          <cell r="N496">
            <v>1</v>
          </cell>
          <cell r="O496" t="str">
            <v>Made Parents in Task Template only be selectable if it is feasible</v>
          </cell>
        </row>
        <row r="497">
          <cell r="A497">
            <v>11456</v>
          </cell>
          <cell r="B497" t="str">
            <v>BA-9</v>
          </cell>
          <cell r="C497" t="str">
            <v>Hold meeding</v>
          </cell>
          <cell r="F497" t="str">
            <v>Open</v>
          </cell>
          <cell r="G497">
            <v>28</v>
          </cell>
          <cell r="H497">
            <v>1.1200000000000001</v>
          </cell>
          <cell r="I497">
            <v>0</v>
          </cell>
          <cell r="J497">
            <v>0</v>
          </cell>
          <cell r="K497">
            <v>25</v>
          </cell>
          <cell r="L497" t="str">
            <v>Laurin Murer</v>
          </cell>
          <cell r="M497">
            <v>40505.438194444447</v>
          </cell>
          <cell r="N497">
            <v>1.5</v>
          </cell>
        </row>
        <row r="498">
          <cell r="A498">
            <v>11457</v>
          </cell>
          <cell r="B498" t="str">
            <v>BA-131</v>
          </cell>
          <cell r="C498" t="str">
            <v>Enable subtasks on client and server side</v>
          </cell>
          <cell r="E498" t="str">
            <v>Dev.Milestone3</v>
          </cell>
          <cell r="F498" t="str">
            <v>Closed</v>
          </cell>
          <cell r="G498">
            <v>10</v>
          </cell>
          <cell r="H498">
            <v>0.625</v>
          </cell>
          <cell r="I498">
            <v>0</v>
          </cell>
          <cell r="J498">
            <v>0</v>
          </cell>
          <cell r="K498">
            <v>16</v>
          </cell>
          <cell r="L498" t="str">
            <v>Laurin Murer</v>
          </cell>
          <cell r="M498">
            <v>40505.438888888886</v>
          </cell>
          <cell r="N498">
            <v>0.25</v>
          </cell>
          <cell r="O498" t="str">
            <v>Made PPT and Request Template be selected by default if there is only one in Transmit</v>
          </cell>
        </row>
        <row r="499">
          <cell r="A499">
            <v>11458</v>
          </cell>
          <cell r="B499" t="str">
            <v>BA-131</v>
          </cell>
          <cell r="C499" t="str">
            <v>Enable subtasks on client and server side</v>
          </cell>
          <cell r="E499" t="str">
            <v>Dev.Milestone3</v>
          </cell>
          <cell r="F499" t="str">
            <v>Closed</v>
          </cell>
          <cell r="G499">
            <v>10</v>
          </cell>
          <cell r="H499">
            <v>0.625</v>
          </cell>
          <cell r="I499">
            <v>0</v>
          </cell>
          <cell r="J499">
            <v>0</v>
          </cell>
          <cell r="K499">
            <v>16</v>
          </cell>
          <cell r="L499" t="str">
            <v>Laurin Murer</v>
          </cell>
          <cell r="M499">
            <v>40505.44027777778</v>
          </cell>
          <cell r="N499">
            <v>1.3333333333333299</v>
          </cell>
          <cell r="O499" t="str">
            <v>Removed one hierarchy from table</v>
          </cell>
        </row>
        <row r="500">
          <cell r="A500">
            <v>11459</v>
          </cell>
          <cell r="B500" t="str">
            <v>BA-131</v>
          </cell>
          <cell r="C500" t="str">
            <v>Enable subtasks on client and server side</v>
          </cell>
          <cell r="E500" t="str">
            <v>Dev.Milestone3</v>
          </cell>
          <cell r="F500" t="str">
            <v>Closed</v>
          </cell>
          <cell r="G500">
            <v>10</v>
          </cell>
          <cell r="H500">
            <v>0.625</v>
          </cell>
          <cell r="I500">
            <v>0</v>
          </cell>
          <cell r="J500">
            <v>0</v>
          </cell>
          <cell r="K500">
            <v>16</v>
          </cell>
          <cell r="L500" t="str">
            <v>Laurin Murer</v>
          </cell>
          <cell r="M500">
            <v>40505.440972222219</v>
          </cell>
          <cell r="N500">
            <v>2</v>
          </cell>
          <cell r="O500" t="str">
            <v>Recreated a table in Transmission step 2</v>
          </cell>
        </row>
        <row r="501">
          <cell r="A501">
            <v>11460</v>
          </cell>
          <cell r="B501" t="str">
            <v>BA-131</v>
          </cell>
          <cell r="C501" t="str">
            <v>Enable subtasks on client and server side</v>
          </cell>
          <cell r="E501" t="str">
            <v>Dev.Milestone3</v>
          </cell>
          <cell r="F501" t="str">
            <v>Closed</v>
          </cell>
          <cell r="G501">
            <v>10</v>
          </cell>
          <cell r="H501">
            <v>0.625</v>
          </cell>
          <cell r="I501">
            <v>0</v>
          </cell>
          <cell r="J501">
            <v>0</v>
          </cell>
          <cell r="K501">
            <v>16</v>
          </cell>
          <cell r="L501" t="str">
            <v>Laurin Murer</v>
          </cell>
          <cell r="M501">
            <v>40505.440972222219</v>
          </cell>
          <cell r="N501">
            <v>0.25</v>
          </cell>
          <cell r="O501" t="str">
            <v>Refactored currentRequestTemplate to simply requestTemplate</v>
          </cell>
        </row>
        <row r="502">
          <cell r="A502">
            <v>11461</v>
          </cell>
          <cell r="B502" t="str">
            <v>BA-131</v>
          </cell>
          <cell r="C502" t="str">
            <v>Enable subtasks on client and server side</v>
          </cell>
          <cell r="E502" t="str">
            <v>Dev.Milestone3</v>
          </cell>
          <cell r="F502" t="str">
            <v>Closed</v>
          </cell>
          <cell r="G502">
            <v>10</v>
          </cell>
          <cell r="H502">
            <v>0.625</v>
          </cell>
          <cell r="I502">
            <v>0</v>
          </cell>
          <cell r="J502">
            <v>0</v>
          </cell>
          <cell r="K502">
            <v>16</v>
          </cell>
          <cell r="L502" t="str">
            <v>Laurin Murer</v>
          </cell>
          <cell r="M502">
            <v>40506.441666666666</v>
          </cell>
          <cell r="N502">
            <v>2</v>
          </cell>
          <cell r="O502" t="str">
            <v>Made Task Templates basically be exported with selectable parents</v>
          </cell>
        </row>
        <row r="503">
          <cell r="A503">
            <v>11462</v>
          </cell>
          <cell r="B503" t="str">
            <v>BA-131</v>
          </cell>
          <cell r="C503" t="str">
            <v>Enable subtasks on client and server side</v>
          </cell>
          <cell r="E503" t="str">
            <v>Dev.Milestone3</v>
          </cell>
          <cell r="F503" t="str">
            <v>Closed</v>
          </cell>
          <cell r="G503">
            <v>10</v>
          </cell>
          <cell r="H503">
            <v>0.625</v>
          </cell>
          <cell r="I503">
            <v>0</v>
          </cell>
          <cell r="J503">
            <v>0</v>
          </cell>
          <cell r="K503">
            <v>16</v>
          </cell>
          <cell r="L503" t="str">
            <v>Laurin Murer</v>
          </cell>
          <cell r="M503">
            <v>40506.441666666666</v>
          </cell>
          <cell r="N503">
            <v>0.5</v>
          </cell>
          <cell r="O503" t="str">
            <v>Improved linking between parent task and child task</v>
          </cell>
        </row>
        <row r="504">
          <cell r="A504">
            <v>11463</v>
          </cell>
          <cell r="B504" t="str">
            <v>BA-131</v>
          </cell>
          <cell r="C504" t="str">
            <v>Enable subtasks on client and server side</v>
          </cell>
          <cell r="E504" t="str">
            <v>Dev.Milestone3</v>
          </cell>
          <cell r="F504" t="str">
            <v>Closed</v>
          </cell>
          <cell r="G504">
            <v>10</v>
          </cell>
          <cell r="H504">
            <v>0.625</v>
          </cell>
          <cell r="I504">
            <v>0</v>
          </cell>
          <cell r="J504">
            <v>0</v>
          </cell>
          <cell r="K504">
            <v>16</v>
          </cell>
          <cell r="L504" t="str">
            <v>Laurin Murer</v>
          </cell>
          <cell r="M504">
            <v>40506.441666666666</v>
          </cell>
          <cell r="N504">
            <v>0.5</v>
          </cell>
          <cell r="O504" t="str">
            <v>Improved styling of to-export tasks table</v>
          </cell>
        </row>
        <row r="505">
          <cell r="A505">
            <v>11464</v>
          </cell>
          <cell r="B505" t="str">
            <v>BA-131</v>
          </cell>
          <cell r="C505" t="str">
            <v>Enable subtasks on client and server side</v>
          </cell>
          <cell r="E505" t="str">
            <v>Dev.Milestone3</v>
          </cell>
          <cell r="F505" t="str">
            <v>Closed</v>
          </cell>
          <cell r="G505">
            <v>10</v>
          </cell>
          <cell r="H505">
            <v>0.625</v>
          </cell>
          <cell r="I505">
            <v>0</v>
          </cell>
          <cell r="J505">
            <v>0</v>
          </cell>
          <cell r="K505">
            <v>16</v>
          </cell>
          <cell r="L505" t="str">
            <v>Laurin Murer</v>
          </cell>
          <cell r="M505">
            <v>40506.442361111112</v>
          </cell>
          <cell r="N505">
            <v>0.75</v>
          </cell>
          <cell r="O505" t="str">
            <v>Improved selection of parent task to export</v>
          </cell>
        </row>
        <row r="506">
          <cell r="A506">
            <v>11465</v>
          </cell>
          <cell r="B506" t="str">
            <v>BA-131</v>
          </cell>
          <cell r="C506" t="str">
            <v>Enable subtasks on client and server side</v>
          </cell>
          <cell r="E506" t="str">
            <v>Dev.Milestone3</v>
          </cell>
          <cell r="F506" t="str">
            <v>Closed</v>
          </cell>
          <cell r="G506">
            <v>10</v>
          </cell>
          <cell r="H506">
            <v>0.625</v>
          </cell>
          <cell r="I506">
            <v>0</v>
          </cell>
          <cell r="J506">
            <v>0</v>
          </cell>
          <cell r="K506">
            <v>16</v>
          </cell>
          <cell r="L506" t="str">
            <v>Laurin Murer</v>
          </cell>
          <cell r="M506">
            <v>40506.442361111112</v>
          </cell>
          <cell r="N506">
            <v>1</v>
          </cell>
          <cell r="O506" t="str">
            <v>Added errors, if certain configurations are not possible</v>
          </cell>
        </row>
        <row r="507">
          <cell r="A507">
            <v>11466</v>
          </cell>
          <cell r="B507" t="str">
            <v>BA-131</v>
          </cell>
          <cell r="C507" t="str">
            <v>Enable subtasks on client and server side</v>
          </cell>
          <cell r="E507" t="str">
            <v>Dev.Milestone3</v>
          </cell>
          <cell r="F507" t="str">
            <v>Closed</v>
          </cell>
          <cell r="G507">
            <v>10</v>
          </cell>
          <cell r="H507">
            <v>0.625</v>
          </cell>
          <cell r="I507">
            <v>0</v>
          </cell>
          <cell r="J507">
            <v>0</v>
          </cell>
          <cell r="K507">
            <v>16</v>
          </cell>
          <cell r="L507" t="str">
            <v>Laurin Murer</v>
          </cell>
          <cell r="M507">
            <v>40506.442361111112</v>
          </cell>
          <cell r="N507">
            <v>0.5</v>
          </cell>
          <cell r="O507" t="str">
            <v>Fixed transmitting to transmit all Tasks</v>
          </cell>
        </row>
        <row r="508">
          <cell r="A508">
            <v>11467</v>
          </cell>
          <cell r="B508" t="str">
            <v>BA-131</v>
          </cell>
          <cell r="C508" t="str">
            <v>Enable subtasks on client and server side</v>
          </cell>
          <cell r="E508" t="str">
            <v>Dev.Milestone3</v>
          </cell>
          <cell r="F508" t="str">
            <v>Closed</v>
          </cell>
          <cell r="G508">
            <v>10</v>
          </cell>
          <cell r="H508">
            <v>0.625</v>
          </cell>
          <cell r="I508">
            <v>0</v>
          </cell>
          <cell r="J508">
            <v>0</v>
          </cell>
          <cell r="K508">
            <v>16</v>
          </cell>
          <cell r="L508" t="str">
            <v>Laurin Murer</v>
          </cell>
          <cell r="M508">
            <v>40506.442361111112</v>
          </cell>
          <cell r="N508">
            <v>1.5</v>
          </cell>
          <cell r="O508" t="str">
            <v>Cleaned up TransmissionController</v>
          </cell>
        </row>
        <row r="509">
          <cell r="A509">
            <v>11468</v>
          </cell>
          <cell r="B509" t="str">
            <v>BA-131</v>
          </cell>
          <cell r="C509" t="str">
            <v>Enable subtasks on client and server side</v>
          </cell>
          <cell r="E509" t="str">
            <v>Dev.Milestone3</v>
          </cell>
          <cell r="F509" t="str">
            <v>Closed</v>
          </cell>
          <cell r="G509">
            <v>10</v>
          </cell>
          <cell r="H509">
            <v>0.625</v>
          </cell>
          <cell r="I509">
            <v>0</v>
          </cell>
          <cell r="J509">
            <v>0</v>
          </cell>
          <cell r="K509">
            <v>16</v>
          </cell>
          <cell r="L509" t="str">
            <v>Laurin Murer</v>
          </cell>
          <cell r="M509">
            <v>40506.443055555559</v>
          </cell>
          <cell r="N509">
            <v>1</v>
          </cell>
          <cell r="O509" t="str">
            <v>Refactored TransmissionController so that MappingInformation contains the (possible) parent MappingInformation directly and not only the mapping</v>
          </cell>
        </row>
        <row r="510">
          <cell r="A510">
            <v>11469</v>
          </cell>
          <cell r="B510" t="str">
            <v>BA-14</v>
          </cell>
          <cell r="C510" t="str">
            <v>Projectmanagement</v>
          </cell>
          <cell r="F510" t="str">
            <v>Open</v>
          </cell>
          <cell r="G510">
            <v>14</v>
          </cell>
          <cell r="H510">
            <v>0.35</v>
          </cell>
          <cell r="I510">
            <v>0</v>
          </cell>
          <cell r="J510">
            <v>0</v>
          </cell>
          <cell r="K510">
            <v>40</v>
          </cell>
          <cell r="L510" t="str">
            <v>Laurin Murer</v>
          </cell>
          <cell r="M510">
            <v>40507.443749999999</v>
          </cell>
          <cell r="N510">
            <v>1</v>
          </cell>
          <cell r="O510" t="str">
            <v>Logged time</v>
          </cell>
        </row>
        <row r="511">
          <cell r="A511">
            <v>11470</v>
          </cell>
          <cell r="B511" t="str">
            <v>BA-14</v>
          </cell>
          <cell r="C511" t="str">
            <v>Projectmanagement</v>
          </cell>
          <cell r="F511" t="str">
            <v>Open</v>
          </cell>
          <cell r="G511">
            <v>14</v>
          </cell>
          <cell r="H511">
            <v>0.35</v>
          </cell>
          <cell r="I511">
            <v>0</v>
          </cell>
          <cell r="J511">
            <v>0</v>
          </cell>
          <cell r="K511">
            <v>40</v>
          </cell>
          <cell r="L511" t="str">
            <v>Laurin Murer</v>
          </cell>
          <cell r="M511">
            <v>40507.458333333336</v>
          </cell>
          <cell r="N511">
            <v>0.25</v>
          </cell>
          <cell r="O511" t="str">
            <v>Checked and cleaned up status for Dev.Milestone3</v>
          </cell>
        </row>
        <row r="512">
          <cell r="A512">
            <v>11471</v>
          </cell>
          <cell r="B512" t="str">
            <v>BA-82</v>
          </cell>
          <cell r="C512" t="str">
            <v>Write and send meeting report from 24.11.2014</v>
          </cell>
          <cell r="E512" t="str">
            <v>Doc.Completion</v>
          </cell>
          <cell r="F512" t="str">
            <v>Closed</v>
          </cell>
          <cell r="G512">
            <v>1</v>
          </cell>
          <cell r="H512">
            <v>0.5</v>
          </cell>
          <cell r="I512">
            <v>0.33333333333333298</v>
          </cell>
          <cell r="J512">
            <v>0.16666666666666599</v>
          </cell>
          <cell r="K512">
            <v>2</v>
          </cell>
          <cell r="L512" t="str">
            <v>Laurin Murer</v>
          </cell>
          <cell r="M512">
            <v>40507.637499999997</v>
          </cell>
          <cell r="N512">
            <v>0.16666666666666599</v>
          </cell>
          <cell r="O512" t="str">
            <v>Reviewd protocol, looks good</v>
          </cell>
        </row>
        <row r="513">
          <cell r="A513">
            <v>11472</v>
          </cell>
          <cell r="B513" t="str">
            <v>BA-191</v>
          </cell>
          <cell r="C513" t="str">
            <v>Update EEPPI vagrant box &amp; send documentation to Christian Bisig</v>
          </cell>
          <cell r="E513" t="str">
            <v>Dev.Completion</v>
          </cell>
          <cell r="F513" t="str">
            <v>Closed</v>
          </cell>
          <cell r="G513">
            <v>1</v>
          </cell>
          <cell r="H513">
            <v>1</v>
          </cell>
          <cell r="I513">
            <v>0</v>
          </cell>
          <cell r="J513">
            <v>0</v>
          </cell>
          <cell r="K513">
            <v>1</v>
          </cell>
          <cell r="L513" t="str">
            <v>Laurin Murer</v>
          </cell>
          <cell r="M513">
            <v>40507.658333333333</v>
          </cell>
          <cell r="N513">
            <v>1</v>
          </cell>
          <cell r="O513" t="str">
            <v>Created vagrant configuration and zip file for CB</v>
          </cell>
        </row>
        <row r="514">
          <cell r="A514">
            <v>11473</v>
          </cell>
          <cell r="B514" t="str">
            <v>BA-195</v>
          </cell>
          <cell r="C514" t="str">
            <v>Transmissionconroller fails on rendering TaskTemplates</v>
          </cell>
          <cell r="E514" t="str">
            <v>Dev.Completion</v>
          </cell>
          <cell r="F514" t="str">
            <v>Closed</v>
          </cell>
          <cell r="G514">
            <v>4</v>
          </cell>
          <cell r="H514">
            <v>0.5</v>
          </cell>
          <cell r="I514">
            <v>0</v>
          </cell>
          <cell r="J514">
            <v>0</v>
          </cell>
          <cell r="K514">
            <v>8</v>
          </cell>
          <cell r="L514" t="str">
            <v>Laurin Murer</v>
          </cell>
          <cell r="M514">
            <v>40507.729861111111</v>
          </cell>
          <cell r="N514">
            <v>0.25</v>
          </cell>
          <cell r="O514" t="str">
            <v>Fixed issue in creating subissues</v>
          </cell>
        </row>
        <row r="515">
          <cell r="A515">
            <v>11474</v>
          </cell>
          <cell r="B515" t="str">
            <v>BA-188</v>
          </cell>
          <cell r="C515" t="str">
            <v>Improove ui cosistency</v>
          </cell>
          <cell r="E515" t="str">
            <v>Dev.Completion</v>
          </cell>
          <cell r="F515" t="str">
            <v>Closed</v>
          </cell>
          <cell r="G515">
            <v>5</v>
          </cell>
          <cell r="H515">
            <v>5</v>
          </cell>
          <cell r="I515">
            <v>4.75</v>
          </cell>
          <cell r="J515">
            <v>4.75</v>
          </cell>
          <cell r="K515">
            <v>1</v>
          </cell>
          <cell r="L515" t="str">
            <v>Laurin Murer</v>
          </cell>
          <cell r="M515">
            <v>40507.740277777775</v>
          </cell>
          <cell r="N515">
            <v>0.25</v>
          </cell>
          <cell r="O515" t="str">
            <v>Changed last adaptions (many already done)</v>
          </cell>
        </row>
        <row r="516">
          <cell r="A516">
            <v>11475</v>
          </cell>
          <cell r="B516" t="str">
            <v>BA-14</v>
          </cell>
          <cell r="C516" t="str">
            <v>Projectmanagement</v>
          </cell>
          <cell r="F516" t="str">
            <v>Open</v>
          </cell>
          <cell r="G516">
            <v>14</v>
          </cell>
          <cell r="H516">
            <v>0.35</v>
          </cell>
          <cell r="I516">
            <v>0</v>
          </cell>
          <cell r="J516">
            <v>0</v>
          </cell>
          <cell r="K516">
            <v>40</v>
          </cell>
          <cell r="L516" t="str">
            <v>Tobias Blaser</v>
          </cell>
          <cell r="M516">
            <v>40507.65625</v>
          </cell>
          <cell r="N516">
            <v>1.25</v>
          </cell>
          <cell r="O516" t="str">
            <v>Milestone meeting &amp; issue reviews</v>
          </cell>
        </row>
        <row r="517">
          <cell r="A517">
            <v>11476</v>
          </cell>
          <cell r="B517" t="str">
            <v>BA-187</v>
          </cell>
          <cell r="C517" t="str">
            <v>Replace paths.ts by paths.js and then path.js by paths.scala.js</v>
          </cell>
          <cell r="E517" t="str">
            <v>Dev.Completion</v>
          </cell>
          <cell r="F517" t="str">
            <v>Closed</v>
          </cell>
          <cell r="G517">
            <v>4</v>
          </cell>
          <cell r="H517">
            <v>1.3333333333333299</v>
          </cell>
          <cell r="I517">
            <v>2</v>
          </cell>
          <cell r="J517">
            <v>0.66666666666666596</v>
          </cell>
          <cell r="K517">
            <v>3</v>
          </cell>
          <cell r="L517" t="str">
            <v>Tobias Blaser</v>
          </cell>
          <cell r="M517">
            <v>40507.729166666664</v>
          </cell>
          <cell r="N517">
            <v>0.5</v>
          </cell>
          <cell r="O517" t="str">
            <v>Move client configuration to public.</v>
          </cell>
        </row>
        <row r="518">
          <cell r="A518">
            <v>11477</v>
          </cell>
          <cell r="B518" t="str">
            <v>BA-195</v>
          </cell>
          <cell r="C518" t="str">
            <v>Transmissionconroller fails on rendering TaskTemplates</v>
          </cell>
          <cell r="E518" t="str">
            <v>Dev.Completion</v>
          </cell>
          <cell r="F518" t="str">
            <v>Closed</v>
          </cell>
          <cell r="G518">
            <v>4</v>
          </cell>
          <cell r="H518">
            <v>0.5</v>
          </cell>
          <cell r="I518">
            <v>0</v>
          </cell>
          <cell r="J518">
            <v>0</v>
          </cell>
          <cell r="K518">
            <v>8</v>
          </cell>
          <cell r="L518" t="str">
            <v>Tobias Blaser</v>
          </cell>
          <cell r="M518">
            <v>40507.75</v>
          </cell>
          <cell r="N518">
            <v>0.5</v>
          </cell>
          <cell r="O518" t="str">
            <v>Review fix.</v>
          </cell>
        </row>
        <row r="519">
          <cell r="A519">
            <v>11478</v>
          </cell>
          <cell r="B519" t="str">
            <v>BA-159</v>
          </cell>
          <cell r="C519" t="str">
            <v>Make Server API documentation printable (beautiful)</v>
          </cell>
          <cell r="E519" t="str">
            <v>Dev.Completion</v>
          </cell>
          <cell r="F519" t="str">
            <v>Closed</v>
          </cell>
          <cell r="G519">
            <v>4</v>
          </cell>
          <cell r="H519">
            <v>4</v>
          </cell>
          <cell r="I519">
            <v>1.5</v>
          </cell>
          <cell r="J519">
            <v>1.5</v>
          </cell>
          <cell r="K519">
            <v>1</v>
          </cell>
          <cell r="L519" t="str">
            <v>Tobias Blaser</v>
          </cell>
          <cell r="M519">
            <v>40508.333333333336</v>
          </cell>
          <cell r="N519">
            <v>2.5</v>
          </cell>
          <cell r="O519" t="str">
            <v>Improve api documentation.</v>
          </cell>
        </row>
        <row r="520">
          <cell r="A520">
            <v>11479</v>
          </cell>
          <cell r="B520" t="str">
            <v>BA-187</v>
          </cell>
          <cell r="C520" t="str">
            <v>Replace paths.ts by paths.js and then path.js by paths.scala.js</v>
          </cell>
          <cell r="E520" t="str">
            <v>Dev.Completion</v>
          </cell>
          <cell r="F520" t="str">
            <v>Closed</v>
          </cell>
          <cell r="G520">
            <v>4</v>
          </cell>
          <cell r="H520">
            <v>1.3333333333333299</v>
          </cell>
          <cell r="I520">
            <v>2</v>
          </cell>
          <cell r="J520">
            <v>0.66666666666666596</v>
          </cell>
          <cell r="K520">
            <v>3</v>
          </cell>
          <cell r="L520" t="str">
            <v>Tobias Blaser</v>
          </cell>
          <cell r="M520">
            <v>40508.4375</v>
          </cell>
          <cell r="N520">
            <v>0.25</v>
          </cell>
          <cell r="O520" t="str">
            <v>Fix tests.</v>
          </cell>
        </row>
        <row r="521">
          <cell r="A521">
            <v>11480</v>
          </cell>
          <cell r="B521" t="str">
            <v>BA-165</v>
          </cell>
          <cell r="C521" t="str">
            <v>Refactor client test structure</v>
          </cell>
          <cell r="E521" t="str">
            <v>Dev.Completion</v>
          </cell>
          <cell r="F521" t="str">
            <v>Closed</v>
          </cell>
          <cell r="G521">
            <v>1</v>
          </cell>
          <cell r="H521">
            <v>1</v>
          </cell>
          <cell r="I521">
            <v>0.75</v>
          </cell>
          <cell r="J521">
            <v>0.75</v>
          </cell>
          <cell r="K521">
            <v>1</v>
          </cell>
          <cell r="L521" t="str">
            <v>Tobias Blaser</v>
          </cell>
          <cell r="M521">
            <v>40508.46875</v>
          </cell>
          <cell r="N521">
            <v>0.25</v>
          </cell>
          <cell r="O521" t="str">
            <v>Refactor tests.</v>
          </cell>
        </row>
        <row r="522">
          <cell r="A522">
            <v>11481</v>
          </cell>
          <cell r="B522" t="str">
            <v>BA-157</v>
          </cell>
          <cell r="C522" t="str">
            <v>Refactor client side code</v>
          </cell>
          <cell r="E522" t="str">
            <v>Dev.Completion</v>
          </cell>
          <cell r="F522" t="str">
            <v>Closed</v>
          </cell>
          <cell r="G522">
            <v>16</v>
          </cell>
          <cell r="H522">
            <v>1.06666666666666</v>
          </cell>
          <cell r="I522">
            <v>0</v>
          </cell>
          <cell r="J522">
            <v>0</v>
          </cell>
          <cell r="K522">
            <v>15</v>
          </cell>
          <cell r="L522" t="str">
            <v>Tobias Blaser</v>
          </cell>
          <cell r="M522">
            <v>40508.479166666664</v>
          </cell>
          <cell r="N522">
            <v>0.25</v>
          </cell>
          <cell r="O522" t="str">
            <v>Improve model consistency.</v>
          </cell>
        </row>
        <row r="523">
          <cell r="A523">
            <v>11482</v>
          </cell>
          <cell r="B523" t="str">
            <v>BA-157</v>
          </cell>
          <cell r="C523" t="str">
            <v>Refactor client side code</v>
          </cell>
          <cell r="E523" t="str">
            <v>Dev.Completion</v>
          </cell>
          <cell r="F523" t="str">
            <v>Closed</v>
          </cell>
          <cell r="G523">
            <v>16</v>
          </cell>
          <cell r="H523">
            <v>1.06666666666666</v>
          </cell>
          <cell r="I523">
            <v>0</v>
          </cell>
          <cell r="J523">
            <v>0</v>
          </cell>
          <cell r="K523">
            <v>15</v>
          </cell>
          <cell r="L523" t="str">
            <v>Tobias Blaser</v>
          </cell>
          <cell r="M523">
            <v>40508.541666666664</v>
          </cell>
          <cell r="N523">
            <v>1.5</v>
          </cell>
          <cell r="O523" t="str">
            <v>Improve repository consistency and Add JSDoc.</v>
          </cell>
        </row>
        <row r="524">
          <cell r="A524">
            <v>11483</v>
          </cell>
          <cell r="B524" t="str">
            <v>BA-157</v>
          </cell>
          <cell r="C524" t="str">
            <v>Refactor client side code</v>
          </cell>
          <cell r="E524" t="str">
            <v>Dev.Completion</v>
          </cell>
          <cell r="F524" t="str">
            <v>Closed</v>
          </cell>
          <cell r="G524">
            <v>16</v>
          </cell>
          <cell r="H524">
            <v>1.06666666666666</v>
          </cell>
          <cell r="I524">
            <v>0</v>
          </cell>
          <cell r="J524">
            <v>0</v>
          </cell>
          <cell r="K524">
            <v>15</v>
          </cell>
          <cell r="L524" t="str">
            <v>Tobias Blaser</v>
          </cell>
          <cell r="M524">
            <v>40509.28125</v>
          </cell>
          <cell r="N524">
            <v>2</v>
          </cell>
          <cell r="O524" t="str">
            <v>Fix template processor and remove duplicated code.</v>
          </cell>
        </row>
        <row r="525">
          <cell r="A525">
            <v>11484</v>
          </cell>
          <cell r="B525" t="str">
            <v>BA-157</v>
          </cell>
          <cell r="C525" t="str">
            <v>Refactor client side code</v>
          </cell>
          <cell r="E525" t="str">
            <v>Dev.Completion</v>
          </cell>
          <cell r="F525" t="str">
            <v>Closed</v>
          </cell>
          <cell r="G525">
            <v>16</v>
          </cell>
          <cell r="H525">
            <v>1.06666666666666</v>
          </cell>
          <cell r="I525">
            <v>0</v>
          </cell>
          <cell r="J525">
            <v>0</v>
          </cell>
          <cell r="K525">
            <v>15</v>
          </cell>
          <cell r="L525" t="str">
            <v>Tobias Blaser</v>
          </cell>
          <cell r="M525">
            <v>40508.655555555553</v>
          </cell>
          <cell r="N525">
            <v>1.5</v>
          </cell>
          <cell r="O525" t="str">
            <v>Refactor template processor</v>
          </cell>
        </row>
        <row r="526">
          <cell r="A526">
            <v>11485</v>
          </cell>
          <cell r="B526" t="str">
            <v>BA-157</v>
          </cell>
          <cell r="C526" t="str">
            <v>Refactor client side code</v>
          </cell>
          <cell r="E526" t="str">
            <v>Dev.Completion</v>
          </cell>
          <cell r="F526" t="str">
            <v>Closed</v>
          </cell>
          <cell r="G526">
            <v>16</v>
          </cell>
          <cell r="H526">
            <v>1.06666666666666</v>
          </cell>
          <cell r="I526">
            <v>0</v>
          </cell>
          <cell r="J526">
            <v>0</v>
          </cell>
          <cell r="K526">
            <v>15</v>
          </cell>
          <cell r="L526" t="str">
            <v>Tobias Blaser</v>
          </cell>
          <cell r="M526">
            <v>40509.385416666664</v>
          </cell>
          <cell r="N526">
            <v>1.5</v>
          </cell>
          <cell r="O526" t="str">
            <v>Fix path variables containing spaces.</v>
          </cell>
        </row>
        <row r="527">
          <cell r="A527">
            <v>11500</v>
          </cell>
          <cell r="B527" t="str">
            <v>BA-197</v>
          </cell>
          <cell r="C527" t="str">
            <v>Add more Nullable/NotNull Annotations</v>
          </cell>
          <cell r="E527" t="str">
            <v>Dev.Completion</v>
          </cell>
          <cell r="F527" t="str">
            <v>Closed</v>
          </cell>
          <cell r="G527">
            <v>1</v>
          </cell>
          <cell r="H527">
            <v>1</v>
          </cell>
          <cell r="I527">
            <v>0.5</v>
          </cell>
          <cell r="J527">
            <v>0.5</v>
          </cell>
          <cell r="K527">
            <v>1</v>
          </cell>
          <cell r="L527" t="str">
            <v>Laurin Murer</v>
          </cell>
          <cell r="M527">
            <v>40509.507638888892</v>
          </cell>
          <cell r="N527">
            <v>0.5</v>
          </cell>
          <cell r="O527" t="str">
            <v>Add more Nullable/NotNull Annotations</v>
          </cell>
        </row>
        <row r="528">
          <cell r="A528">
            <v>11501</v>
          </cell>
          <cell r="B528" t="str">
            <v>BA-166</v>
          </cell>
          <cell r="C528" t="str">
            <v>Refactor server test structure</v>
          </cell>
          <cell r="E528" t="str">
            <v>Dev.Completion</v>
          </cell>
          <cell r="F528" t="str">
            <v>Closed</v>
          </cell>
          <cell r="G528">
            <v>0</v>
          </cell>
          <cell r="H528">
            <v>0</v>
          </cell>
          <cell r="I528">
            <v>0</v>
          </cell>
          <cell r="J528">
            <v>0</v>
          </cell>
          <cell r="K528">
            <v>1</v>
          </cell>
          <cell r="L528" t="str">
            <v>Laurin Murer</v>
          </cell>
          <cell r="M528">
            <v>40509.557638888888</v>
          </cell>
          <cell r="N528">
            <v>1.1666666666666601</v>
          </cell>
          <cell r="O528" t="str">
            <v>Changed structure of server tests</v>
          </cell>
        </row>
        <row r="529">
          <cell r="A529">
            <v>11502</v>
          </cell>
          <cell r="B529" t="str">
            <v>BA-157</v>
          </cell>
          <cell r="C529" t="str">
            <v>Refactor client side code</v>
          </cell>
          <cell r="E529" t="str">
            <v>Dev.Completion</v>
          </cell>
          <cell r="F529" t="str">
            <v>Closed</v>
          </cell>
          <cell r="G529">
            <v>16</v>
          </cell>
          <cell r="H529">
            <v>1.06666666666666</v>
          </cell>
          <cell r="I529">
            <v>0</v>
          </cell>
          <cell r="J529">
            <v>0</v>
          </cell>
          <cell r="K529">
            <v>15</v>
          </cell>
          <cell r="L529" t="str">
            <v>Tobias Blaser</v>
          </cell>
          <cell r="M529">
            <v>40509.53125</v>
          </cell>
          <cell r="N529">
            <v>2.5</v>
          </cell>
          <cell r="O529" t="str">
            <v>Generate documentation using typedoc, refactor repository for better documentation.</v>
          </cell>
        </row>
        <row r="530">
          <cell r="A530">
            <v>11503</v>
          </cell>
          <cell r="B530" t="str">
            <v>BA-157</v>
          </cell>
          <cell r="C530" t="str">
            <v>Refactor client side code</v>
          </cell>
          <cell r="E530" t="str">
            <v>Dev.Completion</v>
          </cell>
          <cell r="F530" t="str">
            <v>Closed</v>
          </cell>
          <cell r="G530">
            <v>16</v>
          </cell>
          <cell r="H530">
            <v>1.06666666666666</v>
          </cell>
          <cell r="I530">
            <v>0</v>
          </cell>
          <cell r="J530">
            <v>0</v>
          </cell>
          <cell r="K530">
            <v>15</v>
          </cell>
          <cell r="L530" t="str">
            <v>Tobias Blaser</v>
          </cell>
          <cell r="M530">
            <v>40509.59375</v>
          </cell>
          <cell r="N530">
            <v>0.5</v>
          </cell>
          <cell r="O530" t="str">
            <v>Improve dashboard view</v>
          </cell>
        </row>
        <row r="531">
          <cell r="A531">
            <v>11504</v>
          </cell>
          <cell r="B531" t="str">
            <v>BA-195</v>
          </cell>
          <cell r="C531" t="str">
            <v>Transmissionconroller fails on rendering TaskTemplates</v>
          </cell>
          <cell r="E531" t="str">
            <v>Dev.Completion</v>
          </cell>
          <cell r="F531" t="str">
            <v>Closed</v>
          </cell>
          <cell r="G531">
            <v>4</v>
          </cell>
          <cell r="H531">
            <v>0.5</v>
          </cell>
          <cell r="I531">
            <v>0</v>
          </cell>
          <cell r="J531">
            <v>0</v>
          </cell>
          <cell r="K531">
            <v>8</v>
          </cell>
          <cell r="L531" t="str">
            <v>Laurin Murer</v>
          </cell>
          <cell r="M531">
            <v>40509.723611111112</v>
          </cell>
          <cell r="N531">
            <v>3</v>
          </cell>
          <cell r="O531" t="str">
            <v>Wrote test to prove TransmissionConroller does not fail on rendering TaskTemplates</v>
          </cell>
        </row>
        <row r="532">
          <cell r="A532">
            <v>11505</v>
          </cell>
          <cell r="B532" t="str">
            <v>BA-157</v>
          </cell>
          <cell r="C532" t="str">
            <v>Refactor client side code</v>
          </cell>
          <cell r="E532" t="str">
            <v>Dev.Completion</v>
          </cell>
          <cell r="F532" t="str">
            <v>Closed</v>
          </cell>
          <cell r="G532">
            <v>16</v>
          </cell>
          <cell r="H532">
            <v>1.06666666666666</v>
          </cell>
          <cell r="I532">
            <v>0</v>
          </cell>
          <cell r="J532">
            <v>0</v>
          </cell>
          <cell r="K532">
            <v>15</v>
          </cell>
          <cell r="L532" t="str">
            <v>Tobias Blaser</v>
          </cell>
          <cell r="M532">
            <v>40509.666666666664</v>
          </cell>
          <cell r="N532">
            <v>1.75</v>
          </cell>
          <cell r="O532" t="str">
            <v>Refactor register controller.</v>
          </cell>
        </row>
        <row r="533">
          <cell r="A533">
            <v>11506</v>
          </cell>
          <cell r="B533" t="str">
            <v>BA-157</v>
          </cell>
          <cell r="C533" t="str">
            <v>Refactor client side code</v>
          </cell>
          <cell r="E533" t="str">
            <v>Dev.Completion</v>
          </cell>
          <cell r="F533" t="str">
            <v>Closed</v>
          </cell>
          <cell r="G533">
            <v>16</v>
          </cell>
          <cell r="H533">
            <v>1.06666666666666</v>
          </cell>
          <cell r="I533">
            <v>0</v>
          </cell>
          <cell r="J533">
            <v>0</v>
          </cell>
          <cell r="K533">
            <v>15</v>
          </cell>
          <cell r="L533" t="str">
            <v>Tobias Blaser</v>
          </cell>
          <cell r="M533">
            <v>40509.75</v>
          </cell>
          <cell r="N533">
            <v>0.75</v>
          </cell>
          <cell r="O533" t="str">
            <v>Fix problem with extracted scop variables.</v>
          </cell>
        </row>
        <row r="534">
          <cell r="A534">
            <v>11507</v>
          </cell>
          <cell r="B534" t="str">
            <v>BA-157</v>
          </cell>
          <cell r="C534" t="str">
            <v>Refactor client side code</v>
          </cell>
          <cell r="E534" t="str">
            <v>Dev.Completion</v>
          </cell>
          <cell r="F534" t="str">
            <v>Closed</v>
          </cell>
          <cell r="G534">
            <v>16</v>
          </cell>
          <cell r="H534">
            <v>1.06666666666666</v>
          </cell>
          <cell r="I534">
            <v>0</v>
          </cell>
          <cell r="J534">
            <v>0</v>
          </cell>
          <cell r="K534">
            <v>15</v>
          </cell>
          <cell r="L534" t="str">
            <v>Tobias Blaser</v>
          </cell>
          <cell r="M534">
            <v>40510.5625</v>
          </cell>
          <cell r="N534">
            <v>3.5</v>
          </cell>
          <cell r="O534" t="str">
            <v>Improve mapping controller.</v>
          </cell>
        </row>
        <row r="535">
          <cell r="A535">
            <v>11508</v>
          </cell>
          <cell r="B535" t="str">
            <v>BA-157</v>
          </cell>
          <cell r="C535" t="str">
            <v>Refactor client side code</v>
          </cell>
          <cell r="E535" t="str">
            <v>Dev.Completion</v>
          </cell>
          <cell r="F535" t="str">
            <v>Closed</v>
          </cell>
          <cell r="G535">
            <v>16</v>
          </cell>
          <cell r="H535">
            <v>1.06666666666666</v>
          </cell>
          <cell r="I535">
            <v>0</v>
          </cell>
          <cell r="J535">
            <v>0</v>
          </cell>
          <cell r="K535">
            <v>15</v>
          </cell>
          <cell r="L535" t="str">
            <v>Tobias Blaser</v>
          </cell>
          <cell r="M535">
            <v>40510.75</v>
          </cell>
          <cell r="N535">
            <v>1.5</v>
          </cell>
          <cell r="O535" t="str">
            <v>Fix bugs in mapping controller &amp; improve mapping view.</v>
          </cell>
        </row>
        <row r="536">
          <cell r="A536">
            <v>11509</v>
          </cell>
          <cell r="B536" t="str">
            <v>BA-180</v>
          </cell>
          <cell r="C536" t="str">
            <v>Add "run tests" requirements to README (firefox, ui, ...)</v>
          </cell>
          <cell r="E536" t="str">
            <v>Dev.Completion</v>
          </cell>
          <cell r="F536" t="str">
            <v>Closed</v>
          </cell>
          <cell r="G536">
            <v>1</v>
          </cell>
          <cell r="H536">
            <v>0.5</v>
          </cell>
          <cell r="I536">
            <v>0.66666666666666596</v>
          </cell>
          <cell r="J536">
            <v>0.33333333333333298</v>
          </cell>
          <cell r="K536">
            <v>2</v>
          </cell>
          <cell r="L536" t="str">
            <v>Tobias Blaser</v>
          </cell>
          <cell r="M536">
            <v>40511.4375</v>
          </cell>
          <cell r="N536">
            <v>0.25</v>
          </cell>
          <cell r="O536" t="str">
            <v>Add build server requirements to README</v>
          </cell>
        </row>
        <row r="537">
          <cell r="A537">
            <v>11510</v>
          </cell>
          <cell r="B537" t="str">
            <v>BA-201</v>
          </cell>
          <cell r="C537" t="str">
            <v>Improove application using usability test feedback</v>
          </cell>
          <cell r="E537" t="str">
            <v>Dev.Completion</v>
          </cell>
          <cell r="F537" t="str">
            <v>Closed</v>
          </cell>
          <cell r="G537">
            <v>0</v>
          </cell>
          <cell r="H537">
            <v>0</v>
          </cell>
          <cell r="I537">
            <v>0</v>
          </cell>
          <cell r="J537">
            <v>0</v>
          </cell>
          <cell r="K537">
            <v>3</v>
          </cell>
          <cell r="L537" t="str">
            <v>Tobias Blaser</v>
          </cell>
          <cell r="M537">
            <v>40511.447916666664</v>
          </cell>
          <cell r="N537">
            <v>0.5</v>
          </cell>
          <cell r="O537" t="str">
            <v>Add logout status notification.</v>
          </cell>
        </row>
        <row r="538">
          <cell r="A538">
            <v>11511</v>
          </cell>
          <cell r="B538" t="str">
            <v>BA-201</v>
          </cell>
          <cell r="C538" t="str">
            <v>Improove application using usability test feedback</v>
          </cell>
          <cell r="E538" t="str">
            <v>Dev.Completion</v>
          </cell>
          <cell r="F538" t="str">
            <v>Closed</v>
          </cell>
          <cell r="G538">
            <v>0</v>
          </cell>
          <cell r="H538">
            <v>0</v>
          </cell>
          <cell r="I538">
            <v>0</v>
          </cell>
          <cell r="J538">
            <v>0</v>
          </cell>
          <cell r="K538">
            <v>3</v>
          </cell>
          <cell r="L538" t="str">
            <v>Tobias Blaser</v>
          </cell>
          <cell r="M538">
            <v>40511.46875</v>
          </cell>
          <cell r="N538">
            <v>0.75</v>
          </cell>
          <cell r="O538" t="str">
            <v>Add help texts to every field in admin view.</v>
          </cell>
        </row>
        <row r="539">
          <cell r="A539">
            <v>11512</v>
          </cell>
          <cell r="B539" t="str">
            <v>BA-202</v>
          </cell>
          <cell r="C539" t="str">
            <v>Improve transmission selection table</v>
          </cell>
          <cell r="E539" t="str">
            <v>Dev.Completion</v>
          </cell>
          <cell r="F539" t="str">
            <v>Closed</v>
          </cell>
          <cell r="G539">
            <v>3</v>
          </cell>
          <cell r="H539">
            <v>3</v>
          </cell>
          <cell r="I539">
            <v>2.5</v>
          </cell>
          <cell r="J539">
            <v>2.5</v>
          </cell>
          <cell r="K539">
            <v>1</v>
          </cell>
          <cell r="L539" t="str">
            <v>Tobias Blaser</v>
          </cell>
          <cell r="M539">
            <v>40511.64166666667</v>
          </cell>
          <cell r="N539">
            <v>0.5</v>
          </cell>
          <cell r="O539" t="str">
            <v>Improve table style.</v>
          </cell>
        </row>
        <row r="540">
          <cell r="A540">
            <v>11513</v>
          </cell>
          <cell r="B540" t="str">
            <v>BA-201</v>
          </cell>
          <cell r="C540" t="str">
            <v>Improove application using usability test feedback</v>
          </cell>
          <cell r="E540" t="str">
            <v>Dev.Completion</v>
          </cell>
          <cell r="F540" t="str">
            <v>Closed</v>
          </cell>
          <cell r="G540">
            <v>0</v>
          </cell>
          <cell r="H540">
            <v>0</v>
          </cell>
          <cell r="I540">
            <v>0</v>
          </cell>
          <cell r="J540">
            <v>0</v>
          </cell>
          <cell r="K540">
            <v>3</v>
          </cell>
          <cell r="L540" t="str">
            <v>Tobias Blaser</v>
          </cell>
          <cell r="M540">
            <v>40511.541666666664</v>
          </cell>
          <cell r="N540">
            <v>2</v>
          </cell>
          <cell r="O540" t="str">
            <v>Improve a lot of ui issues &amp; fix bugs.</v>
          </cell>
        </row>
        <row r="541">
          <cell r="A541">
            <v>11514</v>
          </cell>
          <cell r="B541" t="str">
            <v>BA-200</v>
          </cell>
          <cell r="C541" t="str">
            <v>Prevent creation of data on API-Documentation call</v>
          </cell>
          <cell r="E541" t="str">
            <v>Dev.Completion</v>
          </cell>
          <cell r="F541" t="str">
            <v>Closed</v>
          </cell>
          <cell r="G541">
            <v>6</v>
          </cell>
          <cell r="H541">
            <v>3</v>
          </cell>
          <cell r="I541">
            <v>0</v>
          </cell>
          <cell r="J541">
            <v>0</v>
          </cell>
          <cell r="K541">
            <v>2</v>
          </cell>
          <cell r="L541" t="str">
            <v>Laurin Murer</v>
          </cell>
          <cell r="M541">
            <v>40510.953472222223</v>
          </cell>
          <cell r="N541">
            <v>8</v>
          </cell>
          <cell r="O541" t="str">
            <v>Prevent creation of data on API-Documentation call (start)</v>
          </cell>
        </row>
        <row r="542">
          <cell r="A542">
            <v>11515</v>
          </cell>
          <cell r="B542" t="str">
            <v>BA-200</v>
          </cell>
          <cell r="C542" t="str">
            <v>Prevent creation of data on API-Documentation call</v>
          </cell>
          <cell r="E542" t="str">
            <v>Dev.Completion</v>
          </cell>
          <cell r="F542" t="str">
            <v>Closed</v>
          </cell>
          <cell r="G542">
            <v>6</v>
          </cell>
          <cell r="H542">
            <v>3</v>
          </cell>
          <cell r="I542">
            <v>0</v>
          </cell>
          <cell r="J542">
            <v>0</v>
          </cell>
          <cell r="K542">
            <v>2</v>
          </cell>
          <cell r="L542" t="str">
            <v>Laurin Murer</v>
          </cell>
          <cell r="M542">
            <v>40511.95416666667</v>
          </cell>
          <cell r="N542">
            <v>4</v>
          </cell>
          <cell r="O542" t="str">
            <v>Prevent creation of data on API-Documentation call</v>
          </cell>
        </row>
        <row r="543">
          <cell r="A543">
            <v>11516</v>
          </cell>
          <cell r="B543" t="str">
            <v>BA-193</v>
          </cell>
          <cell r="C543" t="str">
            <v>Create example Request Template for Redmine</v>
          </cell>
          <cell r="E543" t="str">
            <v>Dev.Completion</v>
          </cell>
          <cell r="F543" t="str">
            <v>Closed</v>
          </cell>
          <cell r="G543">
            <v>2</v>
          </cell>
          <cell r="H543">
            <v>0.66666666666666596</v>
          </cell>
          <cell r="I543">
            <v>0.75</v>
          </cell>
          <cell r="J543">
            <v>0.25</v>
          </cell>
          <cell r="K543">
            <v>3</v>
          </cell>
          <cell r="L543" t="str">
            <v>Tobias Blaser</v>
          </cell>
          <cell r="M543">
            <v>40512.291666666664</v>
          </cell>
          <cell r="N543">
            <v>2.75</v>
          </cell>
          <cell r="O543" t="str">
            <v>Create requestTemplate for Redmine, try to auto create project &amp; trackers in redmine.</v>
          </cell>
        </row>
        <row r="544">
          <cell r="A544">
            <v>11517</v>
          </cell>
          <cell r="B544" t="str">
            <v>BA-199</v>
          </cell>
          <cell r="C544" t="str">
            <v>Apply code check of idea and make refactoring based on findings</v>
          </cell>
          <cell r="E544" t="str">
            <v>Dev.Completion</v>
          </cell>
          <cell r="F544" t="str">
            <v>Closed</v>
          </cell>
          <cell r="G544">
            <v>3</v>
          </cell>
          <cell r="H544">
            <v>3</v>
          </cell>
          <cell r="I544">
            <v>1</v>
          </cell>
          <cell r="J544">
            <v>1</v>
          </cell>
          <cell r="K544">
            <v>1</v>
          </cell>
          <cell r="L544" t="str">
            <v>Laurin Murer</v>
          </cell>
          <cell r="M544">
            <v>40512.417361111111</v>
          </cell>
          <cell r="N544">
            <v>2</v>
          </cell>
          <cell r="O544" t="str">
            <v>Apply code check of idea and make refactoring based on findings</v>
          </cell>
        </row>
        <row r="545">
          <cell r="A545">
            <v>11518</v>
          </cell>
          <cell r="B545" t="str">
            <v>BA-187</v>
          </cell>
          <cell r="C545" t="str">
            <v>Replace paths.ts by paths.js and then path.js by paths.scala.js</v>
          </cell>
          <cell r="E545" t="str">
            <v>Dev.Completion</v>
          </cell>
          <cell r="F545" t="str">
            <v>Closed</v>
          </cell>
          <cell r="G545">
            <v>4</v>
          </cell>
          <cell r="H545">
            <v>1.3333333333333299</v>
          </cell>
          <cell r="I545">
            <v>2</v>
          </cell>
          <cell r="J545">
            <v>0.66666666666666596</v>
          </cell>
          <cell r="K545">
            <v>3</v>
          </cell>
          <cell r="L545" t="str">
            <v>Laurin Murer</v>
          </cell>
          <cell r="M545">
            <v>40512.334722222222</v>
          </cell>
          <cell r="N545">
            <v>1.25</v>
          </cell>
          <cell r="O545" t="str">
            <v>Generated paths.js directly from routes-file</v>
          </cell>
        </row>
        <row r="546">
          <cell r="A546">
            <v>11519</v>
          </cell>
          <cell r="B546" t="str">
            <v>BA-171</v>
          </cell>
          <cell r="C546" t="str">
            <v>Check if server redirect is documented</v>
          </cell>
          <cell r="E546" t="str">
            <v>Doc.Completion</v>
          </cell>
          <cell r="F546" t="str">
            <v>Closed</v>
          </cell>
          <cell r="G546">
            <v>1</v>
          </cell>
          <cell r="H546">
            <v>1</v>
          </cell>
          <cell r="I546">
            <v>0.5</v>
          </cell>
          <cell r="J546">
            <v>0.5</v>
          </cell>
          <cell r="K546">
            <v>1</v>
          </cell>
          <cell r="L546" t="str">
            <v>Tobias Blaser</v>
          </cell>
          <cell r="M546">
            <v>40512.40625</v>
          </cell>
          <cell r="N546">
            <v>0.5</v>
          </cell>
          <cell r="O546" t="str">
            <v>Document server redirect (proxy).</v>
          </cell>
        </row>
        <row r="547">
          <cell r="A547">
            <v>11520</v>
          </cell>
          <cell r="B547" t="str">
            <v>BA-195</v>
          </cell>
          <cell r="C547" t="str">
            <v>Transmissionconroller fails on rendering TaskTemplates</v>
          </cell>
          <cell r="E547" t="str">
            <v>Dev.Completion</v>
          </cell>
          <cell r="F547" t="str">
            <v>Closed</v>
          </cell>
          <cell r="G547">
            <v>4</v>
          </cell>
          <cell r="H547">
            <v>0.5</v>
          </cell>
          <cell r="I547">
            <v>0</v>
          </cell>
          <cell r="J547">
            <v>0</v>
          </cell>
          <cell r="K547">
            <v>8</v>
          </cell>
          <cell r="L547" t="str">
            <v>Laurin Murer</v>
          </cell>
          <cell r="M547">
            <v>40512.461805555555</v>
          </cell>
          <cell r="N547">
            <v>1</v>
          </cell>
          <cell r="O547" t="str">
            <v>Fixed another issue and added another test (for it)</v>
          </cell>
        </row>
        <row r="548">
          <cell r="A548">
            <v>11521</v>
          </cell>
          <cell r="B548" t="str">
            <v>BA-195</v>
          </cell>
          <cell r="C548" t="str">
            <v>Transmissionconroller fails on rendering TaskTemplates</v>
          </cell>
          <cell r="E548" t="str">
            <v>Dev.Completion</v>
          </cell>
          <cell r="F548" t="str">
            <v>Closed</v>
          </cell>
          <cell r="G548">
            <v>4</v>
          </cell>
          <cell r="H548">
            <v>0.5</v>
          </cell>
          <cell r="I548">
            <v>0</v>
          </cell>
          <cell r="J548">
            <v>0</v>
          </cell>
          <cell r="K548">
            <v>8</v>
          </cell>
          <cell r="L548" t="str">
            <v>Laurin Murer</v>
          </cell>
          <cell r="M548">
            <v>40512.469444444447</v>
          </cell>
          <cell r="N548">
            <v>0.25</v>
          </cell>
          <cell r="O548" t="str">
            <v>Review fixes</v>
          </cell>
        </row>
        <row r="549">
          <cell r="A549">
            <v>11522</v>
          </cell>
          <cell r="B549" t="str">
            <v>BA-194</v>
          </cell>
          <cell r="C549" t="str">
            <v>Document how we manage the project (Jira, communication, reviews, ...)</v>
          </cell>
          <cell r="E549" t="str">
            <v>Doc.Completion</v>
          </cell>
          <cell r="F549" t="str">
            <v>Closed</v>
          </cell>
          <cell r="G549">
            <v>0</v>
          </cell>
          <cell r="H549">
            <v>0</v>
          </cell>
          <cell r="I549">
            <v>0</v>
          </cell>
          <cell r="J549">
            <v>0</v>
          </cell>
          <cell r="K549">
            <v>2</v>
          </cell>
          <cell r="L549" t="str">
            <v>Tobias Blaser</v>
          </cell>
          <cell r="M549">
            <v>40512.427083333336</v>
          </cell>
          <cell r="N549">
            <v>1.25</v>
          </cell>
          <cell r="O549" t="str">
            <v>Add section projectmanagement to documentation.</v>
          </cell>
        </row>
        <row r="550">
          <cell r="A550">
            <v>11523</v>
          </cell>
          <cell r="B550" t="str">
            <v>BA-172</v>
          </cell>
          <cell r="C550" t="str">
            <v>Improove api</v>
          </cell>
          <cell r="E550" t="str">
            <v>Dev.Completion</v>
          </cell>
          <cell r="F550" t="str">
            <v>Closed</v>
          </cell>
          <cell r="G550">
            <v>0</v>
          </cell>
          <cell r="H550">
            <v>0</v>
          </cell>
          <cell r="I550">
            <v>0</v>
          </cell>
          <cell r="J550">
            <v>0</v>
          </cell>
          <cell r="K550">
            <v>1</v>
          </cell>
          <cell r="L550" t="str">
            <v>Laurin Murer</v>
          </cell>
          <cell r="M550">
            <v>40512.509722222225</v>
          </cell>
          <cell r="N550">
            <v>0.5</v>
          </cell>
          <cell r="O550" t="str">
            <v>Changed API-URL to /rest/api/1/...</v>
          </cell>
        </row>
        <row r="551">
          <cell r="A551">
            <v>11524</v>
          </cell>
          <cell r="B551" t="str">
            <v>BA-203</v>
          </cell>
          <cell r="C551" t="str">
            <v>Play crashes on saving taskTemplates with parent reference</v>
          </cell>
          <cell r="E551" t="str">
            <v>Dev.Completion</v>
          </cell>
          <cell r="F551" t="str">
            <v>Closed</v>
          </cell>
          <cell r="G551">
            <v>0</v>
          </cell>
          <cell r="H551">
            <v>0</v>
          </cell>
          <cell r="I551">
            <v>0</v>
          </cell>
          <cell r="J551">
            <v>0</v>
          </cell>
          <cell r="K551">
            <v>1</v>
          </cell>
          <cell r="L551" t="str">
            <v>Laurin Murer</v>
          </cell>
          <cell r="M551">
            <v>40512.525000000001</v>
          </cell>
          <cell r="N551">
            <v>0.25</v>
          </cell>
          <cell r="O551" t="str">
            <v>Can not reproduce, probably fixed according to attached exception.</v>
          </cell>
        </row>
        <row r="552">
          <cell r="A552">
            <v>11525</v>
          </cell>
          <cell r="B552" t="str">
            <v>BA-195</v>
          </cell>
          <cell r="C552" t="str">
            <v>Transmissionconroller fails on rendering TaskTemplates</v>
          </cell>
          <cell r="E552" t="str">
            <v>Dev.Completion</v>
          </cell>
          <cell r="F552" t="str">
            <v>Closed</v>
          </cell>
          <cell r="G552">
            <v>4</v>
          </cell>
          <cell r="H552">
            <v>0.5</v>
          </cell>
          <cell r="I552">
            <v>0</v>
          </cell>
          <cell r="J552">
            <v>0</v>
          </cell>
          <cell r="K552">
            <v>8</v>
          </cell>
          <cell r="L552" t="str">
            <v>Laurin Murer</v>
          </cell>
          <cell r="M552">
            <v>40512.535416666666</v>
          </cell>
          <cell r="N552">
            <v>0.5</v>
          </cell>
          <cell r="O552" t="str">
            <v>Cannot reproduce the last error, but probably fixed it based on description.</v>
          </cell>
        </row>
        <row r="553">
          <cell r="A553">
            <v>11526</v>
          </cell>
          <cell r="B553" t="str">
            <v>BA-9</v>
          </cell>
          <cell r="C553" t="str">
            <v>Hold meeding</v>
          </cell>
          <cell r="F553" t="str">
            <v>Open</v>
          </cell>
          <cell r="G553">
            <v>28</v>
          </cell>
          <cell r="H553">
            <v>1.1200000000000001</v>
          </cell>
          <cell r="I553">
            <v>0</v>
          </cell>
          <cell r="J553">
            <v>0</v>
          </cell>
          <cell r="K553">
            <v>25</v>
          </cell>
          <cell r="L553" t="str">
            <v>Laurin Murer</v>
          </cell>
          <cell r="M553">
            <v>40512.59097222222</v>
          </cell>
          <cell r="N553">
            <v>0.75</v>
          </cell>
          <cell r="O553" t="str">
            <v>Hold meeting</v>
          </cell>
        </row>
        <row r="554">
          <cell r="A554">
            <v>11527</v>
          </cell>
          <cell r="B554" t="str">
            <v>BA-117</v>
          </cell>
          <cell r="C554" t="str">
            <v>Move everything from public to assets directory</v>
          </cell>
          <cell r="E554" t="str">
            <v>Dev.Completion</v>
          </cell>
          <cell r="F554" t="str">
            <v>Closed</v>
          </cell>
          <cell r="G554">
            <v>2</v>
          </cell>
          <cell r="H554">
            <v>2</v>
          </cell>
          <cell r="I554">
            <v>1.75</v>
          </cell>
          <cell r="J554">
            <v>1.75</v>
          </cell>
          <cell r="K554">
            <v>1</v>
          </cell>
          <cell r="L554" t="str">
            <v>Laurin Murer</v>
          </cell>
          <cell r="M554">
            <v>40512.597222222219</v>
          </cell>
          <cell r="N554">
            <v>0.25</v>
          </cell>
          <cell r="O554" t="str">
            <v>Removed temporaryDevelopmentData</v>
          </cell>
        </row>
        <row r="555">
          <cell r="A555">
            <v>11528</v>
          </cell>
          <cell r="B555" t="str">
            <v>BA-9</v>
          </cell>
          <cell r="C555" t="str">
            <v>Hold meeding</v>
          </cell>
          <cell r="F555" t="str">
            <v>Open</v>
          </cell>
          <cell r="G555">
            <v>28</v>
          </cell>
          <cell r="H555">
            <v>1.1200000000000001</v>
          </cell>
          <cell r="I555">
            <v>0</v>
          </cell>
          <cell r="J555">
            <v>0</v>
          </cell>
          <cell r="K555">
            <v>25</v>
          </cell>
          <cell r="L555" t="str">
            <v>Tobias Blaser</v>
          </cell>
          <cell r="M555">
            <v>40512.541666666664</v>
          </cell>
          <cell r="N555">
            <v>0.75</v>
          </cell>
          <cell r="O555" t="str">
            <v>Meeting 141201</v>
          </cell>
        </row>
        <row r="556">
          <cell r="A556">
            <v>11529</v>
          </cell>
          <cell r="B556" t="str">
            <v>BA-8</v>
          </cell>
          <cell r="C556" t="str">
            <v>Prepare &amp; rework meetings</v>
          </cell>
          <cell r="F556" t="str">
            <v>Open</v>
          </cell>
          <cell r="G556">
            <v>18</v>
          </cell>
          <cell r="H556">
            <v>0.78260869565217395</v>
          </cell>
          <cell r="I556">
            <v>6.5833333333333304</v>
          </cell>
          <cell r="J556">
            <v>0.28623188405797101</v>
          </cell>
          <cell r="K556">
            <v>23</v>
          </cell>
          <cell r="L556" t="str">
            <v>Tobias Blaser</v>
          </cell>
          <cell r="M556">
            <v>40512.520833333336</v>
          </cell>
          <cell r="N556">
            <v>0.5</v>
          </cell>
          <cell r="O556" t="str">
            <v>Prepare meeting 141201</v>
          </cell>
        </row>
        <row r="557">
          <cell r="A557">
            <v>11530</v>
          </cell>
          <cell r="B557" t="str">
            <v>BA-83</v>
          </cell>
          <cell r="C557" t="str">
            <v>Write and send meeting report from 1.12.2014</v>
          </cell>
          <cell r="E557" t="str">
            <v>Doc.Completion</v>
          </cell>
          <cell r="F557" t="str">
            <v>Closed</v>
          </cell>
          <cell r="G557">
            <v>1</v>
          </cell>
          <cell r="H557">
            <v>0.33333333333333298</v>
          </cell>
          <cell r="I557">
            <v>0</v>
          </cell>
          <cell r="J557">
            <v>0</v>
          </cell>
          <cell r="K557">
            <v>3</v>
          </cell>
          <cell r="L557" t="str">
            <v>Tobias Blaser</v>
          </cell>
          <cell r="M557">
            <v>40512.583333333336</v>
          </cell>
          <cell r="N557">
            <v>0.5</v>
          </cell>
          <cell r="O557" t="str">
            <v>Meeting report 141201</v>
          </cell>
        </row>
        <row r="558">
          <cell r="A558">
            <v>11531</v>
          </cell>
          <cell r="B558" t="str">
            <v>BA-83</v>
          </cell>
          <cell r="C558" t="str">
            <v>Write and send meeting report from 1.12.2014</v>
          </cell>
          <cell r="E558" t="str">
            <v>Doc.Completion</v>
          </cell>
          <cell r="F558" t="str">
            <v>Closed</v>
          </cell>
          <cell r="G558">
            <v>1</v>
          </cell>
          <cell r="H558">
            <v>0.33333333333333298</v>
          </cell>
          <cell r="I558">
            <v>0</v>
          </cell>
          <cell r="J558">
            <v>0</v>
          </cell>
          <cell r="K558">
            <v>3</v>
          </cell>
          <cell r="L558" t="str">
            <v>Tobias Blaser</v>
          </cell>
          <cell r="M558">
            <v>40512.583333333336</v>
          </cell>
          <cell r="N558">
            <v>0.5</v>
          </cell>
          <cell r="O558" t="str">
            <v>Ask cfurrer for photo meeting.</v>
          </cell>
        </row>
        <row r="559">
          <cell r="A559">
            <v>11532</v>
          </cell>
          <cell r="B559" t="str">
            <v>BA-14</v>
          </cell>
          <cell r="C559" t="str">
            <v>Projectmanagement</v>
          </cell>
          <cell r="F559" t="str">
            <v>Open</v>
          </cell>
          <cell r="G559">
            <v>14</v>
          </cell>
          <cell r="H559">
            <v>0.35</v>
          </cell>
          <cell r="I559">
            <v>0</v>
          </cell>
          <cell r="J559">
            <v>0</v>
          </cell>
          <cell r="K559">
            <v>40</v>
          </cell>
          <cell r="L559" t="str">
            <v>Tobias Blaser</v>
          </cell>
          <cell r="M559">
            <v>40512.645833333336</v>
          </cell>
          <cell r="N559">
            <v>0.5</v>
          </cell>
          <cell r="O559" t="str">
            <v>Some arrangements in team.</v>
          </cell>
        </row>
        <row r="560">
          <cell r="A560">
            <v>11533</v>
          </cell>
          <cell r="B560" t="str">
            <v>BA-194</v>
          </cell>
          <cell r="C560" t="str">
            <v>Document how we manage the project (Jira, communication, reviews, ...)</v>
          </cell>
          <cell r="E560" t="str">
            <v>Doc.Completion</v>
          </cell>
          <cell r="F560" t="str">
            <v>Closed</v>
          </cell>
          <cell r="G560">
            <v>0</v>
          </cell>
          <cell r="H560">
            <v>0</v>
          </cell>
          <cell r="I560">
            <v>0</v>
          </cell>
          <cell r="J560">
            <v>0</v>
          </cell>
          <cell r="K560">
            <v>2</v>
          </cell>
          <cell r="L560" t="str">
            <v>Laurin Murer</v>
          </cell>
          <cell r="M560">
            <v>40512.663888888892</v>
          </cell>
          <cell r="N560">
            <v>1.6666666666666601</v>
          </cell>
          <cell r="O560" t="str">
            <v>Reviewed section about project management</v>
          </cell>
        </row>
        <row r="561">
          <cell r="A561">
            <v>11534</v>
          </cell>
          <cell r="B561" t="str">
            <v>BA-180</v>
          </cell>
          <cell r="C561" t="str">
            <v>Add "run tests" requirements to README (firefox, ui, ...)</v>
          </cell>
          <cell r="E561" t="str">
            <v>Dev.Completion</v>
          </cell>
          <cell r="F561" t="str">
            <v>Closed</v>
          </cell>
          <cell r="G561">
            <v>1</v>
          </cell>
          <cell r="H561">
            <v>0.5</v>
          </cell>
          <cell r="I561">
            <v>0.66666666666666596</v>
          </cell>
          <cell r="J561">
            <v>0.33333333333333298</v>
          </cell>
          <cell r="K561">
            <v>2</v>
          </cell>
          <cell r="L561" t="str">
            <v>Laurin Murer</v>
          </cell>
          <cell r="M561">
            <v>40512.665972222225</v>
          </cell>
          <cell r="N561">
            <v>8.3333333333333301E-2</v>
          </cell>
          <cell r="O561" t="str">
            <v>fixed type</v>
          </cell>
        </row>
        <row r="562">
          <cell r="A562">
            <v>11535</v>
          </cell>
          <cell r="B562" t="str">
            <v>BA-83</v>
          </cell>
          <cell r="C562" t="str">
            <v>Write and send meeting report from 1.12.2014</v>
          </cell>
          <cell r="E562" t="str">
            <v>Doc.Completion</v>
          </cell>
          <cell r="F562" t="str">
            <v>Closed</v>
          </cell>
          <cell r="G562">
            <v>1</v>
          </cell>
          <cell r="H562">
            <v>0.33333333333333298</v>
          </cell>
          <cell r="I562">
            <v>0</v>
          </cell>
          <cell r="J562">
            <v>0</v>
          </cell>
          <cell r="K562">
            <v>3</v>
          </cell>
          <cell r="L562" t="str">
            <v>Laurin Murer</v>
          </cell>
          <cell r="M562">
            <v>40512.675694444442</v>
          </cell>
          <cell r="N562">
            <v>0.25</v>
          </cell>
          <cell r="O562" t="str">
            <v>Reviewed and sent Meeting protocol</v>
          </cell>
        </row>
        <row r="563">
          <cell r="A563">
            <v>11536</v>
          </cell>
          <cell r="B563" t="str">
            <v>BA-193</v>
          </cell>
          <cell r="C563" t="str">
            <v>Create example Request Template for Redmine</v>
          </cell>
          <cell r="E563" t="str">
            <v>Dev.Completion</v>
          </cell>
          <cell r="F563" t="str">
            <v>Closed</v>
          </cell>
          <cell r="G563">
            <v>2</v>
          </cell>
          <cell r="H563">
            <v>0.66666666666666596</v>
          </cell>
          <cell r="I563">
            <v>0.75</v>
          </cell>
          <cell r="J563">
            <v>0.25</v>
          </cell>
          <cell r="K563">
            <v>3</v>
          </cell>
          <cell r="L563" t="str">
            <v>Tobias Blaser</v>
          </cell>
          <cell r="M563">
            <v>40512.666666666664</v>
          </cell>
          <cell r="N563">
            <v>1.75</v>
          </cell>
          <cell r="O563" t="str">
            <v>Fix bug in TemplateProcessor &amp; persist redmine request template.</v>
          </cell>
        </row>
        <row r="564">
          <cell r="A564">
            <v>11537</v>
          </cell>
          <cell r="B564" t="str">
            <v>BA-157</v>
          </cell>
          <cell r="C564" t="str">
            <v>Refactor client side code</v>
          </cell>
          <cell r="E564" t="str">
            <v>Dev.Completion</v>
          </cell>
          <cell r="F564" t="str">
            <v>Closed</v>
          </cell>
          <cell r="G564">
            <v>16</v>
          </cell>
          <cell r="H564">
            <v>1.06666666666666</v>
          </cell>
          <cell r="I564">
            <v>0</v>
          </cell>
          <cell r="J564">
            <v>0</v>
          </cell>
          <cell r="K564">
            <v>15</v>
          </cell>
          <cell r="L564" t="str">
            <v>Tobias Blaser</v>
          </cell>
          <cell r="M564">
            <v>40512.739583333336</v>
          </cell>
          <cell r="N564">
            <v>0.25</v>
          </cell>
          <cell r="O564" t="str">
            <v>Fix small style bug with operation state.</v>
          </cell>
        </row>
        <row r="565">
          <cell r="A565">
            <v>11538</v>
          </cell>
          <cell r="B565" t="str">
            <v>BA-207</v>
          </cell>
          <cell r="C565" t="str">
            <v>create favicon, update webapp.json</v>
          </cell>
          <cell r="E565" t="str">
            <v>Dev.Completion</v>
          </cell>
          <cell r="F565" t="str">
            <v>Closed</v>
          </cell>
          <cell r="G565">
            <v>0</v>
          </cell>
          <cell r="H565">
            <v>0</v>
          </cell>
          <cell r="I565">
            <v>0</v>
          </cell>
          <cell r="J565">
            <v>0</v>
          </cell>
          <cell r="K565">
            <v>2</v>
          </cell>
          <cell r="L565" t="str">
            <v>Tobias Blaser</v>
          </cell>
          <cell r="M565">
            <v>40512.75</v>
          </cell>
          <cell r="N565">
            <v>0.25</v>
          </cell>
          <cell r="O565" t="str">
            <v>Create favicon.</v>
          </cell>
        </row>
        <row r="566">
          <cell r="A566">
            <v>11539</v>
          </cell>
          <cell r="B566" t="str">
            <v>BA-204</v>
          </cell>
          <cell r="C566" t="str">
            <v>Difference between task template &amp; request template documented?</v>
          </cell>
          <cell r="E566" t="str">
            <v>Doc.Completion</v>
          </cell>
          <cell r="F566" t="str">
            <v>Closed</v>
          </cell>
          <cell r="G566">
            <v>0</v>
          </cell>
          <cell r="H566">
            <v>0</v>
          </cell>
          <cell r="I566">
            <v>0</v>
          </cell>
          <cell r="J566">
            <v>0</v>
          </cell>
          <cell r="K566">
            <v>1</v>
          </cell>
          <cell r="L566" t="str">
            <v>Tobias Blaser</v>
          </cell>
          <cell r="M566">
            <v>40512.760416666664</v>
          </cell>
          <cell r="N566">
            <v>0.5</v>
          </cell>
          <cell r="O566" t="str">
            <v>Add glossary for domain objects to domain section.</v>
          </cell>
        </row>
        <row r="567">
          <cell r="A567">
            <v>11540</v>
          </cell>
          <cell r="B567" t="str">
            <v>BA-209</v>
          </cell>
          <cell r="C567" t="str">
            <v>Compose abstract</v>
          </cell>
          <cell r="E567" t="str">
            <v>Doc.Completion</v>
          </cell>
          <cell r="F567" t="str">
            <v>Closed</v>
          </cell>
          <cell r="G567">
            <v>10</v>
          </cell>
          <cell r="H567">
            <v>10</v>
          </cell>
          <cell r="I567">
            <v>9</v>
          </cell>
          <cell r="J567">
            <v>9</v>
          </cell>
          <cell r="K567">
            <v>1</v>
          </cell>
          <cell r="L567" t="str">
            <v>Tobias Blaser</v>
          </cell>
          <cell r="M567">
            <v>40512.822916666664</v>
          </cell>
          <cell r="N567">
            <v>1</v>
          </cell>
          <cell r="O567" t="str">
            <v>Compose abstract.</v>
          </cell>
        </row>
        <row r="568">
          <cell r="A568">
            <v>11541</v>
          </cell>
          <cell r="B568" t="str">
            <v>BA-198</v>
          </cell>
          <cell r="C568" t="str">
            <v>Remove deprecated code</v>
          </cell>
          <cell r="E568" t="str">
            <v>Dev.Completion</v>
          </cell>
          <cell r="F568" t="str">
            <v>Closed</v>
          </cell>
          <cell r="G568">
            <v>3</v>
          </cell>
          <cell r="H568">
            <v>3</v>
          </cell>
          <cell r="I568">
            <v>2</v>
          </cell>
          <cell r="J568">
            <v>2</v>
          </cell>
          <cell r="K568">
            <v>1</v>
          </cell>
          <cell r="L568" t="str">
            <v>Laurin Murer</v>
          </cell>
          <cell r="M568">
            <v>40513.99722222222</v>
          </cell>
          <cell r="N568">
            <v>1</v>
          </cell>
          <cell r="O568" t="str">
            <v>Removed deprecated methods and adapted tests</v>
          </cell>
        </row>
        <row r="569">
          <cell r="A569">
            <v>11542</v>
          </cell>
          <cell r="B569" t="str">
            <v>BA-207</v>
          </cell>
          <cell r="C569" t="str">
            <v>create favicon, update webapp.json</v>
          </cell>
          <cell r="E569" t="str">
            <v>Dev.Completion</v>
          </cell>
          <cell r="F569" t="str">
            <v>Closed</v>
          </cell>
          <cell r="G569">
            <v>0</v>
          </cell>
          <cell r="H569">
            <v>0</v>
          </cell>
          <cell r="I569">
            <v>0</v>
          </cell>
          <cell r="J569">
            <v>0</v>
          </cell>
          <cell r="K569">
            <v>2</v>
          </cell>
          <cell r="L569" t="str">
            <v>Laurin Murer</v>
          </cell>
          <cell r="M569">
            <v>40514</v>
          </cell>
          <cell r="N569">
            <v>8.3333333333333301E-2</v>
          </cell>
          <cell r="O569" t="str">
            <v>Reviewed favicon</v>
          </cell>
        </row>
        <row r="570">
          <cell r="A570">
            <v>11543</v>
          </cell>
          <cell r="B570" t="str">
            <v>BA-215</v>
          </cell>
          <cell r="C570" t="str">
            <v>Review and rewrite abstract, send first draft to professor</v>
          </cell>
          <cell r="E570" t="str">
            <v>Doc.Completion</v>
          </cell>
          <cell r="F570" t="str">
            <v>Closed</v>
          </cell>
          <cell r="G570">
            <v>1</v>
          </cell>
          <cell r="H570">
            <v>1</v>
          </cell>
          <cell r="I570">
            <v>0.5</v>
          </cell>
          <cell r="J570">
            <v>0.5</v>
          </cell>
          <cell r="K570">
            <v>1</v>
          </cell>
          <cell r="L570" t="str">
            <v>Laurin Murer</v>
          </cell>
          <cell r="M570">
            <v>40514.461111111108</v>
          </cell>
          <cell r="N570">
            <v>0.5</v>
          </cell>
          <cell r="O570" t="str">
            <v>Evolved abstract to second draft version</v>
          </cell>
        </row>
        <row r="571">
          <cell r="A571">
            <v>11544</v>
          </cell>
          <cell r="B571" t="str">
            <v>BA-195</v>
          </cell>
          <cell r="C571" t="str">
            <v>Transmissionconroller fails on rendering TaskTemplates</v>
          </cell>
          <cell r="E571" t="str">
            <v>Dev.Completion</v>
          </cell>
          <cell r="F571" t="str">
            <v>Closed</v>
          </cell>
          <cell r="G571">
            <v>4</v>
          </cell>
          <cell r="H571">
            <v>0.5</v>
          </cell>
          <cell r="I571">
            <v>0</v>
          </cell>
          <cell r="J571">
            <v>0</v>
          </cell>
          <cell r="K571">
            <v>8</v>
          </cell>
          <cell r="L571" t="str">
            <v>Laurin Murer</v>
          </cell>
          <cell r="M571">
            <v>40514.965277777781</v>
          </cell>
          <cell r="N571">
            <v>4</v>
          </cell>
          <cell r="O571" t="str">
            <v>Added test-project to Redmine-vagrant and enabled Redmine-API by default</v>
          </cell>
        </row>
        <row r="572">
          <cell r="A572">
            <v>11545</v>
          </cell>
          <cell r="B572" t="str">
            <v>BA-195</v>
          </cell>
          <cell r="C572" t="str">
            <v>Transmissionconroller fails on rendering TaskTemplates</v>
          </cell>
          <cell r="E572" t="str">
            <v>Dev.Completion</v>
          </cell>
          <cell r="F572" t="str">
            <v>Closed</v>
          </cell>
          <cell r="G572">
            <v>4</v>
          </cell>
          <cell r="H572">
            <v>0.5</v>
          </cell>
          <cell r="I572">
            <v>0</v>
          </cell>
          <cell r="J572">
            <v>0</v>
          </cell>
          <cell r="K572">
            <v>8</v>
          </cell>
          <cell r="L572" t="str">
            <v>Tobias Blaser</v>
          </cell>
          <cell r="M572">
            <v>40515.354166666664</v>
          </cell>
          <cell r="N572">
            <v>1</v>
          </cell>
          <cell r="O572" t="str">
            <v>Testing</v>
          </cell>
        </row>
        <row r="573">
          <cell r="A573">
            <v>11546</v>
          </cell>
          <cell r="B573" t="str">
            <v>BA-157</v>
          </cell>
          <cell r="C573" t="str">
            <v>Refactor client side code</v>
          </cell>
          <cell r="E573" t="str">
            <v>Dev.Completion</v>
          </cell>
          <cell r="F573" t="str">
            <v>Closed</v>
          </cell>
          <cell r="G573">
            <v>16</v>
          </cell>
          <cell r="H573">
            <v>1.06666666666666</v>
          </cell>
          <cell r="I573">
            <v>0</v>
          </cell>
          <cell r="J573">
            <v>0</v>
          </cell>
          <cell r="K573">
            <v>15</v>
          </cell>
          <cell r="L573" t="str">
            <v>Tobias Blaser</v>
          </cell>
          <cell r="M573">
            <v>40515.395833333336</v>
          </cell>
          <cell r="N573">
            <v>0.5</v>
          </cell>
          <cell r="O573" t="str">
            <v>Fix a lot of bugs.</v>
          </cell>
        </row>
        <row r="574">
          <cell r="A574">
            <v>11547</v>
          </cell>
          <cell r="B574" t="str">
            <v>BA-216</v>
          </cell>
          <cell r="C574" t="str">
            <v>EEPPI Creates multiple issues in Redmine</v>
          </cell>
          <cell r="E574" t="str">
            <v>Dev.Completion</v>
          </cell>
          <cell r="F574" t="str">
            <v>Closed</v>
          </cell>
          <cell r="G574">
            <v>2</v>
          </cell>
          <cell r="H574">
            <v>1</v>
          </cell>
          <cell r="I574">
            <v>0</v>
          </cell>
          <cell r="J574">
            <v>0</v>
          </cell>
          <cell r="K574">
            <v>2</v>
          </cell>
          <cell r="L574" t="str">
            <v>Laurin Murer</v>
          </cell>
          <cell r="M574">
            <v>40515.618750000001</v>
          </cell>
          <cell r="N574">
            <v>1.1666666666666601</v>
          </cell>
          <cell r="O574" t="str">
            <v>Fixed creation of multiple Tasks in PPT</v>
          </cell>
        </row>
        <row r="575">
          <cell r="A575">
            <v>11548</v>
          </cell>
          <cell r="B575" t="str">
            <v>BA-196</v>
          </cell>
          <cell r="C575" t="str">
            <v>Create full workflow tests</v>
          </cell>
          <cell r="E575" t="str">
            <v>Dev.Completion</v>
          </cell>
          <cell r="F575" t="str">
            <v>Closed</v>
          </cell>
          <cell r="G575">
            <v>4</v>
          </cell>
          <cell r="H575">
            <v>1.3333333333333299</v>
          </cell>
          <cell r="I575">
            <v>0</v>
          </cell>
          <cell r="J575">
            <v>0</v>
          </cell>
          <cell r="K575">
            <v>3</v>
          </cell>
          <cell r="L575" t="str">
            <v>Laurin Murer</v>
          </cell>
          <cell r="M575">
            <v>40514.619444444441</v>
          </cell>
          <cell r="N575">
            <v>1</v>
          </cell>
          <cell r="O575" t="str">
            <v>Created Full Workflow Test for registerAndLogin</v>
          </cell>
        </row>
        <row r="576">
          <cell r="A576">
            <v>11549</v>
          </cell>
          <cell r="B576" t="str">
            <v>BA-196</v>
          </cell>
          <cell r="C576" t="str">
            <v>Create full workflow tests</v>
          </cell>
          <cell r="E576" t="str">
            <v>Dev.Completion</v>
          </cell>
          <cell r="F576" t="str">
            <v>Closed</v>
          </cell>
          <cell r="G576">
            <v>4</v>
          </cell>
          <cell r="H576">
            <v>1.3333333333333299</v>
          </cell>
          <cell r="I576">
            <v>0</v>
          </cell>
          <cell r="J576">
            <v>0</v>
          </cell>
          <cell r="K576">
            <v>3</v>
          </cell>
          <cell r="L576" t="str">
            <v>Laurin Murer</v>
          </cell>
          <cell r="M576">
            <v>40515.620138888888</v>
          </cell>
          <cell r="N576">
            <v>3</v>
          </cell>
          <cell r="O576" t="str">
            <v>Created Full Workflow Test for mapping something</v>
          </cell>
        </row>
        <row r="577">
          <cell r="A577">
            <v>11550</v>
          </cell>
          <cell r="B577" t="str">
            <v>BA-216</v>
          </cell>
          <cell r="C577" t="str">
            <v>EEPPI Creates multiple issues in Redmine</v>
          </cell>
          <cell r="E577" t="str">
            <v>Dev.Completion</v>
          </cell>
          <cell r="F577" t="str">
            <v>Closed</v>
          </cell>
          <cell r="G577">
            <v>2</v>
          </cell>
          <cell r="H577">
            <v>1</v>
          </cell>
          <cell r="I577">
            <v>0</v>
          </cell>
          <cell r="J577">
            <v>0</v>
          </cell>
          <cell r="K577">
            <v>2</v>
          </cell>
          <cell r="L577" t="str">
            <v>Tobias Blaser</v>
          </cell>
          <cell r="M577">
            <v>40515.625</v>
          </cell>
          <cell r="N577">
            <v>1</v>
          </cell>
          <cell r="O577" t="str">
            <v>Testing</v>
          </cell>
        </row>
        <row r="578">
          <cell r="A578">
            <v>11551</v>
          </cell>
          <cell r="B578" t="str">
            <v>BA-157</v>
          </cell>
          <cell r="C578" t="str">
            <v>Refactor client side code</v>
          </cell>
          <cell r="E578" t="str">
            <v>Dev.Completion</v>
          </cell>
          <cell r="F578" t="str">
            <v>Closed</v>
          </cell>
          <cell r="G578">
            <v>16</v>
          </cell>
          <cell r="H578">
            <v>1.06666666666666</v>
          </cell>
          <cell r="I578">
            <v>0</v>
          </cell>
          <cell r="J578">
            <v>0</v>
          </cell>
          <cell r="K578">
            <v>15</v>
          </cell>
          <cell r="L578" t="str">
            <v>Tobias Blaser</v>
          </cell>
          <cell r="M578">
            <v>40515.583333333336</v>
          </cell>
          <cell r="N578">
            <v>1</v>
          </cell>
          <cell r="O578" t="str">
            <v>Fix small ui issues.</v>
          </cell>
        </row>
        <row r="579">
          <cell r="A579">
            <v>11552</v>
          </cell>
          <cell r="B579" t="str">
            <v>BA-193</v>
          </cell>
          <cell r="C579" t="str">
            <v>Create example Request Template for Redmine</v>
          </cell>
          <cell r="E579" t="str">
            <v>Dev.Completion</v>
          </cell>
          <cell r="F579" t="str">
            <v>Closed</v>
          </cell>
          <cell r="G579">
            <v>2</v>
          </cell>
          <cell r="H579">
            <v>0.66666666666666596</v>
          </cell>
          <cell r="I579">
            <v>0.75</v>
          </cell>
          <cell r="J579">
            <v>0.25</v>
          </cell>
          <cell r="K579">
            <v>3</v>
          </cell>
          <cell r="L579" t="str">
            <v>Tobias Blaser</v>
          </cell>
          <cell r="M579">
            <v>40515.666666666664</v>
          </cell>
          <cell r="N579">
            <v>0.25</v>
          </cell>
          <cell r="O579" t="str">
            <v>Fix redmine example request template comma bug.</v>
          </cell>
        </row>
        <row r="580">
          <cell r="A580">
            <v>11553</v>
          </cell>
          <cell r="B580" t="str">
            <v>BA-157</v>
          </cell>
          <cell r="C580" t="str">
            <v>Refactor client side code</v>
          </cell>
          <cell r="E580" t="str">
            <v>Dev.Completion</v>
          </cell>
          <cell r="F580" t="str">
            <v>Closed</v>
          </cell>
          <cell r="G580">
            <v>16</v>
          </cell>
          <cell r="H580">
            <v>1.06666666666666</v>
          </cell>
          <cell r="I580">
            <v>0</v>
          </cell>
          <cell r="J580">
            <v>0</v>
          </cell>
          <cell r="K580">
            <v>15</v>
          </cell>
          <cell r="L580" t="str">
            <v>Tobias Blaser</v>
          </cell>
          <cell r="M580">
            <v>40515.677083333336</v>
          </cell>
          <cell r="N580">
            <v>0.5</v>
          </cell>
          <cell r="O580" t="str">
            <v>Remove typedef of tsdoc</v>
          </cell>
        </row>
        <row r="581">
          <cell r="A581">
            <v>11554</v>
          </cell>
          <cell r="B581" t="str">
            <v>BA-196</v>
          </cell>
          <cell r="C581" t="str">
            <v>Create full workflow tests</v>
          </cell>
          <cell r="E581" t="str">
            <v>Dev.Completion</v>
          </cell>
          <cell r="F581" t="str">
            <v>Closed</v>
          </cell>
          <cell r="G581">
            <v>4</v>
          </cell>
          <cell r="H581">
            <v>1.3333333333333299</v>
          </cell>
          <cell r="I581">
            <v>0</v>
          </cell>
          <cell r="J581">
            <v>0</v>
          </cell>
          <cell r="K581">
            <v>3</v>
          </cell>
          <cell r="L581" t="str">
            <v>Laurin Murer</v>
          </cell>
          <cell r="M581">
            <v>40515.713888888888</v>
          </cell>
          <cell r="N581">
            <v>1</v>
          </cell>
          <cell r="O581" t="str">
            <v>Created Full Workflow Test for transmitting something</v>
          </cell>
        </row>
        <row r="582">
          <cell r="A582">
            <v>11555</v>
          </cell>
          <cell r="B582" t="str">
            <v>BA-14</v>
          </cell>
          <cell r="C582" t="str">
            <v>Projectmanagement</v>
          </cell>
          <cell r="F582" t="str">
            <v>Open</v>
          </cell>
          <cell r="G582">
            <v>14</v>
          </cell>
          <cell r="H582">
            <v>0.35</v>
          </cell>
          <cell r="I582">
            <v>0</v>
          </cell>
          <cell r="J582">
            <v>0</v>
          </cell>
          <cell r="K582">
            <v>40</v>
          </cell>
          <cell r="L582" t="str">
            <v>Laurin Murer</v>
          </cell>
          <cell r="M582">
            <v>40515.756249999999</v>
          </cell>
          <cell r="N582">
            <v>2</v>
          </cell>
          <cell r="O582" t="str">
            <v>Finish milestone and plan next</v>
          </cell>
        </row>
        <row r="583">
          <cell r="A583">
            <v>11556</v>
          </cell>
          <cell r="B583" t="str">
            <v>BA-71</v>
          </cell>
          <cell r="C583" t="str">
            <v>Finish milestone</v>
          </cell>
          <cell r="F583" t="str">
            <v>Open</v>
          </cell>
          <cell r="G583">
            <v>8</v>
          </cell>
          <cell r="H583">
            <v>1.1428571428571399</v>
          </cell>
          <cell r="I583">
            <v>0</v>
          </cell>
          <cell r="J583">
            <v>0</v>
          </cell>
          <cell r="K583">
            <v>7</v>
          </cell>
          <cell r="L583" t="str">
            <v>Tobias Blaser</v>
          </cell>
          <cell r="M583">
            <v>40515.697916666664</v>
          </cell>
          <cell r="N583">
            <v>1</v>
          </cell>
          <cell r="O583" t="str">
            <v>Release Dev.Completion</v>
          </cell>
        </row>
        <row r="584">
          <cell r="A584">
            <v>11557</v>
          </cell>
          <cell r="B584" t="str">
            <v>BA-217</v>
          </cell>
          <cell r="C584" t="str">
            <v>Rework abstract</v>
          </cell>
          <cell r="E584" t="str">
            <v>Doc.Completion</v>
          </cell>
          <cell r="F584" t="str">
            <v>Closed</v>
          </cell>
          <cell r="G584">
            <v>4</v>
          </cell>
          <cell r="H584">
            <v>0.8</v>
          </cell>
          <cell r="I584">
            <v>0</v>
          </cell>
          <cell r="J584">
            <v>0</v>
          </cell>
          <cell r="K584">
            <v>5</v>
          </cell>
          <cell r="L584" t="str">
            <v>Tobias Blaser</v>
          </cell>
          <cell r="M584">
            <v>40515.75</v>
          </cell>
          <cell r="N584">
            <v>0.5</v>
          </cell>
          <cell r="O584" t="str">
            <v>Rework abstract</v>
          </cell>
        </row>
        <row r="585">
          <cell r="A585">
            <v>11558</v>
          </cell>
          <cell r="B585" t="str">
            <v>BA-175</v>
          </cell>
          <cell r="C585" t="str">
            <v>Document future features</v>
          </cell>
          <cell r="E585" t="str">
            <v>Doc.Completion</v>
          </cell>
          <cell r="F585" t="str">
            <v>Closed</v>
          </cell>
          <cell r="G585">
            <v>2</v>
          </cell>
          <cell r="H585">
            <v>0.66666666666666596</v>
          </cell>
          <cell r="I585">
            <v>0</v>
          </cell>
          <cell r="J585">
            <v>0</v>
          </cell>
          <cell r="K585">
            <v>3</v>
          </cell>
          <cell r="L585" t="str">
            <v>Tobias Blaser</v>
          </cell>
          <cell r="M585">
            <v>40515.770833333336</v>
          </cell>
          <cell r="N585">
            <v>0.5</v>
          </cell>
          <cell r="O585" t="str">
            <v>Start documenting future features</v>
          </cell>
        </row>
        <row r="586">
          <cell r="A586">
            <v>11559</v>
          </cell>
          <cell r="B586" t="str">
            <v>BA-205</v>
          </cell>
          <cell r="C586" t="str">
            <v>Create simple tutorial for EEPPI, include in doku and EEPPI</v>
          </cell>
          <cell r="E586" t="str">
            <v>Doc.Completion</v>
          </cell>
          <cell r="F586" t="str">
            <v>Closed</v>
          </cell>
          <cell r="G586">
            <v>3</v>
          </cell>
          <cell r="H586">
            <v>0.6</v>
          </cell>
          <cell r="I586">
            <v>0</v>
          </cell>
          <cell r="J586">
            <v>0</v>
          </cell>
          <cell r="K586">
            <v>5</v>
          </cell>
          <cell r="L586" t="str">
            <v>Tobias Blaser</v>
          </cell>
          <cell r="M586">
            <v>40515.895833333336</v>
          </cell>
          <cell r="N586">
            <v>1</v>
          </cell>
          <cell r="O586" t="str">
            <v>Start with tutorial</v>
          </cell>
        </row>
        <row r="587">
          <cell r="A587">
            <v>11560</v>
          </cell>
          <cell r="B587" t="str">
            <v>BA-217</v>
          </cell>
          <cell r="C587" t="str">
            <v>Rework abstract</v>
          </cell>
          <cell r="E587" t="str">
            <v>Doc.Completion</v>
          </cell>
          <cell r="F587" t="str">
            <v>Closed</v>
          </cell>
          <cell r="G587">
            <v>4</v>
          </cell>
          <cell r="H587">
            <v>0.8</v>
          </cell>
          <cell r="I587">
            <v>0</v>
          </cell>
          <cell r="J587">
            <v>0</v>
          </cell>
          <cell r="K587">
            <v>5</v>
          </cell>
          <cell r="L587" t="str">
            <v>Tobias Blaser</v>
          </cell>
          <cell r="M587">
            <v>40516.4375</v>
          </cell>
          <cell r="N587">
            <v>1.5</v>
          </cell>
          <cell r="O587" t="str">
            <v>Rework abstract</v>
          </cell>
        </row>
        <row r="588">
          <cell r="A588">
            <v>11561</v>
          </cell>
          <cell r="B588" t="str">
            <v>BA-205</v>
          </cell>
          <cell r="C588" t="str">
            <v>Create simple tutorial for EEPPI, include in doku and EEPPI</v>
          </cell>
          <cell r="E588" t="str">
            <v>Doc.Completion</v>
          </cell>
          <cell r="F588" t="str">
            <v>Closed</v>
          </cell>
          <cell r="G588">
            <v>3</v>
          </cell>
          <cell r="H588">
            <v>0.6</v>
          </cell>
          <cell r="I588">
            <v>0</v>
          </cell>
          <cell r="J588">
            <v>0</v>
          </cell>
          <cell r="K588">
            <v>5</v>
          </cell>
          <cell r="L588" t="str">
            <v>Tobias Blaser</v>
          </cell>
          <cell r="M588">
            <v>40516.510416666664</v>
          </cell>
          <cell r="N588">
            <v>1</v>
          </cell>
          <cell r="O588" t="str">
            <v>Update tutorial</v>
          </cell>
        </row>
        <row r="589">
          <cell r="A589">
            <v>11562</v>
          </cell>
          <cell r="B589" t="str">
            <v>BA-214</v>
          </cell>
          <cell r="C589" t="str">
            <v>Compose self reliance declaration</v>
          </cell>
          <cell r="E589" t="str">
            <v>Doc.Completion</v>
          </cell>
          <cell r="F589" t="str">
            <v>Closed</v>
          </cell>
          <cell r="G589">
            <v>2</v>
          </cell>
          <cell r="H589">
            <v>1</v>
          </cell>
          <cell r="I589">
            <v>1.3333333333333299</v>
          </cell>
          <cell r="J589">
            <v>0.66666666666666596</v>
          </cell>
          <cell r="K589">
            <v>2</v>
          </cell>
          <cell r="L589" t="str">
            <v>Laurin Murer</v>
          </cell>
          <cell r="M589">
            <v>40516.633333333331</v>
          </cell>
          <cell r="N589">
            <v>0.5</v>
          </cell>
          <cell r="O589" t="str">
            <v>Created self reliance declaration</v>
          </cell>
        </row>
        <row r="590">
          <cell r="A590">
            <v>11563</v>
          </cell>
          <cell r="B590" t="str">
            <v>BA-217</v>
          </cell>
          <cell r="C590" t="str">
            <v>Rework abstract</v>
          </cell>
          <cell r="E590" t="str">
            <v>Doc.Completion</v>
          </cell>
          <cell r="F590" t="str">
            <v>Closed</v>
          </cell>
          <cell r="G590">
            <v>4</v>
          </cell>
          <cell r="H590">
            <v>0.8</v>
          </cell>
          <cell r="I590">
            <v>0</v>
          </cell>
          <cell r="J590">
            <v>0</v>
          </cell>
          <cell r="K590">
            <v>5</v>
          </cell>
          <cell r="L590" t="str">
            <v>Laurin Murer</v>
          </cell>
          <cell r="M590">
            <v>40516.591666666667</v>
          </cell>
          <cell r="N590">
            <v>1</v>
          </cell>
          <cell r="O590" t="str">
            <v>Reworked abstract</v>
          </cell>
        </row>
        <row r="591">
          <cell r="A591">
            <v>11564</v>
          </cell>
          <cell r="B591" t="str">
            <v>BA-227</v>
          </cell>
          <cell r="C591" t="str">
            <v>Rework whole document</v>
          </cell>
          <cell r="E591" t="str">
            <v>Release BA</v>
          </cell>
          <cell r="F591" t="str">
            <v>Open</v>
          </cell>
          <cell r="G591">
            <v>10</v>
          </cell>
          <cell r="H591">
            <v>0.52631578947368396</v>
          </cell>
          <cell r="I591">
            <v>0</v>
          </cell>
          <cell r="J591">
            <v>0</v>
          </cell>
          <cell r="K591">
            <v>19</v>
          </cell>
          <cell r="L591" t="str">
            <v>Tobias Blaser</v>
          </cell>
          <cell r="M591">
            <v>40516.645833333336</v>
          </cell>
          <cell r="N591">
            <v>2</v>
          </cell>
          <cell r="O591" t="str">
            <v>Reorganize document structure</v>
          </cell>
        </row>
        <row r="592">
          <cell r="A592">
            <v>11565</v>
          </cell>
          <cell r="B592" t="str">
            <v>BA-210</v>
          </cell>
          <cell r="C592" t="str">
            <v>Create poster</v>
          </cell>
          <cell r="E592" t="str">
            <v>Doc.Completion</v>
          </cell>
          <cell r="F592" t="str">
            <v>Closed</v>
          </cell>
          <cell r="G592">
            <v>6</v>
          </cell>
          <cell r="H592">
            <v>2</v>
          </cell>
          <cell r="I592">
            <v>2.5</v>
          </cell>
          <cell r="J592">
            <v>0.83333333333333304</v>
          </cell>
          <cell r="K592">
            <v>3</v>
          </cell>
          <cell r="L592" t="str">
            <v>Tobias Blaser</v>
          </cell>
          <cell r="M592">
            <v>40516.729166666664</v>
          </cell>
          <cell r="N592">
            <v>1</v>
          </cell>
        </row>
        <row r="593">
          <cell r="A593">
            <v>11566</v>
          </cell>
          <cell r="B593" t="str">
            <v>BA-226</v>
          </cell>
          <cell r="C593" t="str">
            <v>Check mails from Claudia Furrer and whether we have everything needed in our documentation</v>
          </cell>
          <cell r="E593" t="str">
            <v>Doc.Completion</v>
          </cell>
          <cell r="F593" t="str">
            <v>Closed</v>
          </cell>
          <cell r="G593">
            <v>0.75</v>
          </cell>
          <cell r="H593">
            <v>0.75</v>
          </cell>
          <cell r="I593">
            <v>0</v>
          </cell>
          <cell r="J593">
            <v>0</v>
          </cell>
          <cell r="K593">
            <v>1</v>
          </cell>
          <cell r="L593" t="str">
            <v>Tobias Blaser</v>
          </cell>
          <cell r="M593">
            <v>40516.59375</v>
          </cell>
          <cell r="N593">
            <v>1.25</v>
          </cell>
          <cell r="O593" t="str">
            <v>Read BA rules document</v>
          </cell>
        </row>
        <row r="594">
          <cell r="A594">
            <v>11567</v>
          </cell>
          <cell r="B594" t="str">
            <v>BA-227</v>
          </cell>
          <cell r="C594" t="str">
            <v>Rework whole document</v>
          </cell>
          <cell r="E594" t="str">
            <v>Release BA</v>
          </cell>
          <cell r="F594" t="str">
            <v>Open</v>
          </cell>
          <cell r="G594">
            <v>10</v>
          </cell>
          <cell r="H594">
            <v>0.52631578947368396</v>
          </cell>
          <cell r="I594">
            <v>0</v>
          </cell>
          <cell r="J594">
            <v>0</v>
          </cell>
          <cell r="K594">
            <v>19</v>
          </cell>
          <cell r="L594" t="str">
            <v>Tobias Blaser</v>
          </cell>
          <cell r="M594">
            <v>40516.802083333336</v>
          </cell>
          <cell r="N594">
            <v>1</v>
          </cell>
          <cell r="O594" t="str">
            <v>Rework begin of architecture</v>
          </cell>
        </row>
        <row r="595">
          <cell r="A595">
            <v>11568</v>
          </cell>
          <cell r="B595" t="str">
            <v>BA-227</v>
          </cell>
          <cell r="C595" t="str">
            <v>Rework whole document</v>
          </cell>
          <cell r="E595" t="str">
            <v>Release BA</v>
          </cell>
          <cell r="F595" t="str">
            <v>Open</v>
          </cell>
          <cell r="G595">
            <v>10</v>
          </cell>
          <cell r="H595">
            <v>0.52631578947368396</v>
          </cell>
          <cell r="I595">
            <v>0</v>
          </cell>
          <cell r="J595">
            <v>0</v>
          </cell>
          <cell r="K595">
            <v>19</v>
          </cell>
          <cell r="L595" t="str">
            <v>Tobias Blaser</v>
          </cell>
          <cell r="M595">
            <v>40519.239583333336</v>
          </cell>
          <cell r="N595">
            <v>2.75</v>
          </cell>
          <cell r="O595" t="str">
            <v>Rework architrcture</v>
          </cell>
        </row>
        <row r="596">
          <cell r="A596">
            <v>11569</v>
          </cell>
          <cell r="B596" t="str">
            <v>BA-14</v>
          </cell>
          <cell r="C596" t="str">
            <v>Projectmanagement</v>
          </cell>
          <cell r="F596" t="str">
            <v>Open</v>
          </cell>
          <cell r="G596">
            <v>14</v>
          </cell>
          <cell r="H596">
            <v>0.35</v>
          </cell>
          <cell r="I596">
            <v>0</v>
          </cell>
          <cell r="J596">
            <v>0</v>
          </cell>
          <cell r="K596">
            <v>40</v>
          </cell>
          <cell r="L596" t="str">
            <v>Tobias Blaser</v>
          </cell>
          <cell r="M596">
            <v>40519.375</v>
          </cell>
          <cell r="N596">
            <v>0.5</v>
          </cell>
          <cell r="O596" t="str">
            <v>weekly sitdown meeting</v>
          </cell>
        </row>
        <row r="597">
          <cell r="A597">
            <v>11570</v>
          </cell>
          <cell r="B597" t="str">
            <v>BA-227</v>
          </cell>
          <cell r="C597" t="str">
            <v>Rework whole document</v>
          </cell>
          <cell r="E597" t="str">
            <v>Release BA</v>
          </cell>
          <cell r="F597" t="str">
            <v>Open</v>
          </cell>
          <cell r="G597">
            <v>10</v>
          </cell>
          <cell r="H597">
            <v>0.52631578947368396</v>
          </cell>
          <cell r="I597">
            <v>0</v>
          </cell>
          <cell r="J597">
            <v>0</v>
          </cell>
          <cell r="K597">
            <v>19</v>
          </cell>
          <cell r="L597" t="str">
            <v>Tobias Blaser</v>
          </cell>
          <cell r="M597">
            <v>40519.395833333336</v>
          </cell>
          <cell r="N597">
            <v>1</v>
          </cell>
          <cell r="O597" t="str">
            <v>Rework architecture</v>
          </cell>
        </row>
        <row r="598">
          <cell r="A598">
            <v>11571</v>
          </cell>
          <cell r="B598" t="str">
            <v>BA-231</v>
          </cell>
          <cell r="C598" t="str">
            <v>Create Super-Index for Documentation</v>
          </cell>
          <cell r="E598" t="str">
            <v>Doc.Completion</v>
          </cell>
          <cell r="F598" t="str">
            <v>Closed</v>
          </cell>
          <cell r="G598">
            <v>2</v>
          </cell>
          <cell r="H598">
            <v>2</v>
          </cell>
          <cell r="I598">
            <v>1.25</v>
          </cell>
          <cell r="J598">
            <v>1.25</v>
          </cell>
          <cell r="K598">
            <v>1</v>
          </cell>
          <cell r="L598" t="str">
            <v>Tobias Blaser</v>
          </cell>
          <cell r="M598">
            <v>40519.479166666664</v>
          </cell>
          <cell r="N598">
            <v>0.75</v>
          </cell>
        </row>
        <row r="599">
          <cell r="A599">
            <v>11572</v>
          </cell>
          <cell r="B599" t="str">
            <v>BA-227</v>
          </cell>
          <cell r="C599" t="str">
            <v>Rework whole document</v>
          </cell>
          <cell r="E599" t="str">
            <v>Release BA</v>
          </cell>
          <cell r="F599" t="str">
            <v>Open</v>
          </cell>
          <cell r="G599">
            <v>10</v>
          </cell>
          <cell r="H599">
            <v>0.52631578947368396</v>
          </cell>
          <cell r="I599">
            <v>0</v>
          </cell>
          <cell r="J599">
            <v>0</v>
          </cell>
          <cell r="K599">
            <v>19</v>
          </cell>
          <cell r="L599" t="str">
            <v>Tobias Blaser</v>
          </cell>
          <cell r="M599">
            <v>40519.4375</v>
          </cell>
          <cell r="N599">
            <v>1</v>
          </cell>
          <cell r="O599" t="str">
            <v>Rework architecture</v>
          </cell>
        </row>
        <row r="600">
          <cell r="A600">
            <v>11573</v>
          </cell>
          <cell r="B600" t="str">
            <v>BA-8</v>
          </cell>
          <cell r="C600" t="str">
            <v>Prepare &amp; rework meetings</v>
          </cell>
          <cell r="F600" t="str">
            <v>Open</v>
          </cell>
          <cell r="G600">
            <v>18</v>
          </cell>
          <cell r="H600">
            <v>0.78260869565217395</v>
          </cell>
          <cell r="I600">
            <v>6.5833333333333304</v>
          </cell>
          <cell r="J600">
            <v>0.28623188405797101</v>
          </cell>
          <cell r="K600">
            <v>23</v>
          </cell>
          <cell r="L600" t="str">
            <v>Tobias Blaser</v>
          </cell>
          <cell r="M600">
            <v>40519.53125</v>
          </cell>
          <cell r="N600">
            <v>0.25</v>
          </cell>
          <cell r="O600" t="str">
            <v>Meeting preparations</v>
          </cell>
        </row>
        <row r="601">
          <cell r="A601">
            <v>11574</v>
          </cell>
          <cell r="B601" t="str">
            <v>BA-84</v>
          </cell>
          <cell r="C601" t="str">
            <v>Write and send meeting report from 8.12.2014</v>
          </cell>
          <cell r="E601" t="str">
            <v>Release BA</v>
          </cell>
          <cell r="F601" t="str">
            <v>Closed</v>
          </cell>
          <cell r="G601">
            <v>1</v>
          </cell>
          <cell r="H601">
            <v>0.5</v>
          </cell>
          <cell r="I601">
            <v>0.33333333333333298</v>
          </cell>
          <cell r="J601">
            <v>0.16666666666666599</v>
          </cell>
          <cell r="K601">
            <v>2</v>
          </cell>
          <cell r="L601" t="str">
            <v>Tobias Blaser</v>
          </cell>
          <cell r="M601">
            <v>40519.645833333336</v>
          </cell>
          <cell r="N601">
            <v>0.5</v>
          </cell>
          <cell r="O601" t="str">
            <v>Meeting report 141208</v>
          </cell>
        </row>
        <row r="602">
          <cell r="A602">
            <v>11575</v>
          </cell>
          <cell r="B602" t="str">
            <v>BA-9</v>
          </cell>
          <cell r="C602" t="str">
            <v>Hold meeding</v>
          </cell>
          <cell r="F602" t="str">
            <v>Open</v>
          </cell>
          <cell r="G602">
            <v>28</v>
          </cell>
          <cell r="H602">
            <v>1.1200000000000001</v>
          </cell>
          <cell r="I602">
            <v>0</v>
          </cell>
          <cell r="J602">
            <v>0</v>
          </cell>
          <cell r="K602">
            <v>25</v>
          </cell>
          <cell r="L602" t="str">
            <v>Tobias Blaser</v>
          </cell>
          <cell r="M602">
            <v>40519.541666666664</v>
          </cell>
          <cell r="N602">
            <v>1</v>
          </cell>
          <cell r="O602" t="str">
            <v>Meeting 141208</v>
          </cell>
        </row>
        <row r="603">
          <cell r="A603">
            <v>11576</v>
          </cell>
          <cell r="B603" t="str">
            <v>BA-217</v>
          </cell>
          <cell r="C603" t="str">
            <v>Rework abstract</v>
          </cell>
          <cell r="E603" t="str">
            <v>Doc.Completion</v>
          </cell>
          <cell r="F603" t="str">
            <v>Closed</v>
          </cell>
          <cell r="G603">
            <v>4</v>
          </cell>
          <cell r="H603">
            <v>0.8</v>
          </cell>
          <cell r="I603">
            <v>0</v>
          </cell>
          <cell r="J603">
            <v>0</v>
          </cell>
          <cell r="K603">
            <v>5</v>
          </cell>
          <cell r="L603" t="str">
            <v>Tobias Blaser</v>
          </cell>
          <cell r="M603">
            <v>40519.708333333336</v>
          </cell>
          <cell r="N603">
            <v>0.5</v>
          </cell>
          <cell r="O603" t="str">
            <v>Rework abstract using ZIO feedback</v>
          </cell>
        </row>
        <row r="604">
          <cell r="A604">
            <v>11577</v>
          </cell>
          <cell r="B604" t="str">
            <v>BA-211</v>
          </cell>
          <cell r="C604" t="str">
            <v>Compose management summary</v>
          </cell>
          <cell r="E604" t="str">
            <v>Doc.Completion</v>
          </cell>
          <cell r="F604" t="str">
            <v>Closed</v>
          </cell>
          <cell r="G604">
            <v>6</v>
          </cell>
          <cell r="H604">
            <v>3</v>
          </cell>
          <cell r="I604">
            <v>4.25</v>
          </cell>
          <cell r="J604">
            <v>2.125</v>
          </cell>
          <cell r="K604">
            <v>2</v>
          </cell>
          <cell r="L604" t="str">
            <v>Tobias Blaser</v>
          </cell>
          <cell r="M604">
            <v>40519.729166666664</v>
          </cell>
          <cell r="N604">
            <v>1</v>
          </cell>
          <cell r="O604" t="str">
            <v>Rework managment summary</v>
          </cell>
        </row>
        <row r="605">
          <cell r="A605">
            <v>11578</v>
          </cell>
          <cell r="B605" t="str">
            <v>BA-227</v>
          </cell>
          <cell r="C605" t="str">
            <v>Rework whole document</v>
          </cell>
          <cell r="E605" t="str">
            <v>Release BA</v>
          </cell>
          <cell r="F605" t="str">
            <v>Open</v>
          </cell>
          <cell r="G605">
            <v>10</v>
          </cell>
          <cell r="H605">
            <v>0.52631578947368396</v>
          </cell>
          <cell r="I605">
            <v>0</v>
          </cell>
          <cell r="J605">
            <v>0</v>
          </cell>
          <cell r="K605">
            <v>19</v>
          </cell>
          <cell r="L605" t="str">
            <v>Tobias Blaser</v>
          </cell>
          <cell r="M605">
            <v>40519.770833333336</v>
          </cell>
          <cell r="N605">
            <v>1.5</v>
          </cell>
          <cell r="O605" t="str">
            <v>Add empty pages for todo chapters, restructure sections</v>
          </cell>
        </row>
        <row r="606">
          <cell r="A606">
            <v>11579</v>
          </cell>
          <cell r="B606" t="str">
            <v>BA-225</v>
          </cell>
          <cell r="C606" t="str">
            <v>Split documentation in HSR and public part</v>
          </cell>
          <cell r="E606" t="str">
            <v>Doc.Completion</v>
          </cell>
          <cell r="F606" t="str">
            <v>Closed</v>
          </cell>
          <cell r="G606">
            <v>2</v>
          </cell>
          <cell r="H606">
            <v>1</v>
          </cell>
          <cell r="I606">
            <v>0</v>
          </cell>
          <cell r="J606">
            <v>0</v>
          </cell>
          <cell r="K606">
            <v>2</v>
          </cell>
          <cell r="L606" t="str">
            <v>Tobias Blaser</v>
          </cell>
          <cell r="M606">
            <v>40519.645833333336</v>
          </cell>
          <cell r="N606">
            <v>1.5</v>
          </cell>
          <cell r="O606" t="str">
            <v>Add secondary table of contents to documentation</v>
          </cell>
        </row>
        <row r="607">
          <cell r="A607">
            <v>11580</v>
          </cell>
          <cell r="B607" t="str">
            <v>BA-225</v>
          </cell>
          <cell r="C607" t="str">
            <v>Split documentation in HSR and public part</v>
          </cell>
          <cell r="E607" t="str">
            <v>Doc.Completion</v>
          </cell>
          <cell r="F607" t="str">
            <v>Closed</v>
          </cell>
          <cell r="G607">
            <v>2</v>
          </cell>
          <cell r="H607">
            <v>1</v>
          </cell>
          <cell r="I607">
            <v>0</v>
          </cell>
          <cell r="J607">
            <v>0</v>
          </cell>
          <cell r="K607">
            <v>2</v>
          </cell>
          <cell r="L607" t="str">
            <v>Tobias Blaser</v>
          </cell>
          <cell r="M607">
            <v>40519.895833333336</v>
          </cell>
          <cell r="N607">
            <v>0.5</v>
          </cell>
          <cell r="O607" t="str">
            <v>Add hsr title page</v>
          </cell>
        </row>
        <row r="608">
          <cell r="A608">
            <v>11581</v>
          </cell>
          <cell r="B608" t="str">
            <v>BA-219</v>
          </cell>
          <cell r="C608" t="str">
            <v>Add codemetrics to documentation</v>
          </cell>
          <cell r="E608" t="str">
            <v>Doc.Completion</v>
          </cell>
          <cell r="F608" t="str">
            <v>Closed</v>
          </cell>
          <cell r="G608">
            <v>3</v>
          </cell>
          <cell r="H608">
            <v>0.375</v>
          </cell>
          <cell r="I608">
            <v>0</v>
          </cell>
          <cell r="J608">
            <v>0</v>
          </cell>
          <cell r="K608">
            <v>8</v>
          </cell>
          <cell r="L608" t="str">
            <v>Laurin Murer</v>
          </cell>
          <cell r="M608">
            <v>40516.420138888891</v>
          </cell>
          <cell r="N608">
            <v>2.5</v>
          </cell>
          <cell r="O608" t="str">
            <v>Looked for Codemetrics-Tools for JS/TS and Java</v>
          </cell>
        </row>
        <row r="609">
          <cell r="A609">
            <v>11582</v>
          </cell>
          <cell r="B609" t="str">
            <v>BA-219</v>
          </cell>
          <cell r="C609" t="str">
            <v>Add codemetrics to documentation</v>
          </cell>
          <cell r="E609" t="str">
            <v>Doc.Completion</v>
          </cell>
          <cell r="F609" t="str">
            <v>Closed</v>
          </cell>
          <cell r="G609">
            <v>3</v>
          </cell>
          <cell r="H609">
            <v>0.375</v>
          </cell>
          <cell r="I609">
            <v>0</v>
          </cell>
          <cell r="J609">
            <v>0</v>
          </cell>
          <cell r="K609">
            <v>8</v>
          </cell>
          <cell r="L609" t="str">
            <v>Laurin Murer</v>
          </cell>
          <cell r="M609">
            <v>40517.42083333333</v>
          </cell>
          <cell r="N609">
            <v>2</v>
          </cell>
          <cell r="O609" t="str">
            <v>Created Codemetrics</v>
          </cell>
        </row>
        <row r="610">
          <cell r="A610">
            <v>11583</v>
          </cell>
          <cell r="B610" t="str">
            <v>BA-219</v>
          </cell>
          <cell r="C610" t="str">
            <v>Add codemetrics to documentation</v>
          </cell>
          <cell r="E610" t="str">
            <v>Doc.Completion</v>
          </cell>
          <cell r="F610" t="str">
            <v>Closed</v>
          </cell>
          <cell r="G610">
            <v>3</v>
          </cell>
          <cell r="H610">
            <v>0.375</v>
          </cell>
          <cell r="I610">
            <v>0</v>
          </cell>
          <cell r="J610">
            <v>0</v>
          </cell>
          <cell r="K610">
            <v>8</v>
          </cell>
          <cell r="L610" t="str">
            <v>Laurin Murer</v>
          </cell>
          <cell r="M610">
            <v>40518.421527777777</v>
          </cell>
          <cell r="N610">
            <v>4.5</v>
          </cell>
          <cell r="O610" t="str">
            <v>Studied metrics results and created charts</v>
          </cell>
        </row>
        <row r="611">
          <cell r="A611">
            <v>11584</v>
          </cell>
          <cell r="B611" t="str">
            <v>BA-219</v>
          </cell>
          <cell r="C611" t="str">
            <v>Add codemetrics to documentation</v>
          </cell>
          <cell r="E611" t="str">
            <v>Doc.Completion</v>
          </cell>
          <cell r="F611" t="str">
            <v>Closed</v>
          </cell>
          <cell r="G611">
            <v>3</v>
          </cell>
          <cell r="H611">
            <v>0.375</v>
          </cell>
          <cell r="I611">
            <v>0</v>
          </cell>
          <cell r="J611">
            <v>0</v>
          </cell>
          <cell r="K611">
            <v>8</v>
          </cell>
          <cell r="L611" t="str">
            <v>Laurin Murer</v>
          </cell>
          <cell r="M611">
            <v>40519.421527777777</v>
          </cell>
          <cell r="N611">
            <v>2.5</v>
          </cell>
          <cell r="O611" t="str">
            <v>Wrote text for codemetrics in documentation</v>
          </cell>
        </row>
        <row r="612">
          <cell r="A612">
            <v>11585</v>
          </cell>
          <cell r="B612" t="str">
            <v>BA-8</v>
          </cell>
          <cell r="C612" t="str">
            <v>Prepare &amp; rework meetings</v>
          </cell>
          <cell r="F612" t="str">
            <v>Open</v>
          </cell>
          <cell r="G612">
            <v>18</v>
          </cell>
          <cell r="H612">
            <v>0.78260869565217395</v>
          </cell>
          <cell r="I612">
            <v>6.5833333333333304</v>
          </cell>
          <cell r="J612">
            <v>0.28623188405797101</v>
          </cell>
          <cell r="K612">
            <v>23</v>
          </cell>
          <cell r="L612" t="str">
            <v>Laurin Murer</v>
          </cell>
          <cell r="M612">
            <v>40519.421527777777</v>
          </cell>
          <cell r="N612">
            <v>0.75</v>
          </cell>
          <cell r="O612" t="str">
            <v>Fixed Vagrant box and prepared demonstration</v>
          </cell>
        </row>
        <row r="613">
          <cell r="A613">
            <v>11586</v>
          </cell>
          <cell r="B613" t="str">
            <v>BA-9</v>
          </cell>
          <cell r="C613" t="str">
            <v>Hold meeding</v>
          </cell>
          <cell r="F613" t="str">
            <v>Open</v>
          </cell>
          <cell r="G613">
            <v>28</v>
          </cell>
          <cell r="H613">
            <v>1.1200000000000001</v>
          </cell>
          <cell r="I613">
            <v>0</v>
          </cell>
          <cell r="J613">
            <v>0</v>
          </cell>
          <cell r="K613">
            <v>25</v>
          </cell>
          <cell r="L613" t="str">
            <v>Laurin Murer</v>
          </cell>
          <cell r="M613">
            <v>40519.42291666667</v>
          </cell>
          <cell r="N613">
            <v>1</v>
          </cell>
          <cell r="O613" t="str">
            <v>Meeting 141208</v>
          </cell>
        </row>
        <row r="614">
          <cell r="A614">
            <v>11587</v>
          </cell>
          <cell r="B614" t="str">
            <v>BA-219</v>
          </cell>
          <cell r="C614" t="str">
            <v>Add codemetrics to documentation</v>
          </cell>
          <cell r="E614" t="str">
            <v>Doc.Completion</v>
          </cell>
          <cell r="F614" t="str">
            <v>Closed</v>
          </cell>
          <cell r="G614">
            <v>3</v>
          </cell>
          <cell r="H614">
            <v>0.375</v>
          </cell>
          <cell r="I614">
            <v>0</v>
          </cell>
          <cell r="J614">
            <v>0</v>
          </cell>
          <cell r="K614">
            <v>8</v>
          </cell>
          <cell r="L614" t="str">
            <v>Laurin Murer</v>
          </cell>
          <cell r="M614">
            <v>40520.42291666667</v>
          </cell>
          <cell r="N614">
            <v>1</v>
          </cell>
          <cell r="O614" t="str">
            <v>Finished documentation of codemetrics</v>
          </cell>
        </row>
        <row r="615">
          <cell r="A615">
            <v>11588</v>
          </cell>
          <cell r="B615" t="str">
            <v>BA-224</v>
          </cell>
          <cell r="C615" t="str">
            <v>Document Timemanagement and effectiv used times</v>
          </cell>
          <cell r="E615" t="str">
            <v>Doc.Completion</v>
          </cell>
          <cell r="F615" t="str">
            <v>Closed</v>
          </cell>
          <cell r="G615">
            <v>3</v>
          </cell>
          <cell r="H615">
            <v>0.75</v>
          </cell>
          <cell r="I615">
            <v>0.5</v>
          </cell>
          <cell r="J615">
            <v>0.125</v>
          </cell>
          <cell r="K615">
            <v>4</v>
          </cell>
          <cell r="L615" t="str">
            <v>Laurin Murer</v>
          </cell>
          <cell r="M615">
            <v>40520.43472222222</v>
          </cell>
          <cell r="N615">
            <v>0.25</v>
          </cell>
          <cell r="O615" t="str">
            <v>Adapted document structure and created file for this chapter</v>
          </cell>
        </row>
        <row r="616">
          <cell r="A616">
            <v>11589</v>
          </cell>
          <cell r="B616" t="str">
            <v>BA-175</v>
          </cell>
          <cell r="C616" t="str">
            <v>Document future features</v>
          </cell>
          <cell r="E616" t="str">
            <v>Doc.Completion</v>
          </cell>
          <cell r="F616" t="str">
            <v>Closed</v>
          </cell>
          <cell r="G616">
            <v>2</v>
          </cell>
          <cell r="H616">
            <v>0.66666666666666596</v>
          </cell>
          <cell r="I616">
            <v>0</v>
          </cell>
          <cell r="J616">
            <v>0</v>
          </cell>
          <cell r="K616">
            <v>3</v>
          </cell>
          <cell r="L616" t="str">
            <v>Laurin Murer</v>
          </cell>
          <cell r="M616">
            <v>40520.591666666667</v>
          </cell>
          <cell r="N616">
            <v>1.25</v>
          </cell>
          <cell r="O616" t="str">
            <v>Documented Erweiterungs-Möglichkeiten and mögliche Erweiterungen</v>
          </cell>
        </row>
        <row r="617">
          <cell r="A617">
            <v>11590</v>
          </cell>
          <cell r="B617" t="str">
            <v>BA-84</v>
          </cell>
          <cell r="C617" t="str">
            <v>Write and send meeting report from 8.12.2014</v>
          </cell>
          <cell r="E617" t="str">
            <v>Release BA</v>
          </cell>
          <cell r="F617" t="str">
            <v>Closed</v>
          </cell>
          <cell r="G617">
            <v>1</v>
          </cell>
          <cell r="H617">
            <v>0.5</v>
          </cell>
          <cell r="I617">
            <v>0.33333333333333298</v>
          </cell>
          <cell r="J617">
            <v>0.16666666666666599</v>
          </cell>
          <cell r="K617">
            <v>2</v>
          </cell>
          <cell r="L617" t="str">
            <v>Laurin Murer</v>
          </cell>
          <cell r="M617">
            <v>40520.592361111114</v>
          </cell>
          <cell r="N617">
            <v>0.16666666666666599</v>
          </cell>
          <cell r="O617" t="str">
            <v>Sent mail for meeting report</v>
          </cell>
        </row>
        <row r="618">
          <cell r="A618">
            <v>11591</v>
          </cell>
          <cell r="B618" t="str">
            <v>BA-233</v>
          </cell>
          <cell r="C618" t="str">
            <v>Export meeting reports to pdf and include in documentation</v>
          </cell>
          <cell r="E618" t="str">
            <v>Doc.Completion</v>
          </cell>
          <cell r="F618" t="str">
            <v>Closed</v>
          </cell>
          <cell r="G618">
            <v>1</v>
          </cell>
          <cell r="H618">
            <v>0.33333333333333298</v>
          </cell>
          <cell r="I618">
            <v>8.3333333333333301E-2</v>
          </cell>
          <cell r="J618">
            <v>2.77777777777777E-2</v>
          </cell>
          <cell r="K618">
            <v>3</v>
          </cell>
          <cell r="L618" t="str">
            <v>Laurin Murer</v>
          </cell>
          <cell r="M618">
            <v>40520.593055555553</v>
          </cell>
          <cell r="N618">
            <v>8.3333333333333301E-2</v>
          </cell>
          <cell r="O618" t="str">
            <v>Created PDFs from Meeting Reports</v>
          </cell>
        </row>
        <row r="619">
          <cell r="A619">
            <v>11592</v>
          </cell>
          <cell r="B619" t="str">
            <v>BA-212</v>
          </cell>
          <cell r="C619" t="str">
            <v>Compose project conclusion</v>
          </cell>
          <cell r="E619" t="str">
            <v>Doc.Completion</v>
          </cell>
          <cell r="F619" t="str">
            <v>Closed</v>
          </cell>
          <cell r="G619">
            <v>5</v>
          </cell>
          <cell r="H619">
            <v>2.5</v>
          </cell>
          <cell r="I619">
            <v>0</v>
          </cell>
          <cell r="J619">
            <v>0</v>
          </cell>
          <cell r="K619">
            <v>2</v>
          </cell>
          <cell r="L619" t="str">
            <v>Laurin Murer</v>
          </cell>
          <cell r="M619">
            <v>40520.890277777777</v>
          </cell>
          <cell r="N619">
            <v>4.5</v>
          </cell>
          <cell r="O619" t="str">
            <v>Documented Zielerreichung</v>
          </cell>
        </row>
        <row r="620">
          <cell r="A620">
            <v>11593</v>
          </cell>
          <cell r="B620" t="str">
            <v>BA-224</v>
          </cell>
          <cell r="C620" t="str">
            <v>Document Timemanagement and effectiv used times</v>
          </cell>
          <cell r="E620" t="str">
            <v>Doc.Completion</v>
          </cell>
          <cell r="F620" t="str">
            <v>Closed</v>
          </cell>
          <cell r="G620">
            <v>3</v>
          </cell>
          <cell r="H620">
            <v>0.75</v>
          </cell>
          <cell r="I620">
            <v>0.5</v>
          </cell>
          <cell r="J620">
            <v>0.125</v>
          </cell>
          <cell r="K620">
            <v>4</v>
          </cell>
          <cell r="L620" t="str">
            <v>Laurin Murer</v>
          </cell>
          <cell r="M620">
            <v>40521.324999999997</v>
          </cell>
          <cell r="N620">
            <v>1</v>
          </cell>
          <cell r="O620" t="str">
            <v>Drafted first version of TimeManagement in documentation</v>
          </cell>
        </row>
        <row r="621">
          <cell r="A621">
            <v>11594</v>
          </cell>
          <cell r="B621" t="str">
            <v>BA-214</v>
          </cell>
          <cell r="C621" t="str">
            <v>Compose self reliance declaration</v>
          </cell>
          <cell r="E621" t="str">
            <v>Doc.Completion</v>
          </cell>
          <cell r="F621" t="str">
            <v>Closed</v>
          </cell>
          <cell r="G621">
            <v>2</v>
          </cell>
          <cell r="H621">
            <v>1</v>
          </cell>
          <cell r="I621">
            <v>1.3333333333333299</v>
          </cell>
          <cell r="J621">
            <v>0.66666666666666596</v>
          </cell>
          <cell r="K621">
            <v>2</v>
          </cell>
          <cell r="L621" t="str">
            <v>Laurin Murer</v>
          </cell>
          <cell r="M621">
            <v>40521.366666666669</v>
          </cell>
          <cell r="N621">
            <v>0.16666666666666599</v>
          </cell>
          <cell r="O621" t="str">
            <v>Optimised selfRelianceDeclaration-scan</v>
          </cell>
        </row>
        <row r="622">
          <cell r="A622">
            <v>11600</v>
          </cell>
          <cell r="B622" t="str">
            <v>BA-175</v>
          </cell>
          <cell r="C622" t="str">
            <v>Document future features</v>
          </cell>
          <cell r="E622" t="str">
            <v>Doc.Completion</v>
          </cell>
          <cell r="F622" t="str">
            <v>Closed</v>
          </cell>
          <cell r="G622">
            <v>2</v>
          </cell>
          <cell r="H622">
            <v>0.66666666666666596</v>
          </cell>
          <cell r="I622">
            <v>0</v>
          </cell>
          <cell r="J622">
            <v>0</v>
          </cell>
          <cell r="K622">
            <v>3</v>
          </cell>
          <cell r="L622" t="str">
            <v>Tobias Blaser</v>
          </cell>
          <cell r="M622">
            <v>40521.906944444447</v>
          </cell>
          <cell r="N622">
            <v>2</v>
          </cell>
          <cell r="O622" t="str">
            <v>Review</v>
          </cell>
        </row>
        <row r="623">
          <cell r="A623">
            <v>11601</v>
          </cell>
          <cell r="B623" t="str">
            <v>BA-212</v>
          </cell>
          <cell r="C623" t="str">
            <v>Compose project conclusion</v>
          </cell>
          <cell r="E623" t="str">
            <v>Doc.Completion</v>
          </cell>
          <cell r="F623" t="str">
            <v>Closed</v>
          </cell>
          <cell r="G623">
            <v>5</v>
          </cell>
          <cell r="H623">
            <v>2.5</v>
          </cell>
          <cell r="I623">
            <v>0</v>
          </cell>
          <cell r="J623">
            <v>0</v>
          </cell>
          <cell r="K623">
            <v>2</v>
          </cell>
          <cell r="L623" t="str">
            <v>Laurin Murer</v>
          </cell>
          <cell r="M623">
            <v>40522.359027777777</v>
          </cell>
          <cell r="N623">
            <v>1</v>
          </cell>
          <cell r="O623" t="str">
            <v>Review conclusion-review</v>
          </cell>
        </row>
        <row r="624">
          <cell r="A624">
            <v>11602</v>
          </cell>
          <cell r="B624" t="str">
            <v>BA-233</v>
          </cell>
          <cell r="C624" t="str">
            <v>Export meeting reports to pdf and include in documentation</v>
          </cell>
          <cell r="E624" t="str">
            <v>Doc.Completion</v>
          </cell>
          <cell r="F624" t="str">
            <v>Closed</v>
          </cell>
          <cell r="G624">
            <v>1</v>
          </cell>
          <cell r="H624">
            <v>0.33333333333333298</v>
          </cell>
          <cell r="I624">
            <v>8.3333333333333301E-2</v>
          </cell>
          <cell r="J624">
            <v>2.77777777777777E-2</v>
          </cell>
          <cell r="K624">
            <v>3</v>
          </cell>
          <cell r="L624" t="str">
            <v>Laurin Murer</v>
          </cell>
          <cell r="M624">
            <v>40522.388194444444</v>
          </cell>
          <cell r="N624">
            <v>0.5</v>
          </cell>
          <cell r="O624" t="str">
            <v>Include meeting reports in documentation</v>
          </cell>
        </row>
        <row r="625">
          <cell r="A625">
            <v>11603</v>
          </cell>
          <cell r="B625" t="str">
            <v>BA-205</v>
          </cell>
          <cell r="C625" t="str">
            <v>Create simple tutorial for EEPPI, include in doku and EEPPI</v>
          </cell>
          <cell r="E625" t="str">
            <v>Doc.Completion</v>
          </cell>
          <cell r="F625" t="str">
            <v>Closed</v>
          </cell>
          <cell r="G625">
            <v>3</v>
          </cell>
          <cell r="H625">
            <v>0.6</v>
          </cell>
          <cell r="I625">
            <v>0</v>
          </cell>
          <cell r="J625">
            <v>0</v>
          </cell>
          <cell r="K625">
            <v>5</v>
          </cell>
          <cell r="L625" t="str">
            <v>Tobias Blaser</v>
          </cell>
          <cell r="M625">
            <v>40522.354166666664</v>
          </cell>
          <cell r="N625">
            <v>1.5</v>
          </cell>
          <cell r="O625" t="str">
            <v>Add transmission chapter</v>
          </cell>
        </row>
        <row r="626">
          <cell r="A626">
            <v>11604</v>
          </cell>
          <cell r="B626" t="str">
            <v>BA-205</v>
          </cell>
          <cell r="C626" t="str">
            <v>Create simple tutorial for EEPPI, include in doku and EEPPI</v>
          </cell>
          <cell r="E626" t="str">
            <v>Doc.Completion</v>
          </cell>
          <cell r="F626" t="str">
            <v>Closed</v>
          </cell>
          <cell r="G626">
            <v>3</v>
          </cell>
          <cell r="H626">
            <v>0.6</v>
          </cell>
          <cell r="I626">
            <v>0</v>
          </cell>
          <cell r="J626">
            <v>0</v>
          </cell>
          <cell r="K626">
            <v>5</v>
          </cell>
          <cell r="L626" t="str">
            <v>Tobias Blaser</v>
          </cell>
          <cell r="M626">
            <v>40522.583333333336</v>
          </cell>
          <cell r="N626">
            <v>1</v>
          </cell>
          <cell r="O626" t="str">
            <v>Finalize Tutorial</v>
          </cell>
        </row>
        <row r="627">
          <cell r="A627">
            <v>11605</v>
          </cell>
          <cell r="B627" t="str">
            <v>BA-14</v>
          </cell>
          <cell r="C627" t="str">
            <v>Projectmanagement</v>
          </cell>
          <cell r="F627" t="str">
            <v>Open</v>
          </cell>
          <cell r="G627">
            <v>14</v>
          </cell>
          <cell r="H627">
            <v>0.35</v>
          </cell>
          <cell r="I627">
            <v>0</v>
          </cell>
          <cell r="J627">
            <v>0</v>
          </cell>
          <cell r="K627">
            <v>40</v>
          </cell>
          <cell r="L627" t="str">
            <v>Tobias Blaser</v>
          </cell>
          <cell r="M627">
            <v>40522.541666666664</v>
          </cell>
          <cell r="N627">
            <v>1</v>
          </cell>
          <cell r="O627" t="str">
            <v>Discuss next steps</v>
          </cell>
        </row>
        <row r="628">
          <cell r="A628">
            <v>11606</v>
          </cell>
          <cell r="B628" t="str">
            <v>BA-235</v>
          </cell>
          <cell r="C628" t="str">
            <v>Create example data dump for processors</v>
          </cell>
          <cell r="E628" t="str">
            <v>Doc.Completion</v>
          </cell>
          <cell r="F628" t="str">
            <v>Closed</v>
          </cell>
          <cell r="G628">
            <v>0.5</v>
          </cell>
          <cell r="H628">
            <v>0.5</v>
          </cell>
          <cell r="I628">
            <v>0</v>
          </cell>
          <cell r="J628">
            <v>0</v>
          </cell>
          <cell r="K628">
            <v>1</v>
          </cell>
          <cell r="L628" t="str">
            <v>Tobias Blaser</v>
          </cell>
          <cell r="M628">
            <v>40522.625</v>
          </cell>
          <cell r="N628">
            <v>0.75</v>
          </cell>
          <cell r="O628" t="str">
            <v>Create example data dump</v>
          </cell>
        </row>
        <row r="629">
          <cell r="A629">
            <v>11607</v>
          </cell>
          <cell r="B629" t="str">
            <v>BA-217</v>
          </cell>
          <cell r="C629" t="str">
            <v>Rework abstract</v>
          </cell>
          <cell r="E629" t="str">
            <v>Doc.Completion</v>
          </cell>
          <cell r="F629" t="str">
            <v>Closed</v>
          </cell>
          <cell r="G629">
            <v>4</v>
          </cell>
          <cell r="H629">
            <v>0.8</v>
          </cell>
          <cell r="I629">
            <v>0</v>
          </cell>
          <cell r="J629">
            <v>0</v>
          </cell>
          <cell r="K629">
            <v>5</v>
          </cell>
          <cell r="L629" t="str">
            <v>Tobias Blaser</v>
          </cell>
          <cell r="M629">
            <v>40522.666666666664</v>
          </cell>
          <cell r="N629">
            <v>3.25</v>
          </cell>
          <cell r="O629" t="str">
            <v>Rework abstract &amp; management summary &amp; upload to hsr plattform.</v>
          </cell>
        </row>
        <row r="630">
          <cell r="A630">
            <v>11608</v>
          </cell>
          <cell r="B630" t="str">
            <v>BA-14</v>
          </cell>
          <cell r="C630" t="str">
            <v>Projectmanagement</v>
          </cell>
          <cell r="F630" t="str">
            <v>Open</v>
          </cell>
          <cell r="G630">
            <v>14</v>
          </cell>
          <cell r="H630">
            <v>0.35</v>
          </cell>
          <cell r="I630">
            <v>0</v>
          </cell>
          <cell r="J630">
            <v>0</v>
          </cell>
          <cell r="K630">
            <v>40</v>
          </cell>
          <cell r="L630" t="str">
            <v>Tobias Blaser</v>
          </cell>
          <cell r="M630">
            <v>40522.8125</v>
          </cell>
          <cell r="N630">
            <v>0.5</v>
          </cell>
          <cell r="O630" t="str">
            <v>Log work, check todos</v>
          </cell>
        </row>
        <row r="631">
          <cell r="A631">
            <v>11609</v>
          </cell>
          <cell r="B631" t="str">
            <v>BA-230</v>
          </cell>
          <cell r="C631" t="str">
            <v>Export server and client documentation and add to documentation</v>
          </cell>
          <cell r="E631" t="str">
            <v>Doc.Completion</v>
          </cell>
          <cell r="F631" t="str">
            <v>Closed</v>
          </cell>
          <cell r="G631">
            <v>1</v>
          </cell>
          <cell r="H631">
            <v>1</v>
          </cell>
          <cell r="I631">
            <v>0</v>
          </cell>
          <cell r="J631">
            <v>0</v>
          </cell>
          <cell r="K631">
            <v>1</v>
          </cell>
          <cell r="L631" t="str">
            <v>Laurin Murer</v>
          </cell>
          <cell r="M631">
            <v>40522.902777777781</v>
          </cell>
          <cell r="N631">
            <v>1.5</v>
          </cell>
          <cell r="O631" t="str">
            <v>Created printable documentation for server and client and included in documentation</v>
          </cell>
        </row>
        <row r="632">
          <cell r="A632">
            <v>11610</v>
          </cell>
          <cell r="B632" t="str">
            <v>BA-210</v>
          </cell>
          <cell r="C632" t="str">
            <v>Create poster</v>
          </cell>
          <cell r="E632" t="str">
            <v>Doc.Completion</v>
          </cell>
          <cell r="F632" t="str">
            <v>Closed</v>
          </cell>
          <cell r="G632">
            <v>6</v>
          </cell>
          <cell r="H632">
            <v>2</v>
          </cell>
          <cell r="I632">
            <v>2.5</v>
          </cell>
          <cell r="J632">
            <v>0.83333333333333304</v>
          </cell>
          <cell r="K632">
            <v>3</v>
          </cell>
          <cell r="L632" t="str">
            <v>Tobias Blaser</v>
          </cell>
          <cell r="M632">
            <v>40522.833333333336</v>
          </cell>
          <cell r="N632">
            <v>2</v>
          </cell>
          <cell r="O632" t="str">
            <v>Rework poster</v>
          </cell>
        </row>
        <row r="633">
          <cell r="A633">
            <v>11611</v>
          </cell>
          <cell r="B633" t="str">
            <v>BA-210</v>
          </cell>
          <cell r="C633" t="str">
            <v>Create poster</v>
          </cell>
          <cell r="E633" t="str">
            <v>Doc.Completion</v>
          </cell>
          <cell r="F633" t="str">
            <v>Closed</v>
          </cell>
          <cell r="G633">
            <v>6</v>
          </cell>
          <cell r="H633">
            <v>2</v>
          </cell>
          <cell r="I633">
            <v>2.5</v>
          </cell>
          <cell r="J633">
            <v>0.83333333333333304</v>
          </cell>
          <cell r="K633">
            <v>3</v>
          </cell>
          <cell r="L633" t="str">
            <v>Tobias Blaser</v>
          </cell>
          <cell r="M633">
            <v>40523.291666666664</v>
          </cell>
          <cell r="N633">
            <v>0.5</v>
          </cell>
          <cell r="O633" t="str">
            <v>Finalize poster</v>
          </cell>
        </row>
        <row r="634">
          <cell r="A634">
            <v>11612</v>
          </cell>
          <cell r="B634" t="str">
            <v>BA-190</v>
          </cell>
          <cell r="C634" t="str">
            <v>Document mapping of DKS elements to EEPPI elements</v>
          </cell>
          <cell r="E634" t="str">
            <v>Doc.Completion</v>
          </cell>
          <cell r="F634" t="str">
            <v>Closed</v>
          </cell>
          <cell r="G634">
            <v>1</v>
          </cell>
          <cell r="H634">
            <v>1</v>
          </cell>
          <cell r="I634">
            <v>0.5</v>
          </cell>
          <cell r="J634">
            <v>0.5</v>
          </cell>
          <cell r="K634">
            <v>1</v>
          </cell>
          <cell r="L634" t="str">
            <v>Tobias Blaser</v>
          </cell>
          <cell r="M634">
            <v>40523.3125</v>
          </cell>
          <cell r="N634">
            <v>0.5</v>
          </cell>
          <cell r="O634" t="str">
            <v>Checked if yet documented</v>
          </cell>
        </row>
        <row r="635">
          <cell r="A635">
            <v>11613</v>
          </cell>
          <cell r="B635" t="str">
            <v>BA-236</v>
          </cell>
          <cell r="C635" t="str">
            <v>Document used libraries and licenses</v>
          </cell>
          <cell r="E635" t="str">
            <v>Doc.Completion</v>
          </cell>
          <cell r="F635" t="str">
            <v>Closed</v>
          </cell>
          <cell r="G635">
            <v>1</v>
          </cell>
          <cell r="H635">
            <v>0.5</v>
          </cell>
          <cell r="I635">
            <v>0.33333333333333298</v>
          </cell>
          <cell r="J635">
            <v>0.16666666666666599</v>
          </cell>
          <cell r="K635">
            <v>2</v>
          </cell>
          <cell r="L635" t="str">
            <v>Tobias Blaser</v>
          </cell>
          <cell r="M635">
            <v>40523.447916666664</v>
          </cell>
          <cell r="N635">
            <v>0.5</v>
          </cell>
          <cell r="O635" t="str">
            <v>Add Used libraries &amp; tools</v>
          </cell>
        </row>
        <row r="636">
          <cell r="A636">
            <v>11614</v>
          </cell>
          <cell r="B636" t="str">
            <v>BA-178</v>
          </cell>
          <cell r="C636" t="str">
            <v>Is "Export is a one-way procedure" and why documented?</v>
          </cell>
          <cell r="E636" t="str">
            <v>Doc.Completion</v>
          </cell>
          <cell r="F636" t="str">
            <v>Closed</v>
          </cell>
          <cell r="G636">
            <v>1</v>
          </cell>
          <cell r="H636">
            <v>1</v>
          </cell>
          <cell r="I636">
            <v>0.75</v>
          </cell>
          <cell r="J636">
            <v>0.75</v>
          </cell>
          <cell r="K636">
            <v>1</v>
          </cell>
          <cell r="L636" t="str">
            <v>Tobias Blaser</v>
          </cell>
          <cell r="M636">
            <v>40523.46875</v>
          </cell>
          <cell r="N636">
            <v>0.25</v>
          </cell>
          <cell r="O636" t="str">
            <v>Document communication between eeppi and ppt.</v>
          </cell>
        </row>
        <row r="637">
          <cell r="A637">
            <v>11615</v>
          </cell>
          <cell r="B637" t="str">
            <v>BA-176</v>
          </cell>
          <cell r="C637" t="str">
            <v>Add list with used components and licenses to documentation</v>
          </cell>
          <cell r="E637" t="str">
            <v>Doc.Completion</v>
          </cell>
          <cell r="F637" t="str">
            <v>Closed</v>
          </cell>
          <cell r="G637">
            <v>2</v>
          </cell>
          <cell r="H637">
            <v>1</v>
          </cell>
          <cell r="I637">
            <v>0</v>
          </cell>
          <cell r="J637">
            <v>0</v>
          </cell>
          <cell r="K637">
            <v>2</v>
          </cell>
          <cell r="L637" t="str">
            <v>Laurin Murer</v>
          </cell>
          <cell r="M637">
            <v>40523.51666666667</v>
          </cell>
          <cell r="N637">
            <v>4</v>
          </cell>
          <cell r="O637" t="str">
            <v>Added thirdPartyCode list including license description and integrated with Tobis-text</v>
          </cell>
        </row>
        <row r="638">
          <cell r="A638">
            <v>11616</v>
          </cell>
          <cell r="B638" t="str">
            <v>BA-227</v>
          </cell>
          <cell r="C638" t="str">
            <v>Rework whole document</v>
          </cell>
          <cell r="E638" t="str">
            <v>Release BA</v>
          </cell>
          <cell r="F638" t="str">
            <v>Open</v>
          </cell>
          <cell r="G638">
            <v>10</v>
          </cell>
          <cell r="H638">
            <v>0.52631578947368396</v>
          </cell>
          <cell r="I638">
            <v>0</v>
          </cell>
          <cell r="J638">
            <v>0</v>
          </cell>
          <cell r="K638">
            <v>19</v>
          </cell>
          <cell r="L638" t="str">
            <v>Tobias Blaser</v>
          </cell>
          <cell r="M638">
            <v>40523.479166666664</v>
          </cell>
          <cell r="N638">
            <v>2.5</v>
          </cell>
          <cell r="O638" t="str">
            <v>Add missing parts</v>
          </cell>
        </row>
        <row r="639">
          <cell r="A639">
            <v>11617</v>
          </cell>
          <cell r="B639" t="str">
            <v>BA-211</v>
          </cell>
          <cell r="C639" t="str">
            <v>Compose management summary</v>
          </cell>
          <cell r="E639" t="str">
            <v>Doc.Completion</v>
          </cell>
          <cell r="F639" t="str">
            <v>Closed</v>
          </cell>
          <cell r="G639">
            <v>6</v>
          </cell>
          <cell r="H639">
            <v>3</v>
          </cell>
          <cell r="I639">
            <v>4.25</v>
          </cell>
          <cell r="J639">
            <v>2.125</v>
          </cell>
          <cell r="K639">
            <v>2</v>
          </cell>
          <cell r="L639" t="str">
            <v>Tobias Blaser</v>
          </cell>
          <cell r="M639">
            <v>40523.583333333336</v>
          </cell>
          <cell r="N639">
            <v>0.75</v>
          </cell>
          <cell r="O639" t="str">
            <v>Fix typos in management summary and resend to professor.</v>
          </cell>
        </row>
        <row r="640">
          <cell r="A640">
            <v>11618</v>
          </cell>
          <cell r="B640" t="str">
            <v>BA-219</v>
          </cell>
          <cell r="C640" t="str">
            <v>Add codemetrics to documentation</v>
          </cell>
          <cell r="E640" t="str">
            <v>Doc.Completion</v>
          </cell>
          <cell r="F640" t="str">
            <v>Closed</v>
          </cell>
          <cell r="G640">
            <v>3</v>
          </cell>
          <cell r="H640">
            <v>0.375</v>
          </cell>
          <cell r="I640">
            <v>0</v>
          </cell>
          <cell r="J640">
            <v>0</v>
          </cell>
          <cell r="K640">
            <v>8</v>
          </cell>
          <cell r="L640" t="str">
            <v>Tobias Blaser</v>
          </cell>
          <cell r="M640">
            <v>40523.666666666664</v>
          </cell>
          <cell r="N640">
            <v>2.25</v>
          </cell>
          <cell r="O640" t="str">
            <v>Review code metriks</v>
          </cell>
        </row>
        <row r="641">
          <cell r="A641">
            <v>11619</v>
          </cell>
          <cell r="B641" t="str">
            <v>BA-224</v>
          </cell>
          <cell r="C641" t="str">
            <v>Document Timemanagement and effectiv used times</v>
          </cell>
          <cell r="E641" t="str">
            <v>Doc.Completion</v>
          </cell>
          <cell r="F641" t="str">
            <v>Closed</v>
          </cell>
          <cell r="G641">
            <v>3</v>
          </cell>
          <cell r="H641">
            <v>0.75</v>
          </cell>
          <cell r="I641">
            <v>0.5</v>
          </cell>
          <cell r="J641">
            <v>0.125</v>
          </cell>
          <cell r="K641">
            <v>4</v>
          </cell>
          <cell r="L641" t="str">
            <v>Tobias Blaser</v>
          </cell>
          <cell r="M641">
            <v>40523.770833333336</v>
          </cell>
          <cell r="N641">
            <v>0.75</v>
          </cell>
          <cell r="O641" t="str">
            <v>Rework time management, document proposal duration</v>
          </cell>
        </row>
        <row r="642">
          <cell r="A642">
            <v>11620</v>
          </cell>
          <cell r="B642" t="str">
            <v>BA-219</v>
          </cell>
          <cell r="C642" t="str">
            <v>Add codemetrics to documentation</v>
          </cell>
          <cell r="E642" t="str">
            <v>Doc.Completion</v>
          </cell>
          <cell r="F642" t="str">
            <v>Closed</v>
          </cell>
          <cell r="G642">
            <v>3</v>
          </cell>
          <cell r="H642">
            <v>0.375</v>
          </cell>
          <cell r="I642">
            <v>0</v>
          </cell>
          <cell r="J642">
            <v>0</v>
          </cell>
          <cell r="K642">
            <v>8</v>
          </cell>
          <cell r="L642" t="str">
            <v>Laurin Murer</v>
          </cell>
          <cell r="M642">
            <v>40523.899305555555</v>
          </cell>
          <cell r="N642">
            <v>2</v>
          </cell>
          <cell r="O642" t="str">
            <v>Review code metrics review and updated (corrected) calcualtion of JS-metrics</v>
          </cell>
        </row>
        <row r="643">
          <cell r="A643">
            <v>11621</v>
          </cell>
          <cell r="B643" t="str">
            <v>BA-176</v>
          </cell>
          <cell r="C643" t="str">
            <v>Add list with used components and licenses to documentation</v>
          </cell>
          <cell r="E643" t="str">
            <v>Doc.Completion</v>
          </cell>
          <cell r="F643" t="str">
            <v>Closed</v>
          </cell>
          <cell r="G643">
            <v>2</v>
          </cell>
          <cell r="H643">
            <v>1</v>
          </cell>
          <cell r="I643">
            <v>0</v>
          </cell>
          <cell r="J643">
            <v>0</v>
          </cell>
          <cell r="K643">
            <v>2</v>
          </cell>
          <cell r="L643" t="str">
            <v>Tobias Blaser</v>
          </cell>
          <cell r="M643">
            <v>40523.8125</v>
          </cell>
          <cell r="N643">
            <v>0.5</v>
          </cell>
          <cell r="O643" t="str">
            <v>Update lisence list.</v>
          </cell>
        </row>
        <row r="644">
          <cell r="A644">
            <v>11622</v>
          </cell>
          <cell r="B644" t="str">
            <v>BA-236</v>
          </cell>
          <cell r="C644" t="str">
            <v>Document used libraries and licenses</v>
          </cell>
          <cell r="E644" t="str">
            <v>Doc.Completion</v>
          </cell>
          <cell r="F644" t="str">
            <v>Closed</v>
          </cell>
          <cell r="G644">
            <v>1</v>
          </cell>
          <cell r="H644">
            <v>0.5</v>
          </cell>
          <cell r="I644">
            <v>0.33333333333333298</v>
          </cell>
          <cell r="J644">
            <v>0.16666666666666599</v>
          </cell>
          <cell r="K644">
            <v>2</v>
          </cell>
          <cell r="L644" t="str">
            <v>Laurin Murer</v>
          </cell>
          <cell r="M644">
            <v>40524.030555555553</v>
          </cell>
          <cell r="N644">
            <v>0.16666666666666599</v>
          </cell>
          <cell r="O644" t="str">
            <v>Reviewed, looks good!</v>
          </cell>
        </row>
        <row r="645">
          <cell r="A645">
            <v>11623</v>
          </cell>
          <cell r="B645" t="str">
            <v>BA-219</v>
          </cell>
          <cell r="C645" t="str">
            <v>Add codemetrics to documentation</v>
          </cell>
          <cell r="E645" t="str">
            <v>Doc.Completion</v>
          </cell>
          <cell r="F645" t="str">
            <v>Closed</v>
          </cell>
          <cell r="G645">
            <v>3</v>
          </cell>
          <cell r="H645">
            <v>0.375</v>
          </cell>
          <cell r="I645">
            <v>0</v>
          </cell>
          <cell r="J645">
            <v>0</v>
          </cell>
          <cell r="K645">
            <v>8</v>
          </cell>
          <cell r="L645" t="str">
            <v>Tobias Blaser</v>
          </cell>
          <cell r="M645">
            <v>40524.34375</v>
          </cell>
          <cell r="N645">
            <v>0.75</v>
          </cell>
          <cell r="O645" t="str">
            <v>Review code metriks</v>
          </cell>
        </row>
        <row r="646">
          <cell r="A646">
            <v>11624</v>
          </cell>
          <cell r="B646" t="str">
            <v>BA-237</v>
          </cell>
          <cell r="C646" t="str">
            <v>Fix last minute bugs</v>
          </cell>
          <cell r="E646" t="str">
            <v>Doc.Completion</v>
          </cell>
          <cell r="F646" t="str">
            <v>Closed</v>
          </cell>
          <cell r="G646">
            <v>1.5</v>
          </cell>
          <cell r="H646">
            <v>1.5</v>
          </cell>
          <cell r="I646">
            <v>0</v>
          </cell>
          <cell r="J646">
            <v>0</v>
          </cell>
          <cell r="K646">
            <v>1</v>
          </cell>
          <cell r="L646" t="str">
            <v>Tobias Blaser</v>
          </cell>
          <cell r="M646">
            <v>40524.40625</v>
          </cell>
          <cell r="N646">
            <v>1.5</v>
          </cell>
          <cell r="O646" t="str">
            <v>Fix style issue &amp; Fix TODOS &amp; fix form titles</v>
          </cell>
        </row>
        <row r="647">
          <cell r="A647">
            <v>11700</v>
          </cell>
          <cell r="B647" t="str">
            <v>BA-223</v>
          </cell>
          <cell r="C647" t="str">
            <v>Document possible future life of EEPPI</v>
          </cell>
          <cell r="E647" t="str">
            <v>Release BA</v>
          </cell>
          <cell r="F647" t="str">
            <v>Closed</v>
          </cell>
          <cell r="G647">
            <v>2</v>
          </cell>
          <cell r="H647">
            <v>1</v>
          </cell>
          <cell r="I647">
            <v>0.5</v>
          </cell>
          <cell r="J647">
            <v>0.25</v>
          </cell>
          <cell r="K647">
            <v>2</v>
          </cell>
          <cell r="L647" t="str">
            <v>Tobias Blaser</v>
          </cell>
          <cell r="M647">
            <v>40524.46875</v>
          </cell>
          <cell r="N647">
            <v>1</v>
          </cell>
          <cell r="O647" t="str">
            <v>Document additional features in conclusion</v>
          </cell>
        </row>
        <row r="648">
          <cell r="A648">
            <v>11701</v>
          </cell>
          <cell r="B648" t="str">
            <v>BA-238</v>
          </cell>
          <cell r="C648" t="str">
            <v>Create team images</v>
          </cell>
          <cell r="E648" t="str">
            <v>Doc.Completion</v>
          </cell>
          <cell r="F648" t="str">
            <v>Closed</v>
          </cell>
          <cell r="G648">
            <v>3</v>
          </cell>
          <cell r="H648">
            <v>3</v>
          </cell>
          <cell r="I648">
            <v>2</v>
          </cell>
          <cell r="J648">
            <v>2</v>
          </cell>
          <cell r="K648">
            <v>1</v>
          </cell>
          <cell r="L648" t="str">
            <v>Tobias Blaser</v>
          </cell>
          <cell r="M648">
            <v>40524.520833333336</v>
          </cell>
          <cell r="N648">
            <v>1</v>
          </cell>
          <cell r="O648" t="str">
            <v>make pictures</v>
          </cell>
        </row>
        <row r="649">
          <cell r="A649">
            <v>11702</v>
          </cell>
          <cell r="B649" t="str">
            <v>BA-213</v>
          </cell>
          <cell r="C649" t="str">
            <v>Compose introduction</v>
          </cell>
          <cell r="E649" t="str">
            <v>Doc.Completion</v>
          </cell>
          <cell r="F649" t="str">
            <v>Closed</v>
          </cell>
          <cell r="G649">
            <v>5</v>
          </cell>
          <cell r="H649">
            <v>5</v>
          </cell>
          <cell r="I649">
            <v>4</v>
          </cell>
          <cell r="J649">
            <v>4</v>
          </cell>
          <cell r="K649">
            <v>1</v>
          </cell>
          <cell r="L649" t="str">
            <v>Tobias Blaser</v>
          </cell>
          <cell r="M649">
            <v>40524.5625</v>
          </cell>
          <cell r="N649">
            <v>1</v>
          </cell>
          <cell r="O649" t="str">
            <v>Rework introduction</v>
          </cell>
        </row>
        <row r="650">
          <cell r="A650">
            <v>11703</v>
          </cell>
          <cell r="B650" t="str">
            <v>BA-220</v>
          </cell>
          <cell r="C650" t="str">
            <v>Make screenshots and add to documentation</v>
          </cell>
          <cell r="E650" t="str">
            <v>Doc.Completion</v>
          </cell>
          <cell r="F650" t="str">
            <v>Closed</v>
          </cell>
          <cell r="G650">
            <v>2</v>
          </cell>
          <cell r="H650">
            <v>2</v>
          </cell>
          <cell r="I650">
            <v>1</v>
          </cell>
          <cell r="J650">
            <v>1</v>
          </cell>
          <cell r="K650">
            <v>1</v>
          </cell>
          <cell r="L650" t="str">
            <v>Tobias Blaser</v>
          </cell>
          <cell r="M650">
            <v>40524.666666666664</v>
          </cell>
          <cell r="N650">
            <v>1</v>
          </cell>
          <cell r="O650" t="str">
            <v>Compose chapter about the user interface.</v>
          </cell>
        </row>
        <row r="651">
          <cell r="A651">
            <v>11704</v>
          </cell>
          <cell r="B651" t="str">
            <v>BA-234</v>
          </cell>
          <cell r="C651" t="str">
            <v>Create acknowledgment to professor</v>
          </cell>
          <cell r="E651" t="str">
            <v>Doc.Completion</v>
          </cell>
          <cell r="F651" t="str">
            <v>Closed</v>
          </cell>
          <cell r="G651">
            <v>0.5</v>
          </cell>
          <cell r="H651">
            <v>0.25</v>
          </cell>
          <cell r="I651">
            <v>0</v>
          </cell>
          <cell r="J651">
            <v>0</v>
          </cell>
          <cell r="K651">
            <v>2</v>
          </cell>
          <cell r="L651" t="str">
            <v>Tobias Blaser</v>
          </cell>
          <cell r="M651">
            <v>40524.708333333336</v>
          </cell>
          <cell r="N651">
            <v>0.5</v>
          </cell>
          <cell r="O651" t="str">
            <v>Compose thanks document</v>
          </cell>
        </row>
        <row r="652">
          <cell r="A652">
            <v>11705</v>
          </cell>
          <cell r="B652" t="str">
            <v>BA-233</v>
          </cell>
          <cell r="C652" t="str">
            <v>Export meeting reports to pdf and include in documentation</v>
          </cell>
          <cell r="E652" t="str">
            <v>Doc.Completion</v>
          </cell>
          <cell r="F652" t="str">
            <v>Closed</v>
          </cell>
          <cell r="G652">
            <v>1</v>
          </cell>
          <cell r="H652">
            <v>0.33333333333333298</v>
          </cell>
          <cell r="I652">
            <v>8.3333333333333301E-2</v>
          </cell>
          <cell r="J652">
            <v>2.77777777777777E-2</v>
          </cell>
          <cell r="K652">
            <v>3</v>
          </cell>
          <cell r="L652" t="str">
            <v>Laurin Murer</v>
          </cell>
          <cell r="M652">
            <v>40524.722916666666</v>
          </cell>
          <cell r="N652">
            <v>0.33333333333333298</v>
          </cell>
          <cell r="O652" t="str">
            <v>Updated formatting in meeting protocols</v>
          </cell>
        </row>
        <row r="653">
          <cell r="A653">
            <v>11706</v>
          </cell>
          <cell r="B653" t="str">
            <v>BA-177</v>
          </cell>
          <cell r="C653" t="str">
            <v>Document mapping concept overview (metamapping)</v>
          </cell>
          <cell r="E653" t="str">
            <v>Doc.Completion</v>
          </cell>
          <cell r="F653" t="str">
            <v>Closed</v>
          </cell>
          <cell r="G653">
            <v>2</v>
          </cell>
          <cell r="H653">
            <v>2</v>
          </cell>
          <cell r="I653">
            <v>1</v>
          </cell>
          <cell r="J653">
            <v>1</v>
          </cell>
          <cell r="K653">
            <v>1</v>
          </cell>
          <cell r="L653" t="str">
            <v>Tobias Blaser</v>
          </cell>
          <cell r="M653">
            <v>40524.729166666664</v>
          </cell>
          <cell r="N653">
            <v>1</v>
          </cell>
          <cell r="O653" t="str">
            <v>Document metamapping, create diagram</v>
          </cell>
        </row>
        <row r="654">
          <cell r="A654">
            <v>11800</v>
          </cell>
          <cell r="B654" t="str">
            <v>BA-239</v>
          </cell>
          <cell r="C654" t="str">
            <v>Setup and document test installation of eeppi</v>
          </cell>
          <cell r="E654" t="str">
            <v>Doc.Completion</v>
          </cell>
          <cell r="F654" t="str">
            <v>Closed</v>
          </cell>
          <cell r="G654">
            <v>2</v>
          </cell>
          <cell r="H654">
            <v>2</v>
          </cell>
          <cell r="I654">
            <v>0.5</v>
          </cell>
          <cell r="J654">
            <v>0.5</v>
          </cell>
          <cell r="K654">
            <v>1</v>
          </cell>
          <cell r="L654" t="str">
            <v>Laurin Murer</v>
          </cell>
          <cell r="M654">
            <v>40524.813194444447</v>
          </cell>
          <cell r="N654">
            <v>1.5</v>
          </cell>
          <cell r="O654" t="str">
            <v>Setup of test installation and document it</v>
          </cell>
        </row>
        <row r="655">
          <cell r="A655">
            <v>11801</v>
          </cell>
          <cell r="B655" t="str">
            <v>BA-160</v>
          </cell>
          <cell r="C655" t="str">
            <v>Document differences between wireframes and reality</v>
          </cell>
          <cell r="E655" t="str">
            <v>Doc.Completion</v>
          </cell>
          <cell r="F655" t="str">
            <v>Closed</v>
          </cell>
          <cell r="G655">
            <v>4</v>
          </cell>
          <cell r="H655">
            <v>4</v>
          </cell>
          <cell r="I655">
            <v>3.75</v>
          </cell>
          <cell r="J655">
            <v>3.75</v>
          </cell>
          <cell r="K655">
            <v>1</v>
          </cell>
          <cell r="L655" t="str">
            <v>Laurin Murer</v>
          </cell>
          <cell r="M655">
            <v>40524.826388888891</v>
          </cell>
          <cell r="N655">
            <v>0.25</v>
          </cell>
          <cell r="O655" t="str">
            <v>Reviewed final user interface description</v>
          </cell>
        </row>
        <row r="656">
          <cell r="A656">
            <v>11802</v>
          </cell>
          <cell r="B656" t="str">
            <v>BA-174</v>
          </cell>
          <cell r="C656" t="str">
            <v>Security is no requirement -&gt; document</v>
          </cell>
          <cell r="E656" t="str">
            <v>Doc.Completion</v>
          </cell>
          <cell r="F656" t="str">
            <v>Closed</v>
          </cell>
          <cell r="G656">
            <v>0</v>
          </cell>
          <cell r="H656">
            <v>0</v>
          </cell>
          <cell r="I656">
            <v>0</v>
          </cell>
          <cell r="J656">
            <v>0</v>
          </cell>
          <cell r="K656">
            <v>1</v>
          </cell>
          <cell r="L656" t="str">
            <v>Laurin Murer</v>
          </cell>
          <cell r="M656">
            <v>40524.847222222219</v>
          </cell>
          <cell r="N656">
            <v>0.25</v>
          </cell>
          <cell r="O656" t="str">
            <v>Documented Security (is no) requirement</v>
          </cell>
        </row>
        <row r="657">
          <cell r="A657">
            <v>11803</v>
          </cell>
          <cell r="B657" t="str">
            <v>BA-224</v>
          </cell>
          <cell r="C657" t="str">
            <v>Document Timemanagement and effectiv used times</v>
          </cell>
          <cell r="E657" t="str">
            <v>Doc.Completion</v>
          </cell>
          <cell r="F657" t="str">
            <v>Closed</v>
          </cell>
          <cell r="G657">
            <v>3</v>
          </cell>
          <cell r="H657">
            <v>0.75</v>
          </cell>
          <cell r="I657">
            <v>0.5</v>
          </cell>
          <cell r="J657">
            <v>0.125</v>
          </cell>
          <cell r="K657">
            <v>4</v>
          </cell>
          <cell r="L657" t="str">
            <v>Laurin Murer</v>
          </cell>
          <cell r="M657">
            <v>40524.862500000003</v>
          </cell>
          <cell r="N657">
            <v>0.5</v>
          </cell>
          <cell r="O657" t="str">
            <v>Documented work hours per week</v>
          </cell>
        </row>
        <row r="658">
          <cell r="A658">
            <v>11804</v>
          </cell>
          <cell r="B658" t="str">
            <v>BA-205</v>
          </cell>
          <cell r="C658" t="str">
            <v>Create simple tutorial for EEPPI, include in doku and EEPPI</v>
          </cell>
          <cell r="E658" t="str">
            <v>Doc.Completion</v>
          </cell>
          <cell r="F658" t="str">
            <v>Closed</v>
          </cell>
          <cell r="G658">
            <v>3</v>
          </cell>
          <cell r="H658">
            <v>0.6</v>
          </cell>
          <cell r="I658">
            <v>0</v>
          </cell>
          <cell r="J658">
            <v>0</v>
          </cell>
          <cell r="K658">
            <v>5</v>
          </cell>
          <cell r="L658" t="str">
            <v>Laurin Murer</v>
          </cell>
          <cell r="M658">
            <v>40524.406944444447</v>
          </cell>
          <cell r="N658">
            <v>1.5</v>
          </cell>
          <cell r="O658" t="str">
            <v>Reviewed tutorial and included it in documentation</v>
          </cell>
        </row>
        <row r="659">
          <cell r="A659">
            <v>11805</v>
          </cell>
          <cell r="B659" t="str">
            <v>BA-234</v>
          </cell>
          <cell r="C659" t="str">
            <v>Create acknowledgment to professor</v>
          </cell>
          <cell r="E659" t="str">
            <v>Doc.Completion</v>
          </cell>
          <cell r="F659" t="str">
            <v>Closed</v>
          </cell>
          <cell r="G659">
            <v>0.5</v>
          </cell>
          <cell r="H659">
            <v>0.25</v>
          </cell>
          <cell r="I659">
            <v>0</v>
          </cell>
          <cell r="J659">
            <v>0</v>
          </cell>
          <cell r="K659">
            <v>2</v>
          </cell>
          <cell r="L659" t="str">
            <v>Laurin Murer</v>
          </cell>
          <cell r="M659">
            <v>40524.872916666667</v>
          </cell>
          <cell r="N659">
            <v>0.16666666666666599</v>
          </cell>
          <cell r="O659" t="str">
            <v>Reviewed Danksagung</v>
          </cell>
        </row>
        <row r="660">
          <cell r="A660">
            <v>11806</v>
          </cell>
          <cell r="B660" t="str">
            <v>BA-221</v>
          </cell>
          <cell r="C660" t="str">
            <v>Update domain model according to final code version</v>
          </cell>
          <cell r="E660" t="str">
            <v>Doc.Completion</v>
          </cell>
          <cell r="F660" t="str">
            <v>Closed</v>
          </cell>
          <cell r="G660">
            <v>2</v>
          </cell>
          <cell r="H660">
            <v>2</v>
          </cell>
          <cell r="I660">
            <v>1.8333333333333299</v>
          </cell>
          <cell r="J660">
            <v>1.8333333333333299</v>
          </cell>
          <cell r="K660">
            <v>1</v>
          </cell>
          <cell r="L660" t="str">
            <v>Laurin Murer</v>
          </cell>
          <cell r="M660">
            <v>40524.879861111112</v>
          </cell>
          <cell r="N660">
            <v>0.16666666666666599</v>
          </cell>
          <cell r="O660" t="str">
            <v>Reviewed final domain model</v>
          </cell>
        </row>
        <row r="661">
          <cell r="A661">
            <v>11807</v>
          </cell>
          <cell r="B661" t="str">
            <v>BA-206</v>
          </cell>
          <cell r="C661" t="str">
            <v>Update stories (remove cdar dependencies)</v>
          </cell>
          <cell r="E661" t="str">
            <v>Release BA</v>
          </cell>
          <cell r="F661" t="str">
            <v>Closed</v>
          </cell>
          <cell r="G661">
            <v>2</v>
          </cell>
          <cell r="H661">
            <v>2</v>
          </cell>
          <cell r="I661">
            <v>1</v>
          </cell>
          <cell r="J661">
            <v>1</v>
          </cell>
          <cell r="K661">
            <v>1</v>
          </cell>
          <cell r="L661" t="str">
            <v>Tobias Blaser</v>
          </cell>
          <cell r="M661">
            <v>40524.833333333336</v>
          </cell>
          <cell r="N661">
            <v>1</v>
          </cell>
          <cell r="O661" t="str">
            <v>Update stories and requirements introduction</v>
          </cell>
        </row>
        <row r="662">
          <cell r="A662">
            <v>11808</v>
          </cell>
          <cell r="B662" t="str">
            <v>BA-71</v>
          </cell>
          <cell r="C662" t="str">
            <v>Finish milestone</v>
          </cell>
          <cell r="F662" t="str">
            <v>Open</v>
          </cell>
          <cell r="G662">
            <v>8</v>
          </cell>
          <cell r="H662">
            <v>1.1428571428571399</v>
          </cell>
          <cell r="I662">
            <v>0</v>
          </cell>
          <cell r="J662">
            <v>0</v>
          </cell>
          <cell r="K662">
            <v>7</v>
          </cell>
          <cell r="L662" t="str">
            <v>Tobias Blaser</v>
          </cell>
          <cell r="M662">
            <v>40524.885416666664</v>
          </cell>
          <cell r="N662">
            <v>1</v>
          </cell>
          <cell r="O662" t="str">
            <v>Finish Doc.Completion</v>
          </cell>
        </row>
        <row r="663">
          <cell r="A663">
            <v>11809</v>
          </cell>
          <cell r="B663" t="str">
            <v>BA-243</v>
          </cell>
          <cell r="C663" t="str">
            <v>Compose project review of laurin</v>
          </cell>
          <cell r="E663" t="str">
            <v>Release BA</v>
          </cell>
          <cell r="F663" t="str">
            <v>Closed</v>
          </cell>
          <cell r="G663">
            <v>1.5</v>
          </cell>
          <cell r="H663">
            <v>1.5</v>
          </cell>
          <cell r="I663">
            <v>0.75</v>
          </cell>
          <cell r="J663">
            <v>0.75</v>
          </cell>
          <cell r="K663">
            <v>1</v>
          </cell>
          <cell r="L663" t="str">
            <v>Laurin Murer</v>
          </cell>
          <cell r="M663">
            <v>40525.472222222219</v>
          </cell>
          <cell r="N663">
            <v>0.75</v>
          </cell>
          <cell r="O663" t="str">
            <v>Compose personal review</v>
          </cell>
        </row>
        <row r="664">
          <cell r="A664">
            <v>11810</v>
          </cell>
          <cell r="B664" t="str">
            <v>BA-242</v>
          </cell>
          <cell r="C664" t="str">
            <v>Compose personal feedback of tobias</v>
          </cell>
          <cell r="E664" t="str">
            <v>Release BA</v>
          </cell>
          <cell r="F664" t="str">
            <v>Closed</v>
          </cell>
          <cell r="G664">
            <v>1.5</v>
          </cell>
          <cell r="H664">
            <v>1.5</v>
          </cell>
          <cell r="I664">
            <v>0.5</v>
          </cell>
          <cell r="J664">
            <v>0.5</v>
          </cell>
          <cell r="K664">
            <v>1</v>
          </cell>
          <cell r="L664" t="str">
            <v>Tobias Blaser</v>
          </cell>
          <cell r="M664">
            <v>40525.4375</v>
          </cell>
          <cell r="N664">
            <v>1</v>
          </cell>
          <cell r="O664" t="str">
            <v>Compose personal feedback</v>
          </cell>
        </row>
        <row r="665">
          <cell r="A665">
            <v>11811</v>
          </cell>
          <cell r="B665" t="str">
            <v>BA-227</v>
          </cell>
          <cell r="C665" t="str">
            <v>Rework whole document</v>
          </cell>
          <cell r="E665" t="str">
            <v>Release BA</v>
          </cell>
          <cell r="F665" t="str">
            <v>Open</v>
          </cell>
          <cell r="G665">
            <v>10</v>
          </cell>
          <cell r="H665">
            <v>0.52631578947368396</v>
          </cell>
          <cell r="I665">
            <v>0</v>
          </cell>
          <cell r="J665">
            <v>0</v>
          </cell>
          <cell r="K665">
            <v>19</v>
          </cell>
          <cell r="L665" t="str">
            <v>Tobias Blaser</v>
          </cell>
          <cell r="M665">
            <v>40525.354166666664</v>
          </cell>
          <cell r="N665">
            <v>1</v>
          </cell>
          <cell r="O665" t="str">
            <v>Review security</v>
          </cell>
        </row>
        <row r="666">
          <cell r="A666">
            <v>11812</v>
          </cell>
          <cell r="B666" t="str">
            <v>BA-227</v>
          </cell>
          <cell r="C666" t="str">
            <v>Rework whole document</v>
          </cell>
          <cell r="E666" t="str">
            <v>Release BA</v>
          </cell>
          <cell r="F666" t="str">
            <v>Open</v>
          </cell>
          <cell r="G666">
            <v>10</v>
          </cell>
          <cell r="H666">
            <v>0.52631578947368396</v>
          </cell>
          <cell r="I666">
            <v>0</v>
          </cell>
          <cell r="J666">
            <v>0</v>
          </cell>
          <cell r="K666">
            <v>19</v>
          </cell>
          <cell r="L666" t="str">
            <v>Tobias Blaser</v>
          </cell>
          <cell r="M666">
            <v>40525.354166666664</v>
          </cell>
          <cell r="N666">
            <v>1</v>
          </cell>
          <cell r="O666" t="str">
            <v>Review security</v>
          </cell>
        </row>
        <row r="667">
          <cell r="A667">
            <v>11813</v>
          </cell>
          <cell r="B667" t="str">
            <v>BA-223</v>
          </cell>
          <cell r="C667" t="str">
            <v>Document possible future life of EEPPI</v>
          </cell>
          <cell r="E667" t="str">
            <v>Release BA</v>
          </cell>
          <cell r="F667" t="str">
            <v>Closed</v>
          </cell>
          <cell r="G667">
            <v>2</v>
          </cell>
          <cell r="H667">
            <v>1</v>
          </cell>
          <cell r="I667">
            <v>0.5</v>
          </cell>
          <cell r="J667">
            <v>0.25</v>
          </cell>
          <cell r="K667">
            <v>2</v>
          </cell>
          <cell r="L667" t="str">
            <v>Laurin Murer</v>
          </cell>
          <cell r="M667">
            <v>40525.512499999997</v>
          </cell>
          <cell r="N667">
            <v>0.5</v>
          </cell>
          <cell r="O667" t="str">
            <v>Documented future of EEPPI</v>
          </cell>
        </row>
        <row r="668">
          <cell r="A668">
            <v>11814</v>
          </cell>
          <cell r="B668" t="str">
            <v>BA-227</v>
          </cell>
          <cell r="C668" t="str">
            <v>Rework whole document</v>
          </cell>
          <cell r="E668" t="str">
            <v>Release BA</v>
          </cell>
          <cell r="F668" t="str">
            <v>Open</v>
          </cell>
          <cell r="G668">
            <v>10</v>
          </cell>
          <cell r="H668">
            <v>0.52631578947368396</v>
          </cell>
          <cell r="I668">
            <v>0</v>
          </cell>
          <cell r="J668">
            <v>0</v>
          </cell>
          <cell r="K668">
            <v>19</v>
          </cell>
          <cell r="L668" t="str">
            <v>Tobias Blaser</v>
          </cell>
          <cell r="M668">
            <v>40525.479166666664</v>
          </cell>
          <cell r="N668">
            <v>1.5</v>
          </cell>
          <cell r="O668" t="str">
            <v>Rework infrastrukture &amp; time management.</v>
          </cell>
        </row>
        <row r="669">
          <cell r="A669">
            <v>11815</v>
          </cell>
          <cell r="B669" t="str">
            <v>BA-227</v>
          </cell>
          <cell r="C669" t="str">
            <v>Rework whole document</v>
          </cell>
          <cell r="E669" t="str">
            <v>Release BA</v>
          </cell>
          <cell r="F669" t="str">
            <v>Open</v>
          </cell>
          <cell r="G669">
            <v>10</v>
          </cell>
          <cell r="H669">
            <v>0.52631578947368396</v>
          </cell>
          <cell r="I669">
            <v>0</v>
          </cell>
          <cell r="J669">
            <v>0</v>
          </cell>
          <cell r="K669">
            <v>19</v>
          </cell>
          <cell r="L669" t="str">
            <v>Tobias Blaser</v>
          </cell>
          <cell r="M669">
            <v>40525.604166666664</v>
          </cell>
          <cell r="N669">
            <v>3.5</v>
          </cell>
          <cell r="O669" t="str">
            <v>Review conclusion, licenses, future</v>
          </cell>
        </row>
        <row r="670">
          <cell r="A670">
            <v>11816</v>
          </cell>
          <cell r="B670" t="str">
            <v>BA-227</v>
          </cell>
          <cell r="C670" t="str">
            <v>Rework whole document</v>
          </cell>
          <cell r="E670" t="str">
            <v>Release BA</v>
          </cell>
          <cell r="F670" t="str">
            <v>Open</v>
          </cell>
          <cell r="G670">
            <v>10</v>
          </cell>
          <cell r="H670">
            <v>0.52631578947368396</v>
          </cell>
          <cell r="I670">
            <v>0</v>
          </cell>
          <cell r="J670">
            <v>0</v>
          </cell>
          <cell r="K670">
            <v>19</v>
          </cell>
          <cell r="L670" t="str">
            <v>Tobias Blaser</v>
          </cell>
          <cell r="M670">
            <v>40526.520833333336</v>
          </cell>
          <cell r="N670">
            <v>3</v>
          </cell>
          <cell r="O670" t="str">
            <v>Work ZIO feedback in documentation</v>
          </cell>
        </row>
        <row r="671">
          <cell r="A671">
            <v>11817</v>
          </cell>
          <cell r="B671" t="str">
            <v>BA-227</v>
          </cell>
          <cell r="C671" t="str">
            <v>Rework whole document</v>
          </cell>
          <cell r="E671" t="str">
            <v>Release BA</v>
          </cell>
          <cell r="F671" t="str">
            <v>Open</v>
          </cell>
          <cell r="G671">
            <v>10</v>
          </cell>
          <cell r="H671">
            <v>0.52631578947368396</v>
          </cell>
          <cell r="I671">
            <v>0</v>
          </cell>
          <cell r="J671">
            <v>0</v>
          </cell>
          <cell r="K671">
            <v>19</v>
          </cell>
          <cell r="L671" t="str">
            <v>Tobias Blaser</v>
          </cell>
          <cell r="M671">
            <v>40526.6875</v>
          </cell>
          <cell r="N671">
            <v>3</v>
          </cell>
          <cell r="O671" t="str">
            <v>Work ZIO Feedback in domain</v>
          </cell>
        </row>
        <row r="672">
          <cell r="A672">
            <v>11818</v>
          </cell>
          <cell r="B672" t="str">
            <v>BA-244</v>
          </cell>
          <cell r="C672" t="str">
            <v>Create presentation</v>
          </cell>
          <cell r="E672" t="str">
            <v>Release BA</v>
          </cell>
          <cell r="F672" t="str">
            <v>Open</v>
          </cell>
          <cell r="G672">
            <v>15</v>
          </cell>
          <cell r="H672">
            <v>15</v>
          </cell>
          <cell r="I672">
            <v>11</v>
          </cell>
          <cell r="J672">
            <v>11</v>
          </cell>
          <cell r="K672">
            <v>1</v>
          </cell>
          <cell r="L672" t="str">
            <v>Tobias Blaser</v>
          </cell>
          <cell r="M672">
            <v>40526.3125</v>
          </cell>
          <cell r="N672">
            <v>4</v>
          </cell>
          <cell r="O672" t="str">
            <v>Create presentation layout</v>
          </cell>
        </row>
        <row r="673">
          <cell r="A673">
            <v>11819</v>
          </cell>
          <cell r="B673" t="str">
            <v>BA-227</v>
          </cell>
          <cell r="C673" t="str">
            <v>Rework whole document</v>
          </cell>
          <cell r="E673" t="str">
            <v>Release BA</v>
          </cell>
          <cell r="F673" t="str">
            <v>Open</v>
          </cell>
          <cell r="G673">
            <v>10</v>
          </cell>
          <cell r="H673">
            <v>0.52631578947368396</v>
          </cell>
          <cell r="I673">
            <v>0</v>
          </cell>
          <cell r="J673">
            <v>0</v>
          </cell>
          <cell r="K673">
            <v>19</v>
          </cell>
          <cell r="L673" t="str">
            <v>Tobias Blaser</v>
          </cell>
          <cell r="M673">
            <v>40526.8125</v>
          </cell>
          <cell r="N673">
            <v>2</v>
          </cell>
          <cell r="O673" t="str">
            <v>Review domain &amp; api-documentation</v>
          </cell>
        </row>
        <row r="674">
          <cell r="A674">
            <v>11820</v>
          </cell>
          <cell r="B674" t="str">
            <v>BA-227</v>
          </cell>
          <cell r="C674" t="str">
            <v>Rework whole document</v>
          </cell>
          <cell r="E674" t="str">
            <v>Release BA</v>
          </cell>
          <cell r="F674" t="str">
            <v>Open</v>
          </cell>
          <cell r="G674">
            <v>10</v>
          </cell>
          <cell r="H674">
            <v>0.52631578947368396</v>
          </cell>
          <cell r="I674">
            <v>0</v>
          </cell>
          <cell r="J674">
            <v>0</v>
          </cell>
          <cell r="K674">
            <v>19</v>
          </cell>
          <cell r="L674" t="str">
            <v>Tobias Blaser</v>
          </cell>
          <cell r="M674">
            <v>40526.916666666664</v>
          </cell>
          <cell r="N674">
            <v>1</v>
          </cell>
          <cell r="O674" t="str">
            <v>Fix some typos</v>
          </cell>
        </row>
        <row r="675">
          <cell r="A675">
            <v>11821</v>
          </cell>
          <cell r="B675" t="str">
            <v>BA-227</v>
          </cell>
          <cell r="C675" t="str">
            <v>Rework whole document</v>
          </cell>
          <cell r="E675" t="str">
            <v>Release BA</v>
          </cell>
          <cell r="F675" t="str">
            <v>Open</v>
          </cell>
          <cell r="G675">
            <v>10</v>
          </cell>
          <cell r="H675">
            <v>0.52631578947368396</v>
          </cell>
          <cell r="I675">
            <v>0</v>
          </cell>
          <cell r="J675">
            <v>0</v>
          </cell>
          <cell r="K675">
            <v>19</v>
          </cell>
          <cell r="L675" t="str">
            <v>Laurin Murer</v>
          </cell>
          <cell r="M675">
            <v>40524.978472222225</v>
          </cell>
          <cell r="N675">
            <v>4</v>
          </cell>
          <cell r="O675" t="str">
            <v>Made further general improvements in document</v>
          </cell>
        </row>
        <row r="676">
          <cell r="A676">
            <v>11822</v>
          </cell>
          <cell r="B676" t="str">
            <v>BA-227</v>
          </cell>
          <cell r="C676" t="str">
            <v>Rework whole document</v>
          </cell>
          <cell r="E676" t="str">
            <v>Release BA</v>
          </cell>
          <cell r="F676" t="str">
            <v>Open</v>
          </cell>
          <cell r="G676">
            <v>10</v>
          </cell>
          <cell r="H676">
            <v>0.52631578947368396</v>
          </cell>
          <cell r="I676">
            <v>0</v>
          </cell>
          <cell r="J676">
            <v>0</v>
          </cell>
          <cell r="K676">
            <v>19</v>
          </cell>
          <cell r="L676" t="str">
            <v>Laurin Murer</v>
          </cell>
          <cell r="M676">
            <v>40525.979166666664</v>
          </cell>
          <cell r="N676">
            <v>7</v>
          </cell>
          <cell r="O676" t="str">
            <v>Made further general improvements in document</v>
          </cell>
        </row>
        <row r="677">
          <cell r="A677">
            <v>11823</v>
          </cell>
          <cell r="B677" t="str">
            <v>BA-227</v>
          </cell>
          <cell r="C677" t="str">
            <v>Rework whole document</v>
          </cell>
          <cell r="E677" t="str">
            <v>Release BA</v>
          </cell>
          <cell r="F677" t="str">
            <v>Open</v>
          </cell>
          <cell r="G677">
            <v>10</v>
          </cell>
          <cell r="H677">
            <v>0.52631578947368396</v>
          </cell>
          <cell r="I677">
            <v>0</v>
          </cell>
          <cell r="J677">
            <v>0</v>
          </cell>
          <cell r="K677">
            <v>19</v>
          </cell>
          <cell r="L677" t="str">
            <v>Laurin Murer</v>
          </cell>
          <cell r="M677">
            <v>40526.979861111111</v>
          </cell>
          <cell r="N677">
            <v>8</v>
          </cell>
          <cell r="O677" t="str">
            <v>Made further general improvements in document</v>
          </cell>
        </row>
        <row r="678">
          <cell r="A678">
            <v>11824</v>
          </cell>
          <cell r="B678" t="str">
            <v>BA-227</v>
          </cell>
          <cell r="C678" t="str">
            <v>Rework whole document</v>
          </cell>
          <cell r="E678" t="str">
            <v>Release BA</v>
          </cell>
          <cell r="F678" t="str">
            <v>Open</v>
          </cell>
          <cell r="G678">
            <v>10</v>
          </cell>
          <cell r="H678">
            <v>0.52631578947368396</v>
          </cell>
          <cell r="I678">
            <v>0</v>
          </cell>
          <cell r="J678">
            <v>0</v>
          </cell>
          <cell r="K678">
            <v>19</v>
          </cell>
          <cell r="L678" t="str">
            <v>Laurin Murer</v>
          </cell>
          <cell r="M678">
            <v>40527.979861111111</v>
          </cell>
          <cell r="N678">
            <v>3</v>
          </cell>
          <cell r="O678" t="str">
            <v>Made further general improvements in document</v>
          </cell>
        </row>
        <row r="679">
          <cell r="A679">
            <v>99999</v>
          </cell>
          <cell r="B679" t="str">
            <v>BA-149</v>
          </cell>
          <cell r="C679" t="str">
            <v>Play error during compiling TS: Not a directory</v>
          </cell>
          <cell r="E679" t="str">
            <v>Dev.Milestone2</v>
          </cell>
          <cell r="F679" t="str">
            <v>Closed</v>
          </cell>
          <cell r="G679">
            <v>0.5</v>
          </cell>
          <cell r="H679">
            <v>0.5</v>
          </cell>
          <cell r="I679">
            <v>0.5</v>
          </cell>
          <cell r="J679">
            <v>0.5</v>
          </cell>
          <cell r="K679">
            <v>0</v>
          </cell>
          <cell r="N679">
            <v>0</v>
          </cell>
        </row>
        <row r="680">
          <cell r="A680">
            <v>99999</v>
          </cell>
          <cell r="B680" t="str">
            <v>BA-41</v>
          </cell>
          <cell r="C680" t="str">
            <v>Report Task Übertragung</v>
          </cell>
          <cell r="F680" t="str">
            <v>Closed</v>
          </cell>
          <cell r="G680">
            <v>0</v>
          </cell>
          <cell r="H680">
            <v>0</v>
          </cell>
          <cell r="I680">
            <v>0</v>
          </cell>
          <cell r="J680">
            <v>0</v>
          </cell>
          <cell r="K680">
            <v>0</v>
          </cell>
          <cell r="N680">
            <v>0</v>
          </cell>
        </row>
        <row r="681">
          <cell r="A681">
            <v>99999</v>
          </cell>
          <cell r="B681" t="str">
            <v>BA-208</v>
          </cell>
          <cell r="C681" t="str">
            <v>Fix some wording issues</v>
          </cell>
          <cell r="E681" t="str">
            <v>Release BA</v>
          </cell>
          <cell r="F681" t="str">
            <v>Closed</v>
          </cell>
          <cell r="G681">
            <v>2</v>
          </cell>
          <cell r="H681">
            <v>2</v>
          </cell>
          <cell r="I681">
            <v>2</v>
          </cell>
          <cell r="J681">
            <v>2</v>
          </cell>
          <cell r="K681">
            <v>0</v>
          </cell>
          <cell r="N681">
            <v>0</v>
          </cell>
        </row>
        <row r="682">
          <cell r="A682">
            <v>99999</v>
          </cell>
          <cell r="B682" t="str">
            <v>BA-53</v>
          </cell>
          <cell r="C682" t="str">
            <v>Review infrastructure document</v>
          </cell>
          <cell r="E682" t="str">
            <v>Arch.ArchitectureDetail</v>
          </cell>
          <cell r="F682" t="str">
            <v>Closed</v>
          </cell>
          <cell r="G682">
            <v>1</v>
          </cell>
          <cell r="H682">
            <v>1</v>
          </cell>
          <cell r="I682">
            <v>1</v>
          </cell>
          <cell r="J682">
            <v>1</v>
          </cell>
          <cell r="K682">
            <v>0</v>
          </cell>
          <cell r="N682">
            <v>0</v>
          </cell>
        </row>
        <row r="683">
          <cell r="A683">
            <v>99999</v>
          </cell>
          <cell r="B683" t="str">
            <v>BA-39</v>
          </cell>
          <cell r="C683" t="str">
            <v>DKS Space mit PPT Projekt verknüpfen</v>
          </cell>
          <cell r="F683" t="str">
            <v>Closed</v>
          </cell>
          <cell r="G683">
            <v>0</v>
          </cell>
          <cell r="H683">
            <v>0</v>
          </cell>
          <cell r="I683">
            <v>0</v>
          </cell>
          <cell r="J683">
            <v>0</v>
          </cell>
          <cell r="K683">
            <v>0</v>
          </cell>
          <cell r="N683">
            <v>0</v>
          </cell>
        </row>
        <row r="684">
          <cell r="A684">
            <v>99999</v>
          </cell>
          <cell r="B684" t="str">
            <v>BA-144</v>
          </cell>
          <cell r="C684" t="str">
            <v>List technologies and licenses</v>
          </cell>
          <cell r="E684" t="str">
            <v>Doc.Completion</v>
          </cell>
          <cell r="F684" t="str">
            <v>Closed</v>
          </cell>
          <cell r="G684">
            <v>2</v>
          </cell>
          <cell r="H684">
            <v>2</v>
          </cell>
          <cell r="I684">
            <v>2</v>
          </cell>
          <cell r="J684">
            <v>2</v>
          </cell>
          <cell r="K684">
            <v>0</v>
          </cell>
          <cell r="N684">
            <v>0</v>
          </cell>
        </row>
        <row r="685">
          <cell r="A685">
            <v>99999</v>
          </cell>
          <cell r="B685" t="str">
            <v>BA-38</v>
          </cell>
          <cell r="C685" t="str">
            <v>neuen Solution Space erstellen</v>
          </cell>
          <cell r="F685" t="str">
            <v>Closed</v>
          </cell>
          <cell r="G685">
            <v>0</v>
          </cell>
          <cell r="H685">
            <v>0</v>
          </cell>
          <cell r="I685">
            <v>0</v>
          </cell>
          <cell r="J685">
            <v>0</v>
          </cell>
          <cell r="K685">
            <v>0</v>
          </cell>
          <cell r="N685">
            <v>0</v>
          </cell>
        </row>
        <row r="686">
          <cell r="A686">
            <v>99999</v>
          </cell>
          <cell r="B686" t="str">
            <v>BA-158</v>
          </cell>
          <cell r="C686" t="str">
            <v>Refactor server side code</v>
          </cell>
          <cell r="E686" t="str">
            <v>Dev.Completion</v>
          </cell>
          <cell r="F686" t="str">
            <v>Closed</v>
          </cell>
          <cell r="G686">
            <v>16</v>
          </cell>
          <cell r="H686">
            <v>16</v>
          </cell>
          <cell r="I686">
            <v>16</v>
          </cell>
          <cell r="J686">
            <v>16</v>
          </cell>
          <cell r="K686">
            <v>0</v>
          </cell>
          <cell r="N686">
            <v>0</v>
          </cell>
        </row>
        <row r="687">
          <cell r="A687">
            <v>99999</v>
          </cell>
          <cell r="B687" t="str">
            <v>BA-6</v>
          </cell>
          <cell r="C687" t="str">
            <v>Create project plan</v>
          </cell>
          <cell r="E687" t="str">
            <v>Infrastruktur &amp; Admin</v>
          </cell>
          <cell r="F687" t="str">
            <v>Closed</v>
          </cell>
          <cell r="G687">
            <v>4</v>
          </cell>
          <cell r="H687">
            <v>4</v>
          </cell>
          <cell r="I687">
            <v>4</v>
          </cell>
          <cell r="J687">
            <v>4</v>
          </cell>
          <cell r="K687">
            <v>0</v>
          </cell>
          <cell r="N687">
            <v>0</v>
          </cell>
        </row>
        <row r="688">
          <cell r="A688">
            <v>99999</v>
          </cell>
          <cell r="B688" t="str">
            <v>BA-5</v>
          </cell>
          <cell r="C688" t="str">
            <v>Find example data</v>
          </cell>
          <cell r="E688" t="str">
            <v>Dev.Prototype</v>
          </cell>
          <cell r="F688" t="str">
            <v>Closed</v>
          </cell>
          <cell r="G688">
            <v>2</v>
          </cell>
          <cell r="H688">
            <v>2</v>
          </cell>
          <cell r="I688">
            <v>2</v>
          </cell>
          <cell r="J688">
            <v>2</v>
          </cell>
          <cell r="K688">
            <v>0</v>
          </cell>
          <cell r="N688">
            <v>0</v>
          </cell>
        </row>
        <row r="689">
          <cell r="A689">
            <v>99999</v>
          </cell>
          <cell r="B689" t="str">
            <v>BA-4</v>
          </cell>
          <cell r="C689" t="str">
            <v>Study CDAR-BA</v>
          </cell>
          <cell r="E689" t="str">
            <v>Infrastruktur &amp; Admin</v>
          </cell>
          <cell r="F689" t="str">
            <v>Closed</v>
          </cell>
          <cell r="G689">
            <v>16</v>
          </cell>
          <cell r="H689">
            <v>16</v>
          </cell>
          <cell r="I689">
            <v>16</v>
          </cell>
          <cell r="J689">
            <v>16</v>
          </cell>
          <cell r="K689">
            <v>0</v>
          </cell>
          <cell r="N689">
            <v>0</v>
          </cell>
        </row>
        <row r="690">
          <cell r="A690">
            <v>99999</v>
          </cell>
          <cell r="B690" t="str">
            <v>BA-3</v>
          </cell>
          <cell r="C690" t="str">
            <v>Finish project scope definition</v>
          </cell>
          <cell r="E690" t="str">
            <v>Infrastruktur &amp; Admin</v>
          </cell>
          <cell r="F690" t="str">
            <v>Closed</v>
          </cell>
          <cell r="G690">
            <v>4</v>
          </cell>
          <cell r="H690">
            <v>4</v>
          </cell>
          <cell r="I690">
            <v>4</v>
          </cell>
          <cell r="J690">
            <v>4</v>
          </cell>
          <cell r="K690">
            <v>0</v>
          </cell>
          <cell r="N690">
            <v>0</v>
          </cell>
        </row>
        <row r="691">
          <cell r="A691">
            <v>99999</v>
          </cell>
          <cell r="B691" t="str">
            <v>BA-57</v>
          </cell>
          <cell r="C691" t="str">
            <v>Decide client framework</v>
          </cell>
          <cell r="E691" t="str">
            <v>Arch.ArchitectureDetail</v>
          </cell>
          <cell r="F691" t="str">
            <v>Closed</v>
          </cell>
          <cell r="G691">
            <v>2</v>
          </cell>
          <cell r="H691">
            <v>2</v>
          </cell>
          <cell r="I691">
            <v>2</v>
          </cell>
          <cell r="J691">
            <v>2</v>
          </cell>
          <cell r="K691">
            <v>0</v>
          </cell>
          <cell r="N691">
            <v>0</v>
          </cell>
        </row>
        <row r="692">
          <cell r="A692">
            <v>99999</v>
          </cell>
          <cell r="B692" t="str">
            <v>BA-91</v>
          </cell>
          <cell r="C692" t="str">
            <v>Negotiate DKS-API</v>
          </cell>
          <cell r="E692" t="str">
            <v>Dev.Milestone1</v>
          </cell>
          <cell r="F692" t="str">
            <v>Closed</v>
          </cell>
          <cell r="G692">
            <v>4</v>
          </cell>
          <cell r="H692">
            <v>4</v>
          </cell>
          <cell r="I692">
            <v>4</v>
          </cell>
          <cell r="J692">
            <v>4</v>
          </cell>
          <cell r="K692">
            <v>0</v>
          </cell>
          <cell r="N692">
            <v>0</v>
          </cell>
        </row>
        <row r="693">
          <cell r="A693">
            <v>99999</v>
          </cell>
          <cell r="B693" t="str">
            <v>BA-85</v>
          </cell>
          <cell r="C693" t="str">
            <v>Write and send meeting report from 15.12.2014</v>
          </cell>
          <cell r="E693" t="str">
            <v>Release BA</v>
          </cell>
          <cell r="F693" t="str">
            <v>Closed</v>
          </cell>
          <cell r="G693">
            <v>1</v>
          </cell>
          <cell r="H693">
            <v>1</v>
          </cell>
          <cell r="I693">
            <v>1</v>
          </cell>
          <cell r="J693">
            <v>1</v>
          </cell>
          <cell r="K693">
            <v>0</v>
          </cell>
          <cell r="N693">
            <v>0</v>
          </cell>
        </row>
        <row r="694">
          <cell r="A694">
            <v>99999</v>
          </cell>
          <cell r="B694" t="str">
            <v>BA-161</v>
          </cell>
          <cell r="C694" t="str">
            <v>Document future work possibilities</v>
          </cell>
          <cell r="E694" t="str">
            <v>Doc.Completion</v>
          </cell>
          <cell r="F694" t="str">
            <v>Closed</v>
          </cell>
          <cell r="G694">
            <v>6</v>
          </cell>
          <cell r="H694">
            <v>6</v>
          </cell>
          <cell r="I694">
            <v>6</v>
          </cell>
          <cell r="J694">
            <v>6</v>
          </cell>
          <cell r="K694">
            <v>0</v>
          </cell>
          <cell r="N694">
            <v>0</v>
          </cell>
        </row>
        <row r="695">
          <cell r="A695">
            <v>99999</v>
          </cell>
          <cell r="B695" t="str">
            <v>BA-240</v>
          </cell>
          <cell r="C695" t="str">
            <v>Check references between decisions (ref)</v>
          </cell>
          <cell r="E695" t="str">
            <v>Release BA</v>
          </cell>
          <cell r="F695" t="str">
            <v>Closed</v>
          </cell>
          <cell r="G695">
            <v>0.5</v>
          </cell>
          <cell r="H695">
            <v>0.5</v>
          </cell>
          <cell r="I695">
            <v>0.5</v>
          </cell>
          <cell r="J695">
            <v>0.5</v>
          </cell>
          <cell r="K695">
            <v>0</v>
          </cell>
          <cell r="N695">
            <v>0</v>
          </cell>
        </row>
        <row r="696">
          <cell r="A696">
            <v>99999</v>
          </cell>
          <cell r="B696" t="str">
            <v>BA-162</v>
          </cell>
          <cell r="C696" t="str">
            <v>Write personal feedbacks</v>
          </cell>
          <cell r="E696" t="str">
            <v>Release BA</v>
          </cell>
          <cell r="F696" t="str">
            <v>Closed</v>
          </cell>
          <cell r="G696">
            <v>0</v>
          </cell>
          <cell r="H696">
            <v>0</v>
          </cell>
          <cell r="I696">
            <v>0</v>
          </cell>
          <cell r="J696">
            <v>0</v>
          </cell>
          <cell r="K696">
            <v>0</v>
          </cell>
          <cell r="N696">
            <v>0</v>
          </cell>
        </row>
        <row r="697">
          <cell r="A697">
            <v>99999</v>
          </cell>
          <cell r="B697" t="str">
            <v>BA-163</v>
          </cell>
          <cell r="C697" t="str">
            <v>Test that displaying works for long lists</v>
          </cell>
          <cell r="E697" t="str">
            <v>Dev.Milestone3</v>
          </cell>
          <cell r="F697" t="str">
            <v>Closed</v>
          </cell>
          <cell r="G697">
            <v>2</v>
          </cell>
          <cell r="H697">
            <v>2</v>
          </cell>
          <cell r="I697">
            <v>2</v>
          </cell>
          <cell r="J697">
            <v>2</v>
          </cell>
          <cell r="K697">
            <v>0</v>
          </cell>
          <cell r="N697">
            <v>0</v>
          </cell>
        </row>
        <row r="698">
          <cell r="A698">
            <v>99999</v>
          </cell>
          <cell r="B698" t="str">
            <v>BA-173</v>
          </cell>
          <cell r="C698" t="str">
            <v>Document reason for writing no information back to dks</v>
          </cell>
          <cell r="E698" t="str">
            <v>Doc.Completion</v>
          </cell>
          <cell r="F698" t="str">
            <v>Closed</v>
          </cell>
          <cell r="G698">
            <v>1</v>
          </cell>
          <cell r="H698">
            <v>1</v>
          </cell>
          <cell r="I698">
            <v>1</v>
          </cell>
          <cell r="J698">
            <v>1</v>
          </cell>
          <cell r="K698">
            <v>0</v>
          </cell>
          <cell r="N698">
            <v>0</v>
          </cell>
        </row>
        <row r="699">
          <cell r="A699">
            <v>99999</v>
          </cell>
          <cell r="B699" t="str">
            <v>BA-24</v>
          </cell>
          <cell r="C699" t="str">
            <v>neuen Problem Space erstellen</v>
          </cell>
          <cell r="F699" t="str">
            <v>Closed</v>
          </cell>
          <cell r="G699">
            <v>0</v>
          </cell>
          <cell r="H699">
            <v>0</v>
          </cell>
          <cell r="I699">
            <v>0</v>
          </cell>
          <cell r="J699">
            <v>0</v>
          </cell>
          <cell r="K699">
            <v>0</v>
          </cell>
          <cell r="N699">
            <v>0</v>
          </cell>
        </row>
        <row r="700">
          <cell r="A700">
            <v>99999</v>
          </cell>
          <cell r="B700" t="str">
            <v>BA-23</v>
          </cell>
          <cell r="C700" t="str">
            <v>Entscheid treffen</v>
          </cell>
          <cell r="F700" t="str">
            <v>Closed</v>
          </cell>
          <cell r="G700">
            <v>0</v>
          </cell>
          <cell r="H700">
            <v>0</v>
          </cell>
          <cell r="I700">
            <v>0</v>
          </cell>
          <cell r="J700">
            <v>0</v>
          </cell>
          <cell r="K700">
            <v>0</v>
          </cell>
          <cell r="N700">
            <v>0</v>
          </cell>
        </row>
        <row r="701">
          <cell r="A701">
            <v>99999</v>
          </cell>
          <cell r="B701" t="str">
            <v>BA-184</v>
          </cell>
          <cell r="C701" t="str">
            <v>Create seperate project for example data for documentation</v>
          </cell>
          <cell r="F701" t="str">
            <v>Closed</v>
          </cell>
          <cell r="G701">
            <v>4</v>
          </cell>
          <cell r="H701">
            <v>4</v>
          </cell>
          <cell r="I701">
            <v>4</v>
          </cell>
          <cell r="J701">
            <v>4</v>
          </cell>
          <cell r="K701">
            <v>0</v>
          </cell>
          <cell r="N701">
            <v>0</v>
          </cell>
        </row>
        <row r="702">
          <cell r="A702">
            <v>99999</v>
          </cell>
          <cell r="B702" t="str">
            <v>BA-222</v>
          </cell>
          <cell r="C702" t="str">
            <v>Write Documentation for User and Administrator</v>
          </cell>
          <cell r="E702" t="str">
            <v>Doc.Completion</v>
          </cell>
          <cell r="F702" t="str">
            <v>Closed</v>
          </cell>
          <cell r="G702">
            <v>5</v>
          </cell>
          <cell r="H702">
            <v>5</v>
          </cell>
          <cell r="I702">
            <v>5</v>
          </cell>
          <cell r="J702">
            <v>5</v>
          </cell>
          <cell r="K702">
            <v>0</v>
          </cell>
          <cell r="N702">
            <v>0</v>
          </cell>
        </row>
      </sheetData>
    </sheetDataSet>
  </externalBook>
</externalLink>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P750"/>
  <sheetViews>
    <sheetView topLeftCell="B1" workbookViewId="0">
      <pane ySplit="2" topLeftCell="A500" activePane="bottomLeft" state="frozenSplit"/>
      <selection activeCell="B1" sqref="A1:XFD2"/>
      <selection pane="bottomLeft" activeCell="O525" sqref="O525"/>
    </sheetView>
  </sheetViews>
  <sheetFormatPr baseColWidth="10" defaultRowHeight="15" x14ac:dyDescent="0"/>
  <cols>
    <col min="1" max="1" width="10.83203125" style="5" customWidth="1"/>
    <col min="2" max="2" width="7.33203125" style="5" customWidth="1"/>
    <col min="3" max="3" width="43.83203125" style="5" bestFit="1" customWidth="1"/>
    <col min="4" max="4" width="18.33203125" style="5" bestFit="1" customWidth="1"/>
    <col min="5" max="5" width="15" style="5" bestFit="1" customWidth="1"/>
    <col min="6" max="6" width="10.83203125" style="5"/>
    <col min="7" max="7" width="15.33203125" style="6" bestFit="1" customWidth="1"/>
    <col min="8" max="8" width="25.83203125" style="6" hidden="1" customWidth="1"/>
    <col min="9" max="9" width="15.6640625" style="6" bestFit="1" customWidth="1"/>
    <col min="10" max="10" width="10.83203125" style="6" hidden="1" customWidth="1"/>
    <col min="11" max="11" width="11.33203125" style="5" hidden="1" customWidth="1"/>
    <col min="12" max="12" width="11.83203125" style="5" bestFit="1" customWidth="1"/>
    <col min="13" max="13" width="9.6640625" style="7" bestFit="1" customWidth="1"/>
    <col min="14" max="14" width="16.6640625" style="6" bestFit="1" customWidth="1"/>
    <col min="15" max="15" width="105" style="9" customWidth="1"/>
    <col min="16" max="16" width="10.83203125" style="5" hidden="1" customWidth="1"/>
    <col min="17" max="16384" width="10.83203125" style="5"/>
  </cols>
  <sheetData>
    <row r="1" spans="1:16" s="1" customFormat="1">
      <c r="A1" s="1" t="str">
        <f>IF('[1]JIRA-Getter.csv'!A1="","",'[1]JIRA-Getter.csv'!A1)</f>
        <v>Worklog-ID</v>
      </c>
      <c r="B1" s="1" t="str">
        <f>IF('[1]JIRA-Getter.csv'!B1="","",'[1]JIRA-Getter.csv'!B1)</f>
        <v>Issue-Key</v>
      </c>
      <c r="C1" s="1" t="str">
        <f>IF('[1]JIRA-Getter.csv'!C1="","",'[1]JIRA-Getter.csv'!C1)</f>
        <v>Titel</v>
      </c>
      <c r="D1" s="1" t="str">
        <f>IF('[1]JIRA-Getter.csv'!D1="","",'[1]JIRA-Getter.csv'!D1)</f>
        <v>Komponenten</v>
      </c>
      <c r="E1" s="1" t="str">
        <f>IF('[1]JIRA-Getter.csv'!E1="","",'[1]JIRA-Getter.csv'!E1)</f>
        <v>Fix-Versionen</v>
      </c>
      <c r="F1" s="1" t="str">
        <f>IF('[1]JIRA-Getter.csv'!F1="","",'[1]JIRA-Getter.csv'!F1)</f>
        <v>Status</v>
      </c>
      <c r="G1" s="1" t="str">
        <f>IF('[1]JIRA-Getter.csv'!G1="","",'[1]JIRA-Getter.csv'!G1)</f>
        <v>Zeitschätzung</v>
      </c>
      <c r="H1" s="1" t="str">
        <f>IF('[1]JIRA-Getter.csv'!H1="","",'[1]JIRA-Getter.csv'!H1)</f>
        <v>Zeitschätzung (Summable)</v>
      </c>
      <c r="I1" s="1" t="str">
        <f>IF('[1]JIRA-Getter.csv'!I1="","",'[1]JIRA-Getter.csv'!I1)</f>
        <v>Stunden übrig</v>
      </c>
      <c r="J1" s="1" t="str">
        <f>IF('[1]JIRA-Getter.csv'!J1="","",'[1]JIRA-Getter.csv'!J1)</f>
        <v>Stunden übrig (Summable)</v>
      </c>
      <c r="K1" s="1" t="str">
        <f>IF('[1]JIRA-Getter.csv'!K1="","",'[1]JIRA-Getter.csv'!K1)</f>
        <v>Worklogs für Issue</v>
      </c>
      <c r="L1" s="1" t="str">
        <f>IF('[1]JIRA-Getter.csv'!L1="","",'[1]JIRA-Getter.csv'!L1)</f>
        <v>Arbeiter</v>
      </c>
      <c r="M1" s="1" t="str">
        <f>IF('[1]JIRA-Getter.csv'!M1="","",'[1]JIRA-Getter.csv'!M1)</f>
        <v>Beginn</v>
      </c>
      <c r="N1" s="1" t="str">
        <f>IF('[1]JIRA-Getter.csv'!N1="","",'[1]JIRA-Getter.csv'!N1)</f>
        <v>Arbeitsstunden</v>
      </c>
      <c r="O1" s="1" t="str">
        <f>IF('[1]JIRA-Getter.csv'!O1="","",'[1]JIRA-Getter.csv'!O1)</f>
        <v>Beschreibung</v>
      </c>
    </row>
    <row r="2" spans="1:16" s="1" customFormat="1">
      <c r="A2" s="5"/>
      <c r="E2" s="5"/>
      <c r="G2" s="2">
        <f>H2</f>
        <v>748.28333333333353</v>
      </c>
      <c r="H2" s="2">
        <f>SUBTOTAL(9,H3:H1048576)</f>
        <v>748.28333333333353</v>
      </c>
      <c r="I2" s="2">
        <f>J2</f>
        <v>259.79999999999973</v>
      </c>
      <c r="J2" s="2">
        <f>SUBTOTAL(9,J3:J1048576)</f>
        <v>259.79999999999973</v>
      </c>
      <c r="M2" s="3"/>
      <c r="N2" s="2">
        <f>SUBTOTAL(9,N3:N1048576)</f>
        <v>829.33333333333314</v>
      </c>
      <c r="O2" s="4"/>
    </row>
    <row r="3" spans="1:16">
      <c r="A3" s="5">
        <f>IF('[1]JIRA-Getter.csv'!A2="","",'[1]JIRA-Getter.csv'!A2)</f>
        <v>10000</v>
      </c>
      <c r="B3" s="5" t="str">
        <f>IF('[1]JIRA-Getter.csv'!B2="","",'[1]JIRA-Getter.csv'!B2)</f>
        <v>BA-9</v>
      </c>
      <c r="C3" s="5" t="str">
        <f>IF('[1]JIRA-Getter.csv'!C2="","",'[1]JIRA-Getter.csv'!C2)</f>
        <v>Hold meeding</v>
      </c>
      <c r="D3" s="5" t="str">
        <f>IF('[1]JIRA-Getter.csv'!D2="","",'[1]JIRA-Getter.csv'!D2)</f>
        <v/>
      </c>
      <c r="E3" s="5" t="str">
        <f>IF('[1]JIRA-Getter.csv'!E2="","",'[1]JIRA-Getter.csv'!E2)</f>
        <v/>
      </c>
      <c r="F3" s="5" t="str">
        <f>IF('[1]JIRA-Getter.csv'!F2="","",'[1]JIRA-Getter.csv'!F2)</f>
        <v>Open</v>
      </c>
      <c r="G3" s="6">
        <f>IF('[1]JIRA-Getter.csv'!G2="","",'[1]JIRA-Getter.csv'!G2)</f>
        <v>28</v>
      </c>
      <c r="H3" s="6">
        <f>IF('[1]JIRA-Getter.csv'!H2="","",'[1]JIRA-Getter.csv'!H2)</f>
        <v>1.1200000000000001</v>
      </c>
      <c r="I3" s="6">
        <f>IF('[1]JIRA-Getter.csv'!I2="","",'[1]JIRA-Getter.csv'!I2)</f>
        <v>0</v>
      </c>
      <c r="J3" s="6">
        <f>IF('[1]JIRA-Getter.csv'!J2="","",'[1]JIRA-Getter.csv'!J2)</f>
        <v>0</v>
      </c>
      <c r="K3" s="5">
        <f>IF('[1]JIRA-Getter.csv'!K2="","",'[1]JIRA-Getter.csv'!K2)</f>
        <v>25</v>
      </c>
      <c r="L3" s="5" t="str">
        <f>IF('[1]JIRA-Getter.csv'!L2="","",'[1]JIRA-Getter.csv'!L2)</f>
        <v>Tobias Blaser</v>
      </c>
      <c r="M3" s="7">
        <f>IF('[1]JIRA-Getter.csv'!M2="","",'[1]JIRA-Getter.csv'!M2+365.5*4)</f>
        <v>41897.916666666664</v>
      </c>
      <c r="N3" s="6">
        <f>IF('[1]JIRA-Getter.csv'!N2="","",'[1]JIRA-Getter.csv'!N2)</f>
        <v>1</v>
      </c>
      <c r="O3" s="8" t="str">
        <f>IF('[1]JIRA-Getter.csv'!O2="","",'[1]JIRA-Getter.csv'!O2)</f>
        <v>Kickoff meeting</v>
      </c>
      <c r="P3" s="7">
        <f>DATE(YEAR(M3),MONTH(M3),DAY(M3))</f>
        <v>41897</v>
      </c>
    </row>
    <row r="4" spans="1:16">
      <c r="A4" s="5">
        <f>IF('[1]JIRA-Getter.csv'!A3="","",'[1]JIRA-Getter.csv'!A3)</f>
        <v>10001</v>
      </c>
      <c r="B4" s="5" t="str">
        <f>IF('[1]JIRA-Getter.csv'!B3="","",'[1]JIRA-Getter.csv'!B3)</f>
        <v>BA-7</v>
      </c>
      <c r="C4" s="5" t="str">
        <f>IF('[1]JIRA-Getter.csv'!C3="","",'[1]JIRA-Getter.csv'!C3)</f>
        <v>Setup personal infrastructure</v>
      </c>
      <c r="D4" s="5" t="str">
        <f>IF('[1]JIRA-Getter.csv'!D3="","",'[1]JIRA-Getter.csv'!D3)</f>
        <v/>
      </c>
      <c r="E4" s="5" t="str">
        <f>IF('[1]JIRA-Getter.csv'!E3="","",'[1]JIRA-Getter.csv'!E3)</f>
        <v>Infrastruktur &amp; Admin</v>
      </c>
      <c r="F4" s="5" t="str">
        <f>IF('[1]JIRA-Getter.csv'!F3="","",'[1]JIRA-Getter.csv'!F3)</f>
        <v>Closed</v>
      </c>
      <c r="G4" s="6">
        <f>IF('[1]JIRA-Getter.csv'!G3="","",'[1]JIRA-Getter.csv'!G3)</f>
        <v>8</v>
      </c>
      <c r="H4" s="6">
        <f>IF('[1]JIRA-Getter.csv'!H3="","",'[1]JIRA-Getter.csv'!H3)</f>
        <v>1.6</v>
      </c>
      <c r="I4" s="6">
        <f>IF('[1]JIRA-Getter.csv'!I3="","",'[1]JIRA-Getter.csv'!I3)</f>
        <v>0</v>
      </c>
      <c r="J4" s="6">
        <f>IF('[1]JIRA-Getter.csv'!J3="","",'[1]JIRA-Getter.csv'!J3)</f>
        <v>0</v>
      </c>
      <c r="K4" s="5">
        <f>IF('[1]JIRA-Getter.csv'!K3="","",'[1]JIRA-Getter.csv'!K3)</f>
        <v>5</v>
      </c>
      <c r="L4" s="5" t="str">
        <f>IF('[1]JIRA-Getter.csv'!L3="","",'[1]JIRA-Getter.csv'!L3)</f>
        <v>Tobias Blaser</v>
      </c>
      <c r="M4" s="7">
        <f>IF('[1]JIRA-Getter.csv'!M3="","",'[1]JIRA-Getter.csv'!M3+365.5*4)</f>
        <v>41897.958333333336</v>
      </c>
      <c r="N4" s="6">
        <f>IF('[1]JIRA-Getter.csv'!N3="","",'[1]JIRA-Getter.csv'!N3)</f>
        <v>0.75</v>
      </c>
      <c r="O4" s="8" t="str">
        <f>IF('[1]JIRA-Getter.csv'!O3="","",'[1]JIRA-Getter.csv'!O3)</f>
        <v>install work place</v>
      </c>
      <c r="P4" s="7">
        <f t="shared" ref="P4:P67" si="0">DATE(YEAR(M4),MONTH(M4),DAY(M4))</f>
        <v>41897</v>
      </c>
    </row>
    <row r="5" spans="1:16">
      <c r="A5" s="5">
        <f>IF('[1]JIRA-Getter.csv'!A4="","",'[1]JIRA-Getter.csv'!A4)</f>
        <v>10002</v>
      </c>
      <c r="B5" s="5" t="str">
        <f>IF('[1]JIRA-Getter.csv'!B4="","",'[1]JIRA-Getter.csv'!B4)</f>
        <v>BA-9</v>
      </c>
      <c r="C5" s="5" t="str">
        <f>IF('[1]JIRA-Getter.csv'!C4="","",'[1]JIRA-Getter.csv'!C4)</f>
        <v>Hold meeding</v>
      </c>
      <c r="D5" s="5" t="str">
        <f>IF('[1]JIRA-Getter.csv'!D4="","",'[1]JIRA-Getter.csv'!D4)</f>
        <v/>
      </c>
      <c r="E5" s="5" t="str">
        <f>IF('[1]JIRA-Getter.csv'!E4="","",'[1]JIRA-Getter.csv'!E4)</f>
        <v/>
      </c>
      <c r="F5" s="5" t="str">
        <f>IF('[1]JIRA-Getter.csv'!F4="","",'[1]JIRA-Getter.csv'!F4)</f>
        <v>Open</v>
      </c>
      <c r="G5" s="6">
        <f>IF('[1]JIRA-Getter.csv'!G4="","",'[1]JIRA-Getter.csv'!G4)</f>
        <v>28</v>
      </c>
      <c r="H5" s="6">
        <f>IF('[1]JIRA-Getter.csv'!H4="","",'[1]JIRA-Getter.csv'!H4)</f>
        <v>1.1200000000000001</v>
      </c>
      <c r="I5" s="6">
        <f>IF('[1]JIRA-Getter.csv'!I4="","",'[1]JIRA-Getter.csv'!I4)</f>
        <v>0</v>
      </c>
      <c r="J5" s="6">
        <f>IF('[1]JIRA-Getter.csv'!J4="","",'[1]JIRA-Getter.csv'!J4)</f>
        <v>0</v>
      </c>
      <c r="K5" s="5">
        <f>IF('[1]JIRA-Getter.csv'!K4="","",'[1]JIRA-Getter.csv'!K4)</f>
        <v>25</v>
      </c>
      <c r="L5" s="5" t="str">
        <f>IF('[1]JIRA-Getter.csv'!L4="","",'[1]JIRA-Getter.csv'!L4)</f>
        <v>Laurin Murer</v>
      </c>
      <c r="M5" s="7">
        <f>IF('[1]JIRA-Getter.csv'!M4="","",'[1]JIRA-Getter.csv'!M4+365.5*4)</f>
        <v>41897.416666666664</v>
      </c>
      <c r="N5" s="6">
        <f>IF('[1]JIRA-Getter.csv'!N4="","",'[1]JIRA-Getter.csv'!N4)</f>
        <v>1</v>
      </c>
      <c r="O5" s="8" t="str">
        <f>IF('[1]JIRA-Getter.csv'!O4="","",'[1]JIRA-Getter.csv'!O4)</f>
        <v>Kickoff meeting</v>
      </c>
      <c r="P5" s="7">
        <f t="shared" si="0"/>
        <v>41897</v>
      </c>
    </row>
    <row r="6" spans="1:16">
      <c r="A6" s="5">
        <f>IF('[1]JIRA-Getter.csv'!A5="","",'[1]JIRA-Getter.csv'!A5)</f>
        <v>10003</v>
      </c>
      <c r="B6" s="5" t="str">
        <f>IF('[1]JIRA-Getter.csv'!B5="","",'[1]JIRA-Getter.csv'!B5)</f>
        <v>BA-7</v>
      </c>
      <c r="C6" s="5" t="str">
        <f>IF('[1]JIRA-Getter.csv'!C5="","",'[1]JIRA-Getter.csv'!C5)</f>
        <v>Setup personal infrastructure</v>
      </c>
      <c r="D6" s="5" t="str">
        <f>IF('[1]JIRA-Getter.csv'!D5="","",'[1]JIRA-Getter.csv'!D5)</f>
        <v/>
      </c>
      <c r="E6" s="5" t="str">
        <f>IF('[1]JIRA-Getter.csv'!E5="","",'[1]JIRA-Getter.csv'!E5)</f>
        <v>Infrastruktur &amp; Admin</v>
      </c>
      <c r="F6" s="5" t="str">
        <f>IF('[1]JIRA-Getter.csv'!F5="","",'[1]JIRA-Getter.csv'!F5)</f>
        <v>Closed</v>
      </c>
      <c r="G6" s="6">
        <f>IF('[1]JIRA-Getter.csv'!G5="","",'[1]JIRA-Getter.csv'!G5)</f>
        <v>8</v>
      </c>
      <c r="H6" s="6">
        <f>IF('[1]JIRA-Getter.csv'!H5="","",'[1]JIRA-Getter.csv'!H5)</f>
        <v>1.6</v>
      </c>
      <c r="I6" s="6">
        <f>IF('[1]JIRA-Getter.csv'!I5="","",'[1]JIRA-Getter.csv'!I5)</f>
        <v>0</v>
      </c>
      <c r="J6" s="6">
        <f>IF('[1]JIRA-Getter.csv'!J5="","",'[1]JIRA-Getter.csv'!J5)</f>
        <v>0</v>
      </c>
      <c r="K6" s="5">
        <f>IF('[1]JIRA-Getter.csv'!K5="","",'[1]JIRA-Getter.csv'!K5)</f>
        <v>5</v>
      </c>
      <c r="L6" s="5" t="str">
        <f>IF('[1]JIRA-Getter.csv'!L5="","",'[1]JIRA-Getter.csv'!L5)</f>
        <v>Tobias Blaser</v>
      </c>
      <c r="M6" s="7">
        <f>IF('[1]JIRA-Getter.csv'!M5="","",'[1]JIRA-Getter.csv'!M5+365.5*4)</f>
        <v>41897.583333333336</v>
      </c>
      <c r="N6" s="6">
        <f>IF('[1]JIRA-Getter.csv'!N5="","",'[1]JIRA-Getter.csv'!N5)</f>
        <v>5</v>
      </c>
      <c r="O6" s="8" t="str">
        <f>IF('[1]JIRA-Getter.csv'!O5="","",'[1]JIRA-Getter.csv'!O5)</f>
        <v>Install workstation &amp; vm</v>
      </c>
      <c r="P6" s="7">
        <f t="shared" si="0"/>
        <v>41897</v>
      </c>
    </row>
    <row r="7" spans="1:16">
      <c r="A7" s="5">
        <f>IF('[1]JIRA-Getter.csv'!A6="","",'[1]JIRA-Getter.csv'!A6)</f>
        <v>10004</v>
      </c>
      <c r="B7" s="5" t="str">
        <f>IF('[1]JIRA-Getter.csv'!B6="","",'[1]JIRA-Getter.csv'!B6)</f>
        <v>BA-10</v>
      </c>
      <c r="C7" s="5" t="str">
        <f>IF('[1]JIRA-Getter.csv'!C6="","",'[1]JIRA-Getter.csv'!C6)</f>
        <v>Technical BA documentation</v>
      </c>
      <c r="D7" s="5" t="str">
        <f>IF('[1]JIRA-Getter.csv'!D6="","",'[1]JIRA-Getter.csv'!D6)</f>
        <v/>
      </c>
      <c r="E7" s="5" t="str">
        <f>IF('[1]JIRA-Getter.csv'!E6="","",'[1]JIRA-Getter.csv'!E6)</f>
        <v>Release BA</v>
      </c>
      <c r="F7" s="5" t="str">
        <f>IF('[1]JIRA-Getter.csv'!F6="","",'[1]JIRA-Getter.csv'!F6)</f>
        <v>Open</v>
      </c>
      <c r="G7" s="6">
        <f>IF('[1]JIRA-Getter.csv'!G6="","",'[1]JIRA-Getter.csv'!G6)</f>
        <v>0</v>
      </c>
      <c r="H7" s="6">
        <f>IF('[1]JIRA-Getter.csv'!H6="","",'[1]JIRA-Getter.csv'!H6)</f>
        <v>0</v>
      </c>
      <c r="I7" s="6">
        <f>IF('[1]JIRA-Getter.csv'!I6="","",'[1]JIRA-Getter.csv'!I6)</f>
        <v>0</v>
      </c>
      <c r="J7" s="6">
        <f>IF('[1]JIRA-Getter.csv'!J6="","",'[1]JIRA-Getter.csv'!J6)</f>
        <v>0</v>
      </c>
      <c r="K7" s="5">
        <f>IF('[1]JIRA-Getter.csv'!K6="","",'[1]JIRA-Getter.csv'!K6)</f>
        <v>6</v>
      </c>
      <c r="L7" s="5" t="str">
        <f>IF('[1]JIRA-Getter.csv'!L6="","",'[1]JIRA-Getter.csv'!L6)</f>
        <v>Tobias Blaser</v>
      </c>
      <c r="M7" s="7">
        <f>IF('[1]JIRA-Getter.csv'!M6="","",'[1]JIRA-Getter.csv'!M6+365.5*4)</f>
        <v>41897.90625</v>
      </c>
      <c r="N7" s="6">
        <f>IF('[1]JIRA-Getter.csv'!N6="","",'[1]JIRA-Getter.csv'!N6)</f>
        <v>0.5</v>
      </c>
      <c r="O7" s="8" t="str">
        <f>IF('[1]JIRA-Getter.csv'!O6="","",'[1]JIRA-Getter.csv'!O6)</f>
        <v>Initialize tex doc</v>
      </c>
      <c r="P7" s="7">
        <f t="shared" si="0"/>
        <v>41897</v>
      </c>
    </row>
    <row r="8" spans="1:16">
      <c r="A8" s="5">
        <f>IF('[1]JIRA-Getter.csv'!A7="","",'[1]JIRA-Getter.csv'!A7)</f>
        <v>10005</v>
      </c>
      <c r="B8" s="5" t="str">
        <f>IF('[1]JIRA-Getter.csv'!B7="","",'[1]JIRA-Getter.csv'!B7)</f>
        <v>BA-2</v>
      </c>
      <c r="C8" s="5" t="str">
        <f>IF('[1]JIRA-Getter.csv'!C7="","",'[1]JIRA-Getter.csv'!C7)</f>
        <v>Setup and configure project servers</v>
      </c>
      <c r="D8" s="5" t="str">
        <f>IF('[1]JIRA-Getter.csv'!D7="","",'[1]JIRA-Getter.csv'!D7)</f>
        <v/>
      </c>
      <c r="E8" s="5" t="str">
        <f>IF('[1]JIRA-Getter.csv'!E7="","",'[1]JIRA-Getter.csv'!E7)</f>
        <v>Infrastruktur &amp; Admin</v>
      </c>
      <c r="F8" s="5" t="str">
        <f>IF('[1]JIRA-Getter.csv'!F7="","",'[1]JIRA-Getter.csv'!F7)</f>
        <v>Closed</v>
      </c>
      <c r="G8" s="6">
        <f>IF('[1]JIRA-Getter.csv'!G7="","",'[1]JIRA-Getter.csv'!G7)</f>
        <v>8</v>
      </c>
      <c r="H8" s="6">
        <f>IF('[1]JIRA-Getter.csv'!H7="","",'[1]JIRA-Getter.csv'!H7)</f>
        <v>0.88888888888888795</v>
      </c>
      <c r="I8" s="6">
        <f>IF('[1]JIRA-Getter.csv'!I7="","",'[1]JIRA-Getter.csv'!I7)</f>
        <v>0</v>
      </c>
      <c r="J8" s="6">
        <f>IF('[1]JIRA-Getter.csv'!J7="","",'[1]JIRA-Getter.csv'!J7)</f>
        <v>0</v>
      </c>
      <c r="K8" s="5">
        <f>IF('[1]JIRA-Getter.csv'!K7="","",'[1]JIRA-Getter.csv'!K7)</f>
        <v>9</v>
      </c>
      <c r="L8" s="5" t="str">
        <f>IF('[1]JIRA-Getter.csv'!L7="","",'[1]JIRA-Getter.csv'!L7)</f>
        <v>Tobias Blaser</v>
      </c>
      <c r="M8" s="7">
        <f>IF('[1]JIRA-Getter.csv'!M7="","",'[1]JIRA-Getter.csv'!M7+365.5*4)</f>
        <v>41897.520833333336</v>
      </c>
      <c r="N8" s="6">
        <f>IF('[1]JIRA-Getter.csv'!N7="","",'[1]JIRA-Getter.csv'!N7)</f>
        <v>1.5</v>
      </c>
      <c r="O8" s="8" t="str">
        <f>IF('[1]JIRA-Getter.csv'!O7="","",'[1]JIRA-Getter.csv'!O7)</f>
        <v>Infrastructure decisions</v>
      </c>
      <c r="P8" s="7">
        <f t="shared" si="0"/>
        <v>41897</v>
      </c>
    </row>
    <row r="9" spans="1:16">
      <c r="A9" s="5">
        <f>IF('[1]JIRA-Getter.csv'!A8="","",'[1]JIRA-Getter.csv'!A8)</f>
        <v>10006</v>
      </c>
      <c r="B9" s="5" t="str">
        <f>IF('[1]JIRA-Getter.csv'!B8="","",'[1]JIRA-Getter.csv'!B8)</f>
        <v>BA-8</v>
      </c>
      <c r="C9" s="5" t="str">
        <f>IF('[1]JIRA-Getter.csv'!C8="","",'[1]JIRA-Getter.csv'!C8)</f>
        <v>Prepare &amp; rework meetings</v>
      </c>
      <c r="D9" s="5" t="str">
        <f>IF('[1]JIRA-Getter.csv'!D8="","",'[1]JIRA-Getter.csv'!D8)</f>
        <v/>
      </c>
      <c r="E9" s="5" t="str">
        <f>IF('[1]JIRA-Getter.csv'!E8="","",'[1]JIRA-Getter.csv'!E8)</f>
        <v/>
      </c>
      <c r="F9" s="5" t="str">
        <f>IF('[1]JIRA-Getter.csv'!F8="","",'[1]JIRA-Getter.csv'!F8)</f>
        <v>Open</v>
      </c>
      <c r="G9" s="6">
        <f>IF('[1]JIRA-Getter.csv'!G8="","",'[1]JIRA-Getter.csv'!G8)</f>
        <v>18</v>
      </c>
      <c r="H9" s="6">
        <f>IF('[1]JIRA-Getter.csv'!H8="","",'[1]JIRA-Getter.csv'!H8)</f>
        <v>0.78260869565217395</v>
      </c>
      <c r="I9" s="6">
        <f>IF('[1]JIRA-Getter.csv'!I8="","",'[1]JIRA-Getter.csv'!I8)</f>
        <v>6.5833333333333304</v>
      </c>
      <c r="J9" s="6">
        <f>IF('[1]JIRA-Getter.csv'!J8="","",'[1]JIRA-Getter.csv'!J8)</f>
        <v>0.28623188405797101</v>
      </c>
      <c r="K9" s="5">
        <f>IF('[1]JIRA-Getter.csv'!K8="","",'[1]JIRA-Getter.csv'!K8)</f>
        <v>23</v>
      </c>
      <c r="L9" s="5" t="str">
        <f>IF('[1]JIRA-Getter.csv'!L8="","",'[1]JIRA-Getter.csv'!L8)</f>
        <v>Tobias Blaser</v>
      </c>
      <c r="M9" s="7">
        <f>IF('[1]JIRA-Getter.csv'!M8="","",'[1]JIRA-Getter.csv'!M8+365.5*4)</f>
        <v>41900.340277777781</v>
      </c>
      <c r="N9" s="6">
        <f>IF('[1]JIRA-Getter.csv'!N8="","",'[1]JIRA-Getter.csv'!N8)</f>
        <v>1</v>
      </c>
      <c r="O9" s="8" t="str">
        <f>IF('[1]JIRA-Getter.csv'!O8="","",'[1]JIRA-Getter.csv'!O8)</f>
        <v>Protocol kickoff meeting</v>
      </c>
      <c r="P9" s="7">
        <f t="shared" si="0"/>
        <v>41900</v>
      </c>
    </row>
    <row r="10" spans="1:16">
      <c r="A10" s="5">
        <f>IF('[1]JIRA-Getter.csv'!A9="","",'[1]JIRA-Getter.csv'!A9)</f>
        <v>10007</v>
      </c>
      <c r="B10" s="5" t="str">
        <f>IF('[1]JIRA-Getter.csv'!B9="","",'[1]JIRA-Getter.csv'!B9)</f>
        <v>BA-7</v>
      </c>
      <c r="C10" s="5" t="str">
        <f>IF('[1]JIRA-Getter.csv'!C9="","",'[1]JIRA-Getter.csv'!C9)</f>
        <v>Setup personal infrastructure</v>
      </c>
      <c r="D10" s="5" t="str">
        <f>IF('[1]JIRA-Getter.csv'!D9="","",'[1]JIRA-Getter.csv'!D9)</f>
        <v/>
      </c>
      <c r="E10" s="5" t="str">
        <f>IF('[1]JIRA-Getter.csv'!E9="","",'[1]JIRA-Getter.csv'!E9)</f>
        <v>Infrastruktur &amp; Admin</v>
      </c>
      <c r="F10" s="5" t="str">
        <f>IF('[1]JIRA-Getter.csv'!F9="","",'[1]JIRA-Getter.csv'!F9)</f>
        <v>Closed</v>
      </c>
      <c r="G10" s="6">
        <f>IF('[1]JIRA-Getter.csv'!G9="","",'[1]JIRA-Getter.csv'!G9)</f>
        <v>8</v>
      </c>
      <c r="H10" s="6">
        <f>IF('[1]JIRA-Getter.csv'!H9="","",'[1]JIRA-Getter.csv'!H9)</f>
        <v>1.6</v>
      </c>
      <c r="I10" s="6">
        <f>IF('[1]JIRA-Getter.csv'!I9="","",'[1]JIRA-Getter.csv'!I9)</f>
        <v>0</v>
      </c>
      <c r="J10" s="6">
        <f>IF('[1]JIRA-Getter.csv'!J9="","",'[1]JIRA-Getter.csv'!J9)</f>
        <v>0</v>
      </c>
      <c r="K10" s="5">
        <f>IF('[1]JIRA-Getter.csv'!K9="","",'[1]JIRA-Getter.csv'!K9)</f>
        <v>5</v>
      </c>
      <c r="L10" s="5" t="str">
        <f>IF('[1]JIRA-Getter.csv'!L9="","",'[1]JIRA-Getter.csv'!L9)</f>
        <v>Tobias Blaser</v>
      </c>
      <c r="M10" s="7">
        <f>IF('[1]JIRA-Getter.csv'!M9="","",'[1]JIRA-Getter.csv'!M9+365.5*4)</f>
        <v>41900.631944444445</v>
      </c>
      <c r="N10" s="6">
        <f>IF('[1]JIRA-Getter.csv'!N9="","",'[1]JIRA-Getter.csv'!N9)</f>
        <v>3.3333333333333299</v>
      </c>
      <c r="O10" s="8" t="str">
        <f>IF('[1]JIRA-Getter.csv'!O9="","",'[1]JIRA-Getter.csv'!O9)</f>
        <v>install mediawiki &amp; cdar (try...)</v>
      </c>
      <c r="P10" s="7">
        <f t="shared" si="0"/>
        <v>41900</v>
      </c>
    </row>
    <row r="11" spans="1:16">
      <c r="A11" s="5">
        <f>IF('[1]JIRA-Getter.csv'!A10="","",'[1]JIRA-Getter.csv'!A10)</f>
        <v>10008</v>
      </c>
      <c r="B11" s="5" t="str">
        <f>IF('[1]JIRA-Getter.csv'!B10="","",'[1]JIRA-Getter.csv'!B10)</f>
        <v>BA-13</v>
      </c>
      <c r="C11" s="5" t="str">
        <f>IF('[1]JIRA-Getter.csv'!C10="","",'[1]JIRA-Getter.csv'!C10)</f>
        <v>Read up on BA M.T./D.Z.</v>
      </c>
      <c r="D11" s="5" t="str">
        <f>IF('[1]JIRA-Getter.csv'!D10="","",'[1]JIRA-Getter.csv'!D10)</f>
        <v/>
      </c>
      <c r="E11" s="5" t="str">
        <f>IF('[1]JIRA-Getter.csv'!E10="","",'[1]JIRA-Getter.csv'!E10)</f>
        <v>Infrastruktur &amp; Admin</v>
      </c>
      <c r="F11" s="5" t="str">
        <f>IF('[1]JIRA-Getter.csv'!F10="","",'[1]JIRA-Getter.csv'!F10)</f>
        <v>Closed</v>
      </c>
      <c r="G11" s="6">
        <f>IF('[1]JIRA-Getter.csv'!G10="","",'[1]JIRA-Getter.csv'!G10)</f>
        <v>10</v>
      </c>
      <c r="H11" s="6">
        <f>IF('[1]JIRA-Getter.csv'!H10="","",'[1]JIRA-Getter.csv'!H10)</f>
        <v>1.1111111111111101</v>
      </c>
      <c r="I11" s="6">
        <f>IF('[1]JIRA-Getter.csv'!I10="","",'[1]JIRA-Getter.csv'!I10)</f>
        <v>0</v>
      </c>
      <c r="J11" s="6">
        <f>IF('[1]JIRA-Getter.csv'!J10="","",'[1]JIRA-Getter.csv'!J10)</f>
        <v>0</v>
      </c>
      <c r="K11" s="5">
        <f>IF('[1]JIRA-Getter.csv'!K10="","",'[1]JIRA-Getter.csv'!K10)</f>
        <v>9</v>
      </c>
      <c r="L11" s="5" t="str">
        <f>IF('[1]JIRA-Getter.csv'!L10="","",'[1]JIRA-Getter.csv'!L10)</f>
        <v>Tobias Blaser</v>
      </c>
      <c r="M11" s="7">
        <f>IF('[1]JIRA-Getter.csv'!M10="","",'[1]JIRA-Getter.csv'!M10+365.5*4)</f>
        <v>41900.885416666664</v>
      </c>
      <c r="N11" s="6">
        <f>IF('[1]JIRA-Getter.csv'!N10="","",'[1]JIRA-Getter.csv'!N10)</f>
        <v>0.75</v>
      </c>
      <c r="O11" s="8" t="str">
        <f>IF('[1]JIRA-Getter.csv'!O10="","",'[1]JIRA-Getter.csv'!O10)</f>
        <v>Read BA documentation M.T./D.Z.</v>
      </c>
      <c r="P11" s="7">
        <f t="shared" si="0"/>
        <v>41900</v>
      </c>
    </row>
    <row r="12" spans="1:16">
      <c r="A12" s="5">
        <f>IF('[1]JIRA-Getter.csv'!A11="","",'[1]JIRA-Getter.csv'!A11)</f>
        <v>10009</v>
      </c>
      <c r="B12" s="5" t="str">
        <f>IF('[1]JIRA-Getter.csv'!B11="","",'[1]JIRA-Getter.csv'!B11)</f>
        <v>BA-13</v>
      </c>
      <c r="C12" s="5" t="str">
        <f>IF('[1]JIRA-Getter.csv'!C11="","",'[1]JIRA-Getter.csv'!C11)</f>
        <v>Read up on BA M.T./D.Z.</v>
      </c>
      <c r="D12" s="5" t="str">
        <f>IF('[1]JIRA-Getter.csv'!D11="","",'[1]JIRA-Getter.csv'!D11)</f>
        <v/>
      </c>
      <c r="E12" s="5" t="str">
        <f>IF('[1]JIRA-Getter.csv'!E11="","",'[1]JIRA-Getter.csv'!E11)</f>
        <v>Infrastruktur &amp; Admin</v>
      </c>
      <c r="F12" s="5" t="str">
        <f>IF('[1]JIRA-Getter.csv'!F11="","",'[1]JIRA-Getter.csv'!F11)</f>
        <v>Closed</v>
      </c>
      <c r="G12" s="6">
        <f>IF('[1]JIRA-Getter.csv'!G11="","",'[1]JIRA-Getter.csv'!G11)</f>
        <v>10</v>
      </c>
      <c r="H12" s="6">
        <f>IF('[1]JIRA-Getter.csv'!H11="","",'[1]JIRA-Getter.csv'!H11)</f>
        <v>1.1111111111111101</v>
      </c>
      <c r="I12" s="6">
        <f>IF('[1]JIRA-Getter.csv'!I11="","",'[1]JIRA-Getter.csv'!I11)</f>
        <v>0</v>
      </c>
      <c r="J12" s="6">
        <f>IF('[1]JIRA-Getter.csv'!J11="","",'[1]JIRA-Getter.csv'!J11)</f>
        <v>0</v>
      </c>
      <c r="K12" s="5">
        <f>IF('[1]JIRA-Getter.csv'!K11="","",'[1]JIRA-Getter.csv'!K11)</f>
        <v>9</v>
      </c>
      <c r="L12" s="5" t="str">
        <f>IF('[1]JIRA-Getter.csv'!L11="","",'[1]JIRA-Getter.csv'!L11)</f>
        <v>Tobias Blaser</v>
      </c>
      <c r="M12" s="7">
        <f>IF('[1]JIRA-Getter.csv'!M11="","",'[1]JIRA-Getter.csv'!M11+365.5*4)</f>
        <v>41900.5625</v>
      </c>
      <c r="N12" s="6">
        <f>IF('[1]JIRA-Getter.csv'!N11="","",'[1]JIRA-Getter.csv'!N11)</f>
        <v>1.5</v>
      </c>
      <c r="O12" s="8" t="str">
        <f>IF('[1]JIRA-Getter.csv'!O11="","",'[1]JIRA-Getter.csv'!O11)</f>
        <v>Read BA documentation of M.T./D.Z.</v>
      </c>
      <c r="P12" s="7">
        <f t="shared" si="0"/>
        <v>41900</v>
      </c>
    </row>
    <row r="13" spans="1:16">
      <c r="A13" s="5">
        <f>IF('[1]JIRA-Getter.csv'!A12="","",'[1]JIRA-Getter.csv'!A12)</f>
        <v>10010</v>
      </c>
      <c r="B13" s="5" t="str">
        <f>IF('[1]JIRA-Getter.csv'!B12="","",'[1]JIRA-Getter.csv'!B12)</f>
        <v>BA-8</v>
      </c>
      <c r="C13" s="5" t="str">
        <f>IF('[1]JIRA-Getter.csv'!C12="","",'[1]JIRA-Getter.csv'!C12)</f>
        <v>Prepare &amp; rework meetings</v>
      </c>
      <c r="D13" s="5" t="str">
        <f>IF('[1]JIRA-Getter.csv'!D12="","",'[1]JIRA-Getter.csv'!D12)</f>
        <v/>
      </c>
      <c r="E13" s="5" t="str">
        <f>IF('[1]JIRA-Getter.csv'!E12="","",'[1]JIRA-Getter.csv'!E12)</f>
        <v/>
      </c>
      <c r="F13" s="5" t="str">
        <f>IF('[1]JIRA-Getter.csv'!F12="","",'[1]JIRA-Getter.csv'!F12)</f>
        <v>Open</v>
      </c>
      <c r="G13" s="6">
        <f>IF('[1]JIRA-Getter.csv'!G12="","",'[1]JIRA-Getter.csv'!G12)</f>
        <v>18</v>
      </c>
      <c r="H13" s="6">
        <f>IF('[1]JIRA-Getter.csv'!H12="","",'[1]JIRA-Getter.csv'!H12)</f>
        <v>0.78260869565217395</v>
      </c>
      <c r="I13" s="6">
        <f>IF('[1]JIRA-Getter.csv'!I12="","",'[1]JIRA-Getter.csv'!I12)</f>
        <v>6.5833333333333304</v>
      </c>
      <c r="J13" s="6">
        <f>IF('[1]JIRA-Getter.csv'!J12="","",'[1]JIRA-Getter.csv'!J12)</f>
        <v>0.28623188405797101</v>
      </c>
      <c r="K13" s="5">
        <f>IF('[1]JIRA-Getter.csv'!K12="","",'[1]JIRA-Getter.csv'!K12)</f>
        <v>23</v>
      </c>
      <c r="L13" s="5" t="str">
        <f>IF('[1]JIRA-Getter.csv'!L12="","",'[1]JIRA-Getter.csv'!L12)</f>
        <v>Tobias Blaser</v>
      </c>
      <c r="M13" s="7">
        <f>IF('[1]JIRA-Getter.csv'!M12="","",'[1]JIRA-Getter.csv'!M12+365.5*4)</f>
        <v>41901.28125</v>
      </c>
      <c r="N13" s="6">
        <f>IF('[1]JIRA-Getter.csv'!N12="","",'[1]JIRA-Getter.csv'!N12)</f>
        <v>0.25</v>
      </c>
      <c r="O13" s="8" t="str">
        <f>IF('[1]JIRA-Getter.csv'!O12="","",'[1]JIRA-Getter.csv'!O12)</f>
        <v>Agenda items next meeting</v>
      </c>
      <c r="P13" s="7">
        <f t="shared" si="0"/>
        <v>41901</v>
      </c>
    </row>
    <row r="14" spans="1:16">
      <c r="A14" s="5">
        <f>IF('[1]JIRA-Getter.csv'!A13="","",'[1]JIRA-Getter.csv'!A13)</f>
        <v>10011</v>
      </c>
      <c r="B14" s="5" t="str">
        <f>IF('[1]JIRA-Getter.csv'!B13="","",'[1]JIRA-Getter.csv'!B13)</f>
        <v>BA-12</v>
      </c>
      <c r="C14" s="5" t="str">
        <f>IF('[1]JIRA-Getter.csv'!C13="","",'[1]JIRA-Getter.csv'!C13)</f>
        <v>Setup documentation</v>
      </c>
      <c r="D14" s="5" t="str">
        <f>IF('[1]JIRA-Getter.csv'!D13="","",'[1]JIRA-Getter.csv'!D13)</f>
        <v/>
      </c>
      <c r="E14" s="5" t="str">
        <f>IF('[1]JIRA-Getter.csv'!E13="","",'[1]JIRA-Getter.csv'!E13)</f>
        <v>Infrastruktur &amp; Admin</v>
      </c>
      <c r="F14" s="5" t="str">
        <f>IF('[1]JIRA-Getter.csv'!F13="","",'[1]JIRA-Getter.csv'!F13)</f>
        <v>Closed</v>
      </c>
      <c r="G14" s="6">
        <f>IF('[1]JIRA-Getter.csv'!G13="","",'[1]JIRA-Getter.csv'!G13)</f>
        <v>1</v>
      </c>
      <c r="H14" s="6">
        <f>IF('[1]JIRA-Getter.csv'!H13="","",'[1]JIRA-Getter.csv'!H13)</f>
        <v>1</v>
      </c>
      <c r="I14" s="6">
        <f>IF('[1]JIRA-Getter.csv'!I13="","",'[1]JIRA-Getter.csv'!I13)</f>
        <v>0</v>
      </c>
      <c r="J14" s="6">
        <f>IF('[1]JIRA-Getter.csv'!J13="","",'[1]JIRA-Getter.csv'!J13)</f>
        <v>0</v>
      </c>
      <c r="K14" s="5">
        <f>IF('[1]JIRA-Getter.csv'!K13="","",'[1]JIRA-Getter.csv'!K13)</f>
        <v>1</v>
      </c>
      <c r="L14" s="5" t="str">
        <f>IF('[1]JIRA-Getter.csv'!L13="","",'[1]JIRA-Getter.csv'!L13)</f>
        <v>Tobias Blaser</v>
      </c>
      <c r="M14" s="7">
        <f>IF('[1]JIRA-Getter.csv'!M13="","",'[1]JIRA-Getter.csv'!M13+365.5*4)</f>
        <v>41901.291666666664</v>
      </c>
      <c r="N14" s="6">
        <f>IF('[1]JIRA-Getter.csv'!N13="","",'[1]JIRA-Getter.csv'!N13)</f>
        <v>0.5</v>
      </c>
      <c r="O14" s="8" t="str">
        <f>IF('[1]JIRA-Getter.csv'!O13="","",'[1]JIRA-Getter.csv'!O13)</f>
        <v>Setup literature list</v>
      </c>
      <c r="P14" s="7">
        <f t="shared" si="0"/>
        <v>41901</v>
      </c>
    </row>
    <row r="15" spans="1:16">
      <c r="A15" s="5">
        <f>IF('[1]JIRA-Getter.csv'!A14="","",'[1]JIRA-Getter.csv'!A14)</f>
        <v>10012</v>
      </c>
      <c r="B15" s="5" t="str">
        <f>IF('[1]JIRA-Getter.csv'!B14="","",'[1]JIRA-Getter.csv'!B14)</f>
        <v>BA-13</v>
      </c>
      <c r="C15" s="5" t="str">
        <f>IF('[1]JIRA-Getter.csv'!C14="","",'[1]JIRA-Getter.csv'!C14)</f>
        <v>Read up on BA M.T./D.Z.</v>
      </c>
      <c r="D15" s="5" t="str">
        <f>IF('[1]JIRA-Getter.csv'!D14="","",'[1]JIRA-Getter.csv'!D14)</f>
        <v/>
      </c>
      <c r="E15" s="5" t="str">
        <f>IF('[1]JIRA-Getter.csv'!E14="","",'[1]JIRA-Getter.csv'!E14)</f>
        <v>Infrastruktur &amp; Admin</v>
      </c>
      <c r="F15" s="5" t="str">
        <f>IF('[1]JIRA-Getter.csv'!F14="","",'[1]JIRA-Getter.csv'!F14)</f>
        <v>Closed</v>
      </c>
      <c r="G15" s="6">
        <f>IF('[1]JIRA-Getter.csv'!G14="","",'[1]JIRA-Getter.csv'!G14)</f>
        <v>10</v>
      </c>
      <c r="H15" s="6">
        <f>IF('[1]JIRA-Getter.csv'!H14="","",'[1]JIRA-Getter.csv'!H14)</f>
        <v>1.1111111111111101</v>
      </c>
      <c r="I15" s="6">
        <f>IF('[1]JIRA-Getter.csv'!I14="","",'[1]JIRA-Getter.csv'!I14)</f>
        <v>0</v>
      </c>
      <c r="J15" s="6">
        <f>IF('[1]JIRA-Getter.csv'!J14="","",'[1]JIRA-Getter.csv'!J14)</f>
        <v>0</v>
      </c>
      <c r="K15" s="5">
        <f>IF('[1]JIRA-Getter.csv'!K14="","",'[1]JIRA-Getter.csv'!K14)</f>
        <v>9</v>
      </c>
      <c r="L15" s="5" t="str">
        <f>IF('[1]JIRA-Getter.csv'!L14="","",'[1]JIRA-Getter.csv'!L14)</f>
        <v>Tobias Blaser</v>
      </c>
      <c r="M15" s="7">
        <f>IF('[1]JIRA-Getter.csv'!M14="","",'[1]JIRA-Getter.csv'!M14+365.5*4)</f>
        <v>41901.3125</v>
      </c>
      <c r="N15" s="6">
        <f>IF('[1]JIRA-Getter.csv'!N14="","",'[1]JIRA-Getter.csv'!N14)</f>
        <v>0.5</v>
      </c>
      <c r="O15" s="8" t="str">
        <f>IF('[1]JIRA-Getter.csv'!O14="","",'[1]JIRA-Getter.csv'!O14)</f>
        <v>Read presentations ZIO</v>
      </c>
      <c r="P15" s="7">
        <f t="shared" si="0"/>
        <v>41901</v>
      </c>
    </row>
    <row r="16" spans="1:16">
      <c r="A16" s="5">
        <f>IF('[1]JIRA-Getter.csv'!A15="","",'[1]JIRA-Getter.csv'!A15)</f>
        <v>10013</v>
      </c>
      <c r="B16" s="5" t="str">
        <f>IF('[1]JIRA-Getter.csv'!B15="","",'[1]JIRA-Getter.csv'!B15)</f>
        <v>BA-14</v>
      </c>
      <c r="C16" s="5" t="str">
        <f>IF('[1]JIRA-Getter.csv'!C15="","",'[1]JIRA-Getter.csv'!C15)</f>
        <v>Projectmanagement</v>
      </c>
      <c r="D16" s="5" t="str">
        <f>IF('[1]JIRA-Getter.csv'!D15="","",'[1]JIRA-Getter.csv'!D15)</f>
        <v/>
      </c>
      <c r="E16" s="5" t="str">
        <f>IF('[1]JIRA-Getter.csv'!E15="","",'[1]JIRA-Getter.csv'!E15)</f>
        <v/>
      </c>
      <c r="F16" s="5" t="str">
        <f>IF('[1]JIRA-Getter.csv'!F15="","",'[1]JIRA-Getter.csv'!F15)</f>
        <v>Open</v>
      </c>
      <c r="G16" s="6">
        <f>IF('[1]JIRA-Getter.csv'!G15="","",'[1]JIRA-Getter.csv'!G15)</f>
        <v>14</v>
      </c>
      <c r="H16" s="6">
        <f>IF('[1]JIRA-Getter.csv'!H15="","",'[1]JIRA-Getter.csv'!H15)</f>
        <v>0.35</v>
      </c>
      <c r="I16" s="6">
        <f>IF('[1]JIRA-Getter.csv'!I15="","",'[1]JIRA-Getter.csv'!I15)</f>
        <v>0</v>
      </c>
      <c r="J16" s="6">
        <f>IF('[1]JIRA-Getter.csv'!J15="","",'[1]JIRA-Getter.csv'!J15)</f>
        <v>0</v>
      </c>
      <c r="K16" s="5">
        <f>IF('[1]JIRA-Getter.csv'!K15="","",'[1]JIRA-Getter.csv'!K15)</f>
        <v>40</v>
      </c>
      <c r="L16" s="5" t="str">
        <f>IF('[1]JIRA-Getter.csv'!L15="","",'[1]JIRA-Getter.csv'!L15)</f>
        <v>Tobias Blaser</v>
      </c>
      <c r="M16" s="7">
        <f>IF('[1]JIRA-Getter.csv'!M15="","",'[1]JIRA-Getter.csv'!M15+365.5*4)</f>
        <v>41901.5</v>
      </c>
      <c r="N16" s="6">
        <f>IF('[1]JIRA-Getter.csv'!N15="","",'[1]JIRA-Getter.csv'!N15)</f>
        <v>1.5</v>
      </c>
      <c r="O16" s="8" t="str">
        <f>IF('[1]JIRA-Getter.csv'!O15="","",'[1]JIRA-Getter.csv'!O15)</f>
        <v>postrecord done work</v>
      </c>
      <c r="P16" s="7">
        <f t="shared" si="0"/>
        <v>41901</v>
      </c>
    </row>
    <row r="17" spans="1:16">
      <c r="A17" s="5">
        <f>IF('[1]JIRA-Getter.csv'!A16="","",'[1]JIRA-Getter.csv'!A16)</f>
        <v>10014</v>
      </c>
      <c r="B17" s="5" t="str">
        <f>IF('[1]JIRA-Getter.csv'!B16="","",'[1]JIRA-Getter.csv'!B16)</f>
        <v>BA-15</v>
      </c>
      <c r="C17" s="5" t="str">
        <f>IF('[1]JIRA-Getter.csv'!C16="","",'[1]JIRA-Getter.csv'!C16)</f>
        <v>Review Job description</v>
      </c>
      <c r="D17" s="5" t="str">
        <f>IF('[1]JIRA-Getter.csv'!D16="","",'[1]JIRA-Getter.csv'!D16)</f>
        <v/>
      </c>
      <c r="E17" s="5" t="str">
        <f>IF('[1]JIRA-Getter.csv'!E16="","",'[1]JIRA-Getter.csv'!E16)</f>
        <v>Infrastruktur &amp; Admin</v>
      </c>
      <c r="F17" s="5" t="str">
        <f>IF('[1]JIRA-Getter.csv'!F16="","",'[1]JIRA-Getter.csv'!F16)</f>
        <v>Closed</v>
      </c>
      <c r="G17" s="6">
        <f>IF('[1]JIRA-Getter.csv'!G16="","",'[1]JIRA-Getter.csv'!G16)</f>
        <v>2</v>
      </c>
      <c r="H17" s="6">
        <f>IF('[1]JIRA-Getter.csv'!H16="","",'[1]JIRA-Getter.csv'!H16)</f>
        <v>0.66666666666666596</v>
      </c>
      <c r="I17" s="6">
        <f>IF('[1]JIRA-Getter.csv'!I16="","",'[1]JIRA-Getter.csv'!I16)</f>
        <v>0</v>
      </c>
      <c r="J17" s="6">
        <f>IF('[1]JIRA-Getter.csv'!J16="","",'[1]JIRA-Getter.csv'!J16)</f>
        <v>0</v>
      </c>
      <c r="K17" s="5">
        <f>IF('[1]JIRA-Getter.csv'!K16="","",'[1]JIRA-Getter.csv'!K16)</f>
        <v>3</v>
      </c>
      <c r="L17" s="5" t="str">
        <f>IF('[1]JIRA-Getter.csv'!L16="","",'[1]JIRA-Getter.csv'!L16)</f>
        <v>Tobias Blaser</v>
      </c>
      <c r="M17" s="7">
        <f>IF('[1]JIRA-Getter.csv'!M16="","",'[1]JIRA-Getter.csv'!M16+365.5*4)</f>
        <v>41901.59375</v>
      </c>
      <c r="N17" s="6">
        <f>IF('[1]JIRA-Getter.csv'!N16="","",'[1]JIRA-Getter.csv'!N16)</f>
        <v>0.75</v>
      </c>
      <c r="O17" s="8" t="str">
        <f>IF('[1]JIRA-Getter.csv'!O16="","",'[1]JIRA-Getter.csv'!O16)</f>
        <v>Add deliverables and success factors</v>
      </c>
      <c r="P17" s="7">
        <f t="shared" si="0"/>
        <v>41901</v>
      </c>
    </row>
    <row r="18" spans="1:16">
      <c r="A18" s="5">
        <f>IF('[1]JIRA-Getter.csv'!A17="","",'[1]JIRA-Getter.csv'!A17)</f>
        <v>10015</v>
      </c>
      <c r="B18" s="5" t="str">
        <f>IF('[1]JIRA-Getter.csv'!B17="","",'[1]JIRA-Getter.csv'!B17)</f>
        <v>BA-15</v>
      </c>
      <c r="C18" s="5" t="str">
        <f>IF('[1]JIRA-Getter.csv'!C17="","",'[1]JIRA-Getter.csv'!C17)</f>
        <v>Review Job description</v>
      </c>
      <c r="D18" s="5" t="str">
        <f>IF('[1]JIRA-Getter.csv'!D17="","",'[1]JIRA-Getter.csv'!D17)</f>
        <v/>
      </c>
      <c r="E18" s="5" t="str">
        <f>IF('[1]JIRA-Getter.csv'!E17="","",'[1]JIRA-Getter.csv'!E17)</f>
        <v>Infrastruktur &amp; Admin</v>
      </c>
      <c r="F18" s="5" t="str">
        <f>IF('[1]JIRA-Getter.csv'!F17="","",'[1]JIRA-Getter.csv'!F17)</f>
        <v>Closed</v>
      </c>
      <c r="G18" s="6">
        <f>IF('[1]JIRA-Getter.csv'!G17="","",'[1]JIRA-Getter.csv'!G17)</f>
        <v>2</v>
      </c>
      <c r="H18" s="6">
        <f>IF('[1]JIRA-Getter.csv'!H17="","",'[1]JIRA-Getter.csv'!H17)</f>
        <v>0.66666666666666596</v>
      </c>
      <c r="I18" s="6">
        <f>IF('[1]JIRA-Getter.csv'!I17="","",'[1]JIRA-Getter.csv'!I17)</f>
        <v>0</v>
      </c>
      <c r="J18" s="6">
        <f>IF('[1]JIRA-Getter.csv'!J17="","",'[1]JIRA-Getter.csv'!J17)</f>
        <v>0</v>
      </c>
      <c r="K18" s="5">
        <f>IF('[1]JIRA-Getter.csv'!K17="","",'[1]JIRA-Getter.csv'!K17)</f>
        <v>3</v>
      </c>
      <c r="L18" s="5" t="str">
        <f>IF('[1]JIRA-Getter.csv'!L17="","",'[1]JIRA-Getter.csv'!L17)</f>
        <v>Laurin Murer</v>
      </c>
      <c r="M18" s="7">
        <f>IF('[1]JIRA-Getter.csv'!M17="","",'[1]JIRA-Getter.csv'!M17+365.5*4)</f>
        <v>41903.619444444441</v>
      </c>
      <c r="N18" s="6">
        <f>IF('[1]JIRA-Getter.csv'!N17="","",'[1]JIRA-Getter.csv'!N17)</f>
        <v>1</v>
      </c>
      <c r="O18" s="8" t="str">
        <f>IF('[1]JIRA-Getter.csv'!O17="","",'[1]JIRA-Getter.csv'!O17)</f>
        <v>Removed template parts and added text for our project</v>
      </c>
      <c r="P18" s="7">
        <f t="shared" si="0"/>
        <v>41903</v>
      </c>
    </row>
    <row r="19" spans="1:16">
      <c r="A19" s="5">
        <f>IF('[1]JIRA-Getter.csv'!A18="","",'[1]JIRA-Getter.csv'!A18)</f>
        <v>10016</v>
      </c>
      <c r="B19" s="5" t="str">
        <f>IF('[1]JIRA-Getter.csv'!B18="","",'[1]JIRA-Getter.csv'!B18)</f>
        <v>BA-8</v>
      </c>
      <c r="C19" s="5" t="str">
        <f>IF('[1]JIRA-Getter.csv'!C18="","",'[1]JIRA-Getter.csv'!C18)</f>
        <v>Prepare &amp; rework meetings</v>
      </c>
      <c r="D19" s="5" t="str">
        <f>IF('[1]JIRA-Getter.csv'!D18="","",'[1]JIRA-Getter.csv'!D18)</f>
        <v/>
      </c>
      <c r="E19" s="5" t="str">
        <f>IF('[1]JIRA-Getter.csv'!E18="","",'[1]JIRA-Getter.csv'!E18)</f>
        <v/>
      </c>
      <c r="F19" s="5" t="str">
        <f>IF('[1]JIRA-Getter.csv'!F18="","",'[1]JIRA-Getter.csv'!F18)</f>
        <v>Open</v>
      </c>
      <c r="G19" s="6">
        <f>IF('[1]JIRA-Getter.csv'!G18="","",'[1]JIRA-Getter.csv'!G18)</f>
        <v>18</v>
      </c>
      <c r="H19" s="6">
        <f>IF('[1]JIRA-Getter.csv'!H18="","",'[1]JIRA-Getter.csv'!H18)</f>
        <v>0.78260869565217395</v>
      </c>
      <c r="I19" s="6">
        <f>IF('[1]JIRA-Getter.csv'!I18="","",'[1]JIRA-Getter.csv'!I18)</f>
        <v>6.5833333333333304</v>
      </c>
      <c r="J19" s="6">
        <f>IF('[1]JIRA-Getter.csv'!J18="","",'[1]JIRA-Getter.csv'!J18)</f>
        <v>0.28623188405797101</v>
      </c>
      <c r="K19" s="5">
        <f>IF('[1]JIRA-Getter.csv'!K18="","",'[1]JIRA-Getter.csv'!K18)</f>
        <v>23</v>
      </c>
      <c r="L19" s="5" t="str">
        <f>IF('[1]JIRA-Getter.csv'!L18="","",'[1]JIRA-Getter.csv'!L18)</f>
        <v>Laurin Murer</v>
      </c>
      <c r="M19" s="7">
        <f>IF('[1]JIRA-Getter.csv'!M18="","",'[1]JIRA-Getter.csv'!M18+365.5*4)</f>
        <v>41899.622916666667</v>
      </c>
      <c r="N19" s="6">
        <f>IF('[1]JIRA-Getter.csv'!N18="","",'[1]JIRA-Getter.csv'!N18)</f>
        <v>0.5</v>
      </c>
      <c r="O19" s="8" t="str">
        <f>IF('[1]JIRA-Getter.csv'!O18="","",'[1]JIRA-Getter.csv'!O18)</f>
        <v>Reworked meeting protocol</v>
      </c>
      <c r="P19" s="7">
        <f t="shared" si="0"/>
        <v>41899</v>
      </c>
    </row>
    <row r="20" spans="1:16">
      <c r="A20" s="5">
        <f>IF('[1]JIRA-Getter.csv'!A19="","",'[1]JIRA-Getter.csv'!A19)</f>
        <v>10017</v>
      </c>
      <c r="B20" s="5" t="str">
        <f>IF('[1]JIRA-Getter.csv'!B19="","",'[1]JIRA-Getter.csv'!B19)</f>
        <v>BA-2</v>
      </c>
      <c r="C20" s="5" t="str">
        <f>IF('[1]JIRA-Getter.csv'!C19="","",'[1]JIRA-Getter.csv'!C19)</f>
        <v>Setup and configure project servers</v>
      </c>
      <c r="D20" s="5" t="str">
        <f>IF('[1]JIRA-Getter.csv'!D19="","",'[1]JIRA-Getter.csv'!D19)</f>
        <v/>
      </c>
      <c r="E20" s="5" t="str">
        <f>IF('[1]JIRA-Getter.csv'!E19="","",'[1]JIRA-Getter.csv'!E19)</f>
        <v>Infrastruktur &amp; Admin</v>
      </c>
      <c r="F20" s="5" t="str">
        <f>IF('[1]JIRA-Getter.csv'!F19="","",'[1]JIRA-Getter.csv'!F19)</f>
        <v>Closed</v>
      </c>
      <c r="G20" s="6">
        <f>IF('[1]JIRA-Getter.csv'!G19="","",'[1]JIRA-Getter.csv'!G19)</f>
        <v>8</v>
      </c>
      <c r="H20" s="6">
        <f>IF('[1]JIRA-Getter.csv'!H19="","",'[1]JIRA-Getter.csv'!H19)</f>
        <v>0.88888888888888795</v>
      </c>
      <c r="I20" s="6">
        <f>IF('[1]JIRA-Getter.csv'!I19="","",'[1]JIRA-Getter.csv'!I19)</f>
        <v>0</v>
      </c>
      <c r="J20" s="6">
        <f>IF('[1]JIRA-Getter.csv'!J19="","",'[1]JIRA-Getter.csv'!J19)</f>
        <v>0</v>
      </c>
      <c r="K20" s="5">
        <f>IF('[1]JIRA-Getter.csv'!K19="","",'[1]JIRA-Getter.csv'!K19)</f>
        <v>9</v>
      </c>
      <c r="L20" s="5" t="str">
        <f>IF('[1]JIRA-Getter.csv'!L19="","",'[1]JIRA-Getter.csv'!L19)</f>
        <v>Laurin Murer</v>
      </c>
      <c r="M20" s="7">
        <f>IF('[1]JIRA-Getter.csv'!M19="","",'[1]JIRA-Getter.csv'!M19+365.5*4)</f>
        <v>41903.667361111111</v>
      </c>
      <c r="N20" s="6">
        <f>IF('[1]JIRA-Getter.csv'!N19="","",'[1]JIRA-Getter.csv'!N19)</f>
        <v>1</v>
      </c>
      <c r="O20" s="8" t="str">
        <f>IF('[1]JIRA-Getter.csv'!O19="","",'[1]JIRA-Getter.csv'!O19)</f>
        <v>Setup backup for server</v>
      </c>
      <c r="P20" s="7">
        <f t="shared" si="0"/>
        <v>41903</v>
      </c>
    </row>
    <row r="21" spans="1:16">
      <c r="A21" s="5">
        <f>IF('[1]JIRA-Getter.csv'!A20="","",'[1]JIRA-Getter.csv'!A20)</f>
        <v>10018</v>
      </c>
      <c r="B21" s="5" t="str">
        <f>IF('[1]JIRA-Getter.csv'!B20="","",'[1]JIRA-Getter.csv'!B20)</f>
        <v>BA-2</v>
      </c>
      <c r="C21" s="5" t="str">
        <f>IF('[1]JIRA-Getter.csv'!C20="","",'[1]JIRA-Getter.csv'!C20)</f>
        <v>Setup and configure project servers</v>
      </c>
      <c r="D21" s="5" t="str">
        <f>IF('[1]JIRA-Getter.csv'!D20="","",'[1]JIRA-Getter.csv'!D20)</f>
        <v/>
      </c>
      <c r="E21" s="5" t="str">
        <f>IF('[1]JIRA-Getter.csv'!E20="","",'[1]JIRA-Getter.csv'!E20)</f>
        <v>Infrastruktur &amp; Admin</v>
      </c>
      <c r="F21" s="5" t="str">
        <f>IF('[1]JIRA-Getter.csv'!F20="","",'[1]JIRA-Getter.csv'!F20)</f>
        <v>Closed</v>
      </c>
      <c r="G21" s="6">
        <f>IF('[1]JIRA-Getter.csv'!G20="","",'[1]JIRA-Getter.csv'!G20)</f>
        <v>8</v>
      </c>
      <c r="H21" s="6">
        <f>IF('[1]JIRA-Getter.csv'!H20="","",'[1]JIRA-Getter.csv'!H20)</f>
        <v>0.88888888888888795</v>
      </c>
      <c r="I21" s="6">
        <f>IF('[1]JIRA-Getter.csv'!I20="","",'[1]JIRA-Getter.csv'!I20)</f>
        <v>0</v>
      </c>
      <c r="J21" s="6">
        <f>IF('[1]JIRA-Getter.csv'!J20="","",'[1]JIRA-Getter.csv'!J20)</f>
        <v>0</v>
      </c>
      <c r="K21" s="5">
        <f>IF('[1]JIRA-Getter.csv'!K20="","",'[1]JIRA-Getter.csv'!K20)</f>
        <v>9</v>
      </c>
      <c r="L21" s="5" t="str">
        <f>IF('[1]JIRA-Getter.csv'!L20="","",'[1]JIRA-Getter.csv'!L20)</f>
        <v>Laurin Murer</v>
      </c>
      <c r="M21" s="7">
        <f>IF('[1]JIRA-Getter.csv'!M20="","",'[1]JIRA-Getter.csv'!M20+365.5*4)</f>
        <v>41897.668055555558</v>
      </c>
      <c r="N21" s="6">
        <f>IF('[1]JIRA-Getter.csv'!N20="","",'[1]JIRA-Getter.csv'!N20)</f>
        <v>3</v>
      </c>
      <c r="O21" s="8" t="str">
        <f>IF('[1]JIRA-Getter.csv'!O20="","",'[1]JIRA-Getter.csv'!O20)</f>
        <v>Tried to setup server on workstation machine in 1.206</v>
      </c>
      <c r="P21" s="7">
        <f t="shared" si="0"/>
        <v>41897</v>
      </c>
    </row>
    <row r="22" spans="1:16">
      <c r="A22" s="5">
        <f>IF('[1]JIRA-Getter.csv'!A21="","",'[1]JIRA-Getter.csv'!A21)</f>
        <v>10019</v>
      </c>
      <c r="B22" s="5" t="str">
        <f>IF('[1]JIRA-Getter.csv'!B21="","",'[1]JIRA-Getter.csv'!B21)</f>
        <v>BA-2</v>
      </c>
      <c r="C22" s="5" t="str">
        <f>IF('[1]JIRA-Getter.csv'!C21="","",'[1]JIRA-Getter.csv'!C21)</f>
        <v>Setup and configure project servers</v>
      </c>
      <c r="D22" s="5" t="str">
        <f>IF('[1]JIRA-Getter.csv'!D21="","",'[1]JIRA-Getter.csv'!D21)</f>
        <v/>
      </c>
      <c r="E22" s="5" t="str">
        <f>IF('[1]JIRA-Getter.csv'!E21="","",'[1]JIRA-Getter.csv'!E21)</f>
        <v>Infrastruktur &amp; Admin</v>
      </c>
      <c r="F22" s="5" t="str">
        <f>IF('[1]JIRA-Getter.csv'!F21="","",'[1]JIRA-Getter.csv'!F21)</f>
        <v>Closed</v>
      </c>
      <c r="G22" s="6">
        <f>IF('[1]JIRA-Getter.csv'!G21="","",'[1]JIRA-Getter.csv'!G21)</f>
        <v>8</v>
      </c>
      <c r="H22" s="6">
        <f>IF('[1]JIRA-Getter.csv'!H21="","",'[1]JIRA-Getter.csv'!H21)</f>
        <v>0.88888888888888795</v>
      </c>
      <c r="I22" s="6">
        <f>IF('[1]JIRA-Getter.csv'!I21="","",'[1]JIRA-Getter.csv'!I21)</f>
        <v>0</v>
      </c>
      <c r="J22" s="6">
        <f>IF('[1]JIRA-Getter.csv'!J21="","",'[1]JIRA-Getter.csv'!J21)</f>
        <v>0</v>
      </c>
      <c r="K22" s="5">
        <f>IF('[1]JIRA-Getter.csv'!K21="","",'[1]JIRA-Getter.csv'!K21)</f>
        <v>9</v>
      </c>
      <c r="L22" s="5" t="str">
        <f>IF('[1]JIRA-Getter.csv'!L21="","",'[1]JIRA-Getter.csv'!L21)</f>
        <v>Laurin Murer</v>
      </c>
      <c r="M22" s="7">
        <f>IF('[1]JIRA-Getter.csv'!M21="","",'[1]JIRA-Getter.csv'!M21+365.5*4)</f>
        <v>41898.668749999997</v>
      </c>
      <c r="N22" s="6">
        <f>IF('[1]JIRA-Getter.csv'!N21="","",'[1]JIRA-Getter.csv'!N21)</f>
        <v>0.5</v>
      </c>
      <c r="O22" s="8" t="str">
        <f>IF('[1]JIRA-Getter.csv'!O21="","",'[1]JIRA-Getter.csv'!O21)</f>
        <v>Tried to access server on workstation from home</v>
      </c>
      <c r="P22" s="7">
        <f t="shared" si="0"/>
        <v>41898</v>
      </c>
    </row>
    <row r="23" spans="1:16">
      <c r="A23" s="5">
        <f>IF('[1]JIRA-Getter.csv'!A22="","",'[1]JIRA-Getter.csv'!A22)</f>
        <v>10020</v>
      </c>
      <c r="B23" s="5" t="str">
        <f>IF('[1]JIRA-Getter.csv'!B22="","",'[1]JIRA-Getter.csv'!B22)</f>
        <v>BA-2</v>
      </c>
      <c r="C23" s="5" t="str">
        <f>IF('[1]JIRA-Getter.csv'!C22="","",'[1]JIRA-Getter.csv'!C22)</f>
        <v>Setup and configure project servers</v>
      </c>
      <c r="D23" s="5" t="str">
        <f>IF('[1]JIRA-Getter.csv'!D22="","",'[1]JIRA-Getter.csv'!D22)</f>
        <v/>
      </c>
      <c r="E23" s="5" t="str">
        <f>IF('[1]JIRA-Getter.csv'!E22="","",'[1]JIRA-Getter.csv'!E22)</f>
        <v>Infrastruktur &amp; Admin</v>
      </c>
      <c r="F23" s="5" t="str">
        <f>IF('[1]JIRA-Getter.csv'!F22="","",'[1]JIRA-Getter.csv'!F22)</f>
        <v>Closed</v>
      </c>
      <c r="G23" s="6">
        <f>IF('[1]JIRA-Getter.csv'!G22="","",'[1]JIRA-Getter.csv'!G22)</f>
        <v>8</v>
      </c>
      <c r="H23" s="6">
        <f>IF('[1]JIRA-Getter.csv'!H22="","",'[1]JIRA-Getter.csv'!H22)</f>
        <v>0.88888888888888795</v>
      </c>
      <c r="I23" s="6">
        <f>IF('[1]JIRA-Getter.csv'!I22="","",'[1]JIRA-Getter.csv'!I22)</f>
        <v>0</v>
      </c>
      <c r="J23" s="6">
        <f>IF('[1]JIRA-Getter.csv'!J22="","",'[1]JIRA-Getter.csv'!J22)</f>
        <v>0</v>
      </c>
      <c r="K23" s="5">
        <f>IF('[1]JIRA-Getter.csv'!K22="","",'[1]JIRA-Getter.csv'!K22)</f>
        <v>9</v>
      </c>
      <c r="L23" s="5" t="str">
        <f>IF('[1]JIRA-Getter.csv'!L22="","",'[1]JIRA-Getter.csv'!L22)</f>
        <v>Laurin Murer</v>
      </c>
      <c r="M23" s="7">
        <f>IF('[1]JIRA-Getter.csv'!M22="","",'[1]JIRA-Getter.csv'!M22+365.5*4)</f>
        <v>41899.669444444444</v>
      </c>
      <c r="N23" s="6">
        <f>IF('[1]JIRA-Getter.csv'!N22="","",'[1]JIRA-Getter.csv'!N22)</f>
        <v>0.5</v>
      </c>
      <c r="O23" s="8" t="str">
        <f>IF('[1]JIRA-Getter.csv'!O22="","",'[1]JIRA-Getter.csv'!O22)</f>
        <v>Tried to make server on workstation accessible from extern</v>
      </c>
      <c r="P23" s="7">
        <f t="shared" si="0"/>
        <v>41899</v>
      </c>
    </row>
    <row r="24" spans="1:16">
      <c r="A24" s="5">
        <f>IF('[1]JIRA-Getter.csv'!A23="","",'[1]JIRA-Getter.csv'!A23)</f>
        <v>10021</v>
      </c>
      <c r="B24" s="5" t="str">
        <f>IF('[1]JIRA-Getter.csv'!B23="","",'[1]JIRA-Getter.csv'!B23)</f>
        <v>BA-2</v>
      </c>
      <c r="C24" s="5" t="str">
        <f>IF('[1]JIRA-Getter.csv'!C23="","",'[1]JIRA-Getter.csv'!C23)</f>
        <v>Setup and configure project servers</v>
      </c>
      <c r="D24" s="5" t="str">
        <f>IF('[1]JIRA-Getter.csv'!D23="","",'[1]JIRA-Getter.csv'!D23)</f>
        <v/>
      </c>
      <c r="E24" s="5" t="str">
        <f>IF('[1]JIRA-Getter.csv'!E23="","",'[1]JIRA-Getter.csv'!E23)</f>
        <v>Infrastruktur &amp; Admin</v>
      </c>
      <c r="F24" s="5" t="str">
        <f>IF('[1]JIRA-Getter.csv'!F23="","",'[1]JIRA-Getter.csv'!F23)</f>
        <v>Closed</v>
      </c>
      <c r="G24" s="6">
        <f>IF('[1]JIRA-Getter.csv'!G23="","",'[1]JIRA-Getter.csv'!G23)</f>
        <v>8</v>
      </c>
      <c r="H24" s="6">
        <f>IF('[1]JIRA-Getter.csv'!H23="","",'[1]JIRA-Getter.csv'!H23)</f>
        <v>0.88888888888888795</v>
      </c>
      <c r="I24" s="6">
        <f>IF('[1]JIRA-Getter.csv'!I23="","",'[1]JIRA-Getter.csv'!I23)</f>
        <v>0</v>
      </c>
      <c r="J24" s="6">
        <f>IF('[1]JIRA-Getter.csv'!J23="","",'[1]JIRA-Getter.csv'!J23)</f>
        <v>0</v>
      </c>
      <c r="K24" s="5">
        <f>IF('[1]JIRA-Getter.csv'!K23="","",'[1]JIRA-Getter.csv'!K23)</f>
        <v>9</v>
      </c>
      <c r="L24" s="5" t="str">
        <f>IF('[1]JIRA-Getter.csv'!L23="","",'[1]JIRA-Getter.csv'!L23)</f>
        <v>Laurin Murer</v>
      </c>
      <c r="M24" s="7">
        <f>IF('[1]JIRA-Getter.csv'!M23="","",'[1]JIRA-Getter.csv'!M23+365.5*4)</f>
        <v>41901.670138888891</v>
      </c>
      <c r="N24" s="6">
        <f>IF('[1]JIRA-Getter.csv'!N23="","",'[1]JIRA-Getter.csv'!N23)</f>
        <v>0.5</v>
      </c>
      <c r="O24" s="8" t="str">
        <f>IF('[1]JIRA-Getter.csv'!O23="","",'[1]JIRA-Getter.csv'!O23)</f>
        <v>Configure new Linux Server</v>
      </c>
      <c r="P24" s="7">
        <f t="shared" si="0"/>
        <v>41901</v>
      </c>
    </row>
    <row r="25" spans="1:16">
      <c r="A25" s="5">
        <f>IF('[1]JIRA-Getter.csv'!A24="","",'[1]JIRA-Getter.csv'!A24)</f>
        <v>10022</v>
      </c>
      <c r="B25" s="5" t="str">
        <f>IF('[1]JIRA-Getter.csv'!B24="","",'[1]JIRA-Getter.csv'!B24)</f>
        <v>BA-1</v>
      </c>
      <c r="C25" s="5" t="str">
        <f>IF('[1]JIRA-Getter.csv'!C24="","",'[1]JIRA-Getter.csv'!C24)</f>
        <v>Setup and configure JIRA</v>
      </c>
      <c r="D25" s="5" t="str">
        <f>IF('[1]JIRA-Getter.csv'!D24="","",'[1]JIRA-Getter.csv'!D24)</f>
        <v/>
      </c>
      <c r="E25" s="5" t="str">
        <f>IF('[1]JIRA-Getter.csv'!E24="","",'[1]JIRA-Getter.csv'!E24)</f>
        <v>Infrastruktur &amp; Admin</v>
      </c>
      <c r="F25" s="5" t="str">
        <f>IF('[1]JIRA-Getter.csv'!F24="","",'[1]JIRA-Getter.csv'!F24)</f>
        <v>Closed</v>
      </c>
      <c r="G25" s="6">
        <f>IF('[1]JIRA-Getter.csv'!G24="","",'[1]JIRA-Getter.csv'!G24)</f>
        <v>8</v>
      </c>
      <c r="H25" s="6">
        <f>IF('[1]JIRA-Getter.csv'!H24="","",'[1]JIRA-Getter.csv'!H24)</f>
        <v>2.6666666666666599</v>
      </c>
      <c r="I25" s="6">
        <f>IF('[1]JIRA-Getter.csv'!I24="","",'[1]JIRA-Getter.csv'!I24)</f>
        <v>3.75</v>
      </c>
      <c r="J25" s="6">
        <f>IF('[1]JIRA-Getter.csv'!J24="","",'[1]JIRA-Getter.csv'!J24)</f>
        <v>1.25</v>
      </c>
      <c r="K25" s="5">
        <f>IF('[1]JIRA-Getter.csv'!K24="","",'[1]JIRA-Getter.csv'!K24)</f>
        <v>3</v>
      </c>
      <c r="L25" s="5" t="str">
        <f>IF('[1]JIRA-Getter.csv'!L24="","",'[1]JIRA-Getter.csv'!L24)</f>
        <v>Laurin Murer</v>
      </c>
      <c r="M25" s="7">
        <f>IF('[1]JIRA-Getter.csv'!M24="","",'[1]JIRA-Getter.csv'!M24+365.5*4)</f>
        <v>41901.671527777777</v>
      </c>
      <c r="N25" s="6">
        <f>IF('[1]JIRA-Getter.csv'!N24="","",'[1]JIRA-Getter.csv'!N24)</f>
        <v>0.5</v>
      </c>
      <c r="O25" s="8" t="str">
        <f>IF('[1]JIRA-Getter.csv'!O24="","",'[1]JIRA-Getter.csv'!O24)</f>
        <v>Install Jira</v>
      </c>
      <c r="P25" s="7">
        <f t="shared" si="0"/>
        <v>41901</v>
      </c>
    </row>
    <row r="26" spans="1:16">
      <c r="A26" s="5">
        <f>IF('[1]JIRA-Getter.csv'!A25="","",'[1]JIRA-Getter.csv'!A25)</f>
        <v>10023</v>
      </c>
      <c r="B26" s="5" t="str">
        <f>IF('[1]JIRA-Getter.csv'!B25="","",'[1]JIRA-Getter.csv'!B25)</f>
        <v>BA-1</v>
      </c>
      <c r="C26" s="5" t="str">
        <f>IF('[1]JIRA-Getter.csv'!C25="","",'[1]JIRA-Getter.csv'!C25)</f>
        <v>Setup and configure JIRA</v>
      </c>
      <c r="D26" s="5" t="str">
        <f>IF('[1]JIRA-Getter.csv'!D25="","",'[1]JIRA-Getter.csv'!D25)</f>
        <v/>
      </c>
      <c r="E26" s="5" t="str">
        <f>IF('[1]JIRA-Getter.csv'!E25="","",'[1]JIRA-Getter.csv'!E25)</f>
        <v>Infrastruktur &amp; Admin</v>
      </c>
      <c r="F26" s="5" t="str">
        <f>IF('[1]JIRA-Getter.csv'!F25="","",'[1]JIRA-Getter.csv'!F25)</f>
        <v>Closed</v>
      </c>
      <c r="G26" s="6">
        <f>IF('[1]JIRA-Getter.csv'!G25="","",'[1]JIRA-Getter.csv'!G25)</f>
        <v>8</v>
      </c>
      <c r="H26" s="6">
        <f>IF('[1]JIRA-Getter.csv'!H25="","",'[1]JIRA-Getter.csv'!H25)</f>
        <v>2.6666666666666599</v>
      </c>
      <c r="I26" s="6">
        <f>IF('[1]JIRA-Getter.csv'!I25="","",'[1]JIRA-Getter.csv'!I25)</f>
        <v>3.75</v>
      </c>
      <c r="J26" s="6">
        <f>IF('[1]JIRA-Getter.csv'!J25="","",'[1]JIRA-Getter.csv'!J25)</f>
        <v>1.25</v>
      </c>
      <c r="K26" s="5">
        <f>IF('[1]JIRA-Getter.csv'!K25="","",'[1]JIRA-Getter.csv'!K25)</f>
        <v>3</v>
      </c>
      <c r="L26" s="5" t="str">
        <f>IF('[1]JIRA-Getter.csv'!L25="","",'[1]JIRA-Getter.csv'!L25)</f>
        <v>Laurin Murer</v>
      </c>
      <c r="M26" s="7">
        <f>IF('[1]JIRA-Getter.csv'!M25="","",'[1]JIRA-Getter.csv'!M25+365.5*4)</f>
        <v>41901.672222222223</v>
      </c>
      <c r="N26" s="6">
        <f>IF('[1]JIRA-Getter.csv'!N25="","",'[1]JIRA-Getter.csv'!N25)</f>
        <v>3</v>
      </c>
      <c r="O26" s="8" t="str">
        <f>IF('[1]JIRA-Getter.csv'!O25="","",'[1]JIRA-Getter.csv'!O25)</f>
        <v>Configure Jira, Create Project, adapt workflows and issue types</v>
      </c>
      <c r="P26" s="7">
        <f t="shared" si="0"/>
        <v>41901</v>
      </c>
    </row>
    <row r="27" spans="1:16">
      <c r="A27" s="5">
        <f>IF('[1]JIRA-Getter.csv'!A26="","",'[1]JIRA-Getter.csv'!A26)</f>
        <v>10024</v>
      </c>
      <c r="B27" s="5" t="str">
        <f>IF('[1]JIRA-Getter.csv'!B26="","",'[1]JIRA-Getter.csv'!B26)</f>
        <v>BA-1</v>
      </c>
      <c r="C27" s="5" t="str">
        <f>IF('[1]JIRA-Getter.csv'!C26="","",'[1]JIRA-Getter.csv'!C26)</f>
        <v>Setup and configure JIRA</v>
      </c>
      <c r="D27" s="5" t="str">
        <f>IF('[1]JIRA-Getter.csv'!D26="","",'[1]JIRA-Getter.csv'!D26)</f>
        <v/>
      </c>
      <c r="E27" s="5" t="str">
        <f>IF('[1]JIRA-Getter.csv'!E26="","",'[1]JIRA-Getter.csv'!E26)</f>
        <v>Infrastruktur &amp; Admin</v>
      </c>
      <c r="F27" s="5" t="str">
        <f>IF('[1]JIRA-Getter.csv'!F26="","",'[1]JIRA-Getter.csv'!F26)</f>
        <v>Closed</v>
      </c>
      <c r="G27" s="6">
        <f>IF('[1]JIRA-Getter.csv'!G26="","",'[1]JIRA-Getter.csv'!G26)</f>
        <v>8</v>
      </c>
      <c r="H27" s="6">
        <f>IF('[1]JIRA-Getter.csv'!H26="","",'[1]JIRA-Getter.csv'!H26)</f>
        <v>2.6666666666666599</v>
      </c>
      <c r="I27" s="6">
        <f>IF('[1]JIRA-Getter.csv'!I26="","",'[1]JIRA-Getter.csv'!I26)</f>
        <v>3.75</v>
      </c>
      <c r="J27" s="6">
        <f>IF('[1]JIRA-Getter.csv'!J26="","",'[1]JIRA-Getter.csv'!J26)</f>
        <v>1.25</v>
      </c>
      <c r="K27" s="5">
        <f>IF('[1]JIRA-Getter.csv'!K26="","",'[1]JIRA-Getter.csv'!K26)</f>
        <v>3</v>
      </c>
      <c r="L27" s="5" t="str">
        <f>IF('[1]JIRA-Getter.csv'!L26="","",'[1]JIRA-Getter.csv'!L26)</f>
        <v>Laurin Murer</v>
      </c>
      <c r="M27" s="7">
        <f>IF('[1]JIRA-Getter.csv'!M26="","",'[1]JIRA-Getter.csv'!M26+365.5*4)</f>
        <v>41903.686111111114</v>
      </c>
      <c r="N27" s="6">
        <f>IF('[1]JIRA-Getter.csv'!N26="","",'[1]JIRA-Getter.csv'!N26)</f>
        <v>0.75</v>
      </c>
      <c r="O27" s="8" t="str">
        <f>IF('[1]JIRA-Getter.csv'!O26="","",'[1]JIRA-Getter.csv'!O26)</f>
        <v>Adapted timereporting from SA for BA</v>
      </c>
      <c r="P27" s="7">
        <f t="shared" si="0"/>
        <v>41903</v>
      </c>
    </row>
    <row r="28" spans="1:16">
      <c r="A28" s="5">
        <f>IF('[1]JIRA-Getter.csv'!A27="","",'[1]JIRA-Getter.csv'!A27)</f>
        <v>10025</v>
      </c>
      <c r="B28" s="5" t="str">
        <f>IF('[1]JIRA-Getter.csv'!B27="","",'[1]JIRA-Getter.csv'!B27)</f>
        <v>BA-13</v>
      </c>
      <c r="C28" s="5" t="str">
        <f>IF('[1]JIRA-Getter.csv'!C27="","",'[1]JIRA-Getter.csv'!C27)</f>
        <v>Read up on BA M.T./D.Z.</v>
      </c>
      <c r="D28" s="5" t="str">
        <f>IF('[1]JIRA-Getter.csv'!D27="","",'[1]JIRA-Getter.csv'!D27)</f>
        <v/>
      </c>
      <c r="E28" s="5" t="str">
        <f>IF('[1]JIRA-Getter.csv'!E27="","",'[1]JIRA-Getter.csv'!E27)</f>
        <v>Infrastruktur &amp; Admin</v>
      </c>
      <c r="F28" s="5" t="str">
        <f>IF('[1]JIRA-Getter.csv'!F27="","",'[1]JIRA-Getter.csv'!F27)</f>
        <v>Closed</v>
      </c>
      <c r="G28" s="6">
        <f>IF('[1]JIRA-Getter.csv'!G27="","",'[1]JIRA-Getter.csv'!G27)</f>
        <v>10</v>
      </c>
      <c r="H28" s="6">
        <f>IF('[1]JIRA-Getter.csv'!H27="","",'[1]JIRA-Getter.csv'!H27)</f>
        <v>1.1111111111111101</v>
      </c>
      <c r="I28" s="6">
        <f>IF('[1]JIRA-Getter.csv'!I27="","",'[1]JIRA-Getter.csv'!I27)</f>
        <v>0</v>
      </c>
      <c r="J28" s="6">
        <f>IF('[1]JIRA-Getter.csv'!J27="","",'[1]JIRA-Getter.csv'!J27)</f>
        <v>0</v>
      </c>
      <c r="K28" s="5">
        <f>IF('[1]JIRA-Getter.csv'!K27="","",'[1]JIRA-Getter.csv'!K27)</f>
        <v>9</v>
      </c>
      <c r="L28" s="5" t="str">
        <f>IF('[1]JIRA-Getter.csv'!L27="","",'[1]JIRA-Getter.csv'!L27)</f>
        <v>Laurin Murer</v>
      </c>
      <c r="M28" s="7">
        <f>IF('[1]JIRA-Getter.csv'!M27="","",'[1]JIRA-Getter.csv'!M27+365.5*4)</f>
        <v>41898.686805555553</v>
      </c>
      <c r="N28" s="6">
        <f>IF('[1]JIRA-Getter.csv'!N27="","",'[1]JIRA-Getter.csv'!N27)</f>
        <v>2</v>
      </c>
      <c r="O28" s="8" t="str">
        <f>IF('[1]JIRA-Getter.csv'!O27="","",'[1]JIRA-Getter.csv'!O27)</f>
        <v>Started to read BA, struggled with Domainmodel</v>
      </c>
      <c r="P28" s="7">
        <f t="shared" si="0"/>
        <v>41898</v>
      </c>
    </row>
    <row r="29" spans="1:16">
      <c r="A29" s="5">
        <f>IF('[1]JIRA-Getter.csv'!A28="","",'[1]JIRA-Getter.csv'!A28)</f>
        <v>10026</v>
      </c>
      <c r="B29" s="5" t="str">
        <f>IF('[1]JIRA-Getter.csv'!B28="","",'[1]JIRA-Getter.csv'!B28)</f>
        <v>BA-13</v>
      </c>
      <c r="C29" s="5" t="str">
        <f>IF('[1]JIRA-Getter.csv'!C28="","",'[1]JIRA-Getter.csv'!C28)</f>
        <v>Read up on BA M.T./D.Z.</v>
      </c>
      <c r="D29" s="5" t="str">
        <f>IF('[1]JIRA-Getter.csv'!D28="","",'[1]JIRA-Getter.csv'!D28)</f>
        <v/>
      </c>
      <c r="E29" s="5" t="str">
        <f>IF('[1]JIRA-Getter.csv'!E28="","",'[1]JIRA-Getter.csv'!E28)</f>
        <v>Infrastruktur &amp; Admin</v>
      </c>
      <c r="F29" s="5" t="str">
        <f>IF('[1]JIRA-Getter.csv'!F28="","",'[1]JIRA-Getter.csv'!F28)</f>
        <v>Closed</v>
      </c>
      <c r="G29" s="6">
        <f>IF('[1]JIRA-Getter.csv'!G28="","",'[1]JIRA-Getter.csv'!G28)</f>
        <v>10</v>
      </c>
      <c r="H29" s="6">
        <f>IF('[1]JIRA-Getter.csv'!H28="","",'[1]JIRA-Getter.csv'!H28)</f>
        <v>1.1111111111111101</v>
      </c>
      <c r="I29" s="6">
        <f>IF('[1]JIRA-Getter.csv'!I28="","",'[1]JIRA-Getter.csv'!I28)</f>
        <v>0</v>
      </c>
      <c r="J29" s="6">
        <f>IF('[1]JIRA-Getter.csv'!J28="","",'[1]JIRA-Getter.csv'!J28)</f>
        <v>0</v>
      </c>
      <c r="K29" s="5">
        <f>IF('[1]JIRA-Getter.csv'!K28="","",'[1]JIRA-Getter.csv'!K28)</f>
        <v>9</v>
      </c>
      <c r="L29" s="5" t="str">
        <f>IF('[1]JIRA-Getter.csv'!L28="","",'[1]JIRA-Getter.csv'!L28)</f>
        <v>Laurin Murer</v>
      </c>
      <c r="M29" s="7">
        <f>IF('[1]JIRA-Getter.csv'!M28="","",'[1]JIRA-Getter.csv'!M28+365.5*4)</f>
        <v>41899.6875</v>
      </c>
      <c r="N29" s="6">
        <f>IF('[1]JIRA-Getter.csv'!N28="","",'[1]JIRA-Getter.csv'!N28)</f>
        <v>1.5</v>
      </c>
      <c r="O29" s="8" t="str">
        <f>IF('[1]JIRA-Getter.csv'!O28="","",'[1]JIRA-Getter.csv'!O28)</f>
        <v>Read BA and draw my own Domainmodell according to it</v>
      </c>
      <c r="P29" s="7">
        <f t="shared" si="0"/>
        <v>41899</v>
      </c>
    </row>
    <row r="30" spans="1:16">
      <c r="A30" s="5">
        <f>IF('[1]JIRA-Getter.csv'!A29="","",'[1]JIRA-Getter.csv'!A29)</f>
        <v>10027</v>
      </c>
      <c r="B30" s="5" t="str">
        <f>IF('[1]JIRA-Getter.csv'!B29="","",'[1]JIRA-Getter.csv'!B29)</f>
        <v>BA-13</v>
      </c>
      <c r="C30" s="5" t="str">
        <f>IF('[1]JIRA-Getter.csv'!C29="","",'[1]JIRA-Getter.csv'!C29)</f>
        <v>Read up on BA M.T./D.Z.</v>
      </c>
      <c r="D30" s="5" t="str">
        <f>IF('[1]JIRA-Getter.csv'!D29="","",'[1]JIRA-Getter.csv'!D29)</f>
        <v/>
      </c>
      <c r="E30" s="5" t="str">
        <f>IF('[1]JIRA-Getter.csv'!E29="","",'[1]JIRA-Getter.csv'!E29)</f>
        <v>Infrastruktur &amp; Admin</v>
      </c>
      <c r="F30" s="5" t="str">
        <f>IF('[1]JIRA-Getter.csv'!F29="","",'[1]JIRA-Getter.csv'!F29)</f>
        <v>Closed</v>
      </c>
      <c r="G30" s="6">
        <f>IF('[1]JIRA-Getter.csv'!G29="","",'[1]JIRA-Getter.csv'!G29)</f>
        <v>10</v>
      </c>
      <c r="H30" s="6">
        <f>IF('[1]JIRA-Getter.csv'!H29="","",'[1]JIRA-Getter.csv'!H29)</f>
        <v>1.1111111111111101</v>
      </c>
      <c r="I30" s="6">
        <f>IF('[1]JIRA-Getter.csv'!I29="","",'[1]JIRA-Getter.csv'!I29)</f>
        <v>0</v>
      </c>
      <c r="J30" s="6">
        <f>IF('[1]JIRA-Getter.csv'!J29="","",'[1]JIRA-Getter.csv'!J29)</f>
        <v>0</v>
      </c>
      <c r="K30" s="5">
        <f>IF('[1]JIRA-Getter.csv'!K29="","",'[1]JIRA-Getter.csv'!K29)</f>
        <v>9</v>
      </c>
      <c r="L30" s="5" t="str">
        <f>IF('[1]JIRA-Getter.csv'!L29="","",'[1]JIRA-Getter.csv'!L29)</f>
        <v>Laurin Murer</v>
      </c>
      <c r="M30" s="7">
        <f>IF('[1]JIRA-Getter.csv'!M29="","",'[1]JIRA-Getter.csv'!M29+365.5*4)</f>
        <v>41901.688194444447</v>
      </c>
      <c r="N30" s="6">
        <f>IF('[1]JIRA-Getter.csv'!N29="","",'[1]JIRA-Getter.csv'!N29)</f>
        <v>2</v>
      </c>
      <c r="O30" s="8" t="str">
        <f>IF('[1]JIRA-Getter.csv'!O29="","",'[1]JIRA-Getter.csv'!O29)</f>
        <v>Read BA</v>
      </c>
      <c r="P30" s="7">
        <f t="shared" si="0"/>
        <v>41901</v>
      </c>
    </row>
    <row r="31" spans="1:16">
      <c r="A31" s="5">
        <f>IF('[1]JIRA-Getter.csv'!A30="","",'[1]JIRA-Getter.csv'!A30)</f>
        <v>10028</v>
      </c>
      <c r="B31" s="5" t="str">
        <f>IF('[1]JIRA-Getter.csv'!B30="","",'[1]JIRA-Getter.csv'!B30)</f>
        <v>BA-13</v>
      </c>
      <c r="C31" s="5" t="str">
        <f>IF('[1]JIRA-Getter.csv'!C30="","",'[1]JIRA-Getter.csv'!C30)</f>
        <v>Read up on BA M.T./D.Z.</v>
      </c>
      <c r="D31" s="5" t="str">
        <f>IF('[1]JIRA-Getter.csv'!D30="","",'[1]JIRA-Getter.csv'!D30)</f>
        <v/>
      </c>
      <c r="E31" s="5" t="str">
        <f>IF('[1]JIRA-Getter.csv'!E30="","",'[1]JIRA-Getter.csv'!E30)</f>
        <v>Infrastruktur &amp; Admin</v>
      </c>
      <c r="F31" s="5" t="str">
        <f>IF('[1]JIRA-Getter.csv'!F30="","",'[1]JIRA-Getter.csv'!F30)</f>
        <v>Closed</v>
      </c>
      <c r="G31" s="6">
        <f>IF('[1]JIRA-Getter.csv'!G30="","",'[1]JIRA-Getter.csv'!G30)</f>
        <v>10</v>
      </c>
      <c r="H31" s="6">
        <f>IF('[1]JIRA-Getter.csv'!H30="","",'[1]JIRA-Getter.csv'!H30)</f>
        <v>1.1111111111111101</v>
      </c>
      <c r="I31" s="6">
        <f>IF('[1]JIRA-Getter.csv'!I30="","",'[1]JIRA-Getter.csv'!I30)</f>
        <v>0</v>
      </c>
      <c r="J31" s="6">
        <f>IF('[1]JIRA-Getter.csv'!J30="","",'[1]JIRA-Getter.csv'!J30)</f>
        <v>0</v>
      </c>
      <c r="K31" s="5">
        <f>IF('[1]JIRA-Getter.csv'!K30="","",'[1]JIRA-Getter.csv'!K30)</f>
        <v>9</v>
      </c>
      <c r="L31" s="5" t="str">
        <f>IF('[1]JIRA-Getter.csv'!L30="","",'[1]JIRA-Getter.csv'!L30)</f>
        <v>Laurin Murer</v>
      </c>
      <c r="M31" s="7">
        <f>IF('[1]JIRA-Getter.csv'!M30="","",'[1]JIRA-Getter.csv'!M30+365.5*4)</f>
        <v>41903.689583333333</v>
      </c>
      <c r="N31" s="6">
        <f>IF('[1]JIRA-Getter.csv'!N30="","",'[1]JIRA-Getter.csv'!N30)</f>
        <v>1</v>
      </c>
      <c r="O31" s="8" t="str">
        <f>IF('[1]JIRA-Getter.csv'!O30="","",'[1]JIRA-Getter.csv'!O30)</f>
        <v>Read BA</v>
      </c>
      <c r="P31" s="7">
        <f t="shared" si="0"/>
        <v>41903</v>
      </c>
    </row>
    <row r="32" spans="1:16">
      <c r="A32" s="5">
        <f>IF('[1]JIRA-Getter.csv'!A31="","",'[1]JIRA-Getter.csv'!A31)</f>
        <v>10029</v>
      </c>
      <c r="B32" s="5" t="str">
        <f>IF('[1]JIRA-Getter.csv'!B31="","",'[1]JIRA-Getter.csv'!B31)</f>
        <v>BA-7</v>
      </c>
      <c r="C32" s="5" t="str">
        <f>IF('[1]JIRA-Getter.csv'!C31="","",'[1]JIRA-Getter.csv'!C31)</f>
        <v>Setup personal infrastructure</v>
      </c>
      <c r="D32" s="5" t="str">
        <f>IF('[1]JIRA-Getter.csv'!D31="","",'[1]JIRA-Getter.csv'!D31)</f>
        <v/>
      </c>
      <c r="E32" s="5" t="str">
        <f>IF('[1]JIRA-Getter.csv'!E31="","",'[1]JIRA-Getter.csv'!E31)</f>
        <v>Infrastruktur &amp; Admin</v>
      </c>
      <c r="F32" s="5" t="str">
        <f>IF('[1]JIRA-Getter.csv'!F31="","",'[1]JIRA-Getter.csv'!F31)</f>
        <v>Closed</v>
      </c>
      <c r="G32" s="6">
        <f>IF('[1]JIRA-Getter.csv'!G31="","",'[1]JIRA-Getter.csv'!G31)</f>
        <v>8</v>
      </c>
      <c r="H32" s="6">
        <f>IF('[1]JIRA-Getter.csv'!H31="","",'[1]JIRA-Getter.csv'!H31)</f>
        <v>1.6</v>
      </c>
      <c r="I32" s="6">
        <f>IF('[1]JIRA-Getter.csv'!I31="","",'[1]JIRA-Getter.csv'!I31)</f>
        <v>0</v>
      </c>
      <c r="J32" s="6">
        <f>IF('[1]JIRA-Getter.csv'!J31="","",'[1]JIRA-Getter.csv'!J31)</f>
        <v>0</v>
      </c>
      <c r="K32" s="5">
        <f>IF('[1]JIRA-Getter.csv'!K31="","",'[1]JIRA-Getter.csv'!K31)</f>
        <v>5</v>
      </c>
      <c r="L32" s="5" t="str">
        <f>IF('[1]JIRA-Getter.csv'!L31="","",'[1]JIRA-Getter.csv'!L31)</f>
        <v>Laurin Murer</v>
      </c>
      <c r="M32" s="7">
        <f>IF('[1]JIRA-Getter.csv'!M31="","",'[1]JIRA-Getter.csv'!M31+365.5*4)</f>
        <v>41897.706250000003</v>
      </c>
      <c r="N32" s="6">
        <f>IF('[1]JIRA-Getter.csv'!N31="","",'[1]JIRA-Getter.csv'!N31)</f>
        <v>0.33333333333333298</v>
      </c>
      <c r="O32" s="8" t="str">
        <f>IF('[1]JIRA-Getter.csv'!O31="","",'[1]JIRA-Getter.csv'!O31)</f>
        <v>Setup repositories</v>
      </c>
      <c r="P32" s="7">
        <f t="shared" si="0"/>
        <v>41897</v>
      </c>
    </row>
    <row r="33" spans="1:16">
      <c r="A33" s="5">
        <f>IF('[1]JIRA-Getter.csv'!A32="","",'[1]JIRA-Getter.csv'!A32)</f>
        <v>10030</v>
      </c>
      <c r="B33" s="5" t="str">
        <f>IF('[1]JIRA-Getter.csv'!B32="","",'[1]JIRA-Getter.csv'!B32)</f>
        <v>BA-7</v>
      </c>
      <c r="C33" s="5" t="str">
        <f>IF('[1]JIRA-Getter.csv'!C32="","",'[1]JIRA-Getter.csv'!C32)</f>
        <v>Setup personal infrastructure</v>
      </c>
      <c r="D33" s="5" t="str">
        <f>IF('[1]JIRA-Getter.csv'!D32="","",'[1]JIRA-Getter.csv'!D32)</f>
        <v/>
      </c>
      <c r="E33" s="5" t="str">
        <f>IF('[1]JIRA-Getter.csv'!E32="","",'[1]JIRA-Getter.csv'!E32)</f>
        <v>Infrastruktur &amp; Admin</v>
      </c>
      <c r="F33" s="5" t="str">
        <f>IF('[1]JIRA-Getter.csv'!F32="","",'[1]JIRA-Getter.csv'!F32)</f>
        <v>Closed</v>
      </c>
      <c r="G33" s="6">
        <f>IF('[1]JIRA-Getter.csv'!G32="","",'[1]JIRA-Getter.csv'!G32)</f>
        <v>8</v>
      </c>
      <c r="H33" s="6">
        <f>IF('[1]JIRA-Getter.csv'!H32="","",'[1]JIRA-Getter.csv'!H32)</f>
        <v>1.6</v>
      </c>
      <c r="I33" s="6">
        <f>IF('[1]JIRA-Getter.csv'!I32="","",'[1]JIRA-Getter.csv'!I32)</f>
        <v>0</v>
      </c>
      <c r="J33" s="6">
        <f>IF('[1]JIRA-Getter.csv'!J32="","",'[1]JIRA-Getter.csv'!J32)</f>
        <v>0</v>
      </c>
      <c r="K33" s="5">
        <f>IF('[1]JIRA-Getter.csv'!K32="","",'[1]JIRA-Getter.csv'!K32)</f>
        <v>5</v>
      </c>
      <c r="L33" s="5" t="str">
        <f>IF('[1]JIRA-Getter.csv'!L32="","",'[1]JIRA-Getter.csv'!L32)</f>
        <v>Laurin Murer</v>
      </c>
      <c r="M33" s="7">
        <f>IF('[1]JIRA-Getter.csv'!M32="","",'[1]JIRA-Getter.csv'!M32+365.5*4)</f>
        <v>41901.706250000003</v>
      </c>
      <c r="N33" s="6">
        <f>IF('[1]JIRA-Getter.csv'!N32="","",'[1]JIRA-Getter.csv'!N32)</f>
        <v>1</v>
      </c>
      <c r="O33" s="8" t="str">
        <f>IF('[1]JIRA-Getter.csv'!O32="","",'[1]JIRA-Getter.csv'!O32)</f>
        <v>Setup LaTeX infrastructure</v>
      </c>
      <c r="P33" s="7">
        <f t="shared" si="0"/>
        <v>41901</v>
      </c>
    </row>
    <row r="34" spans="1:16">
      <c r="A34" s="5">
        <f>IF('[1]JIRA-Getter.csv'!A33="","",'[1]JIRA-Getter.csv'!A33)</f>
        <v>10031</v>
      </c>
      <c r="B34" s="5" t="str">
        <f>IF('[1]JIRA-Getter.csv'!B33="","",'[1]JIRA-Getter.csv'!B33)</f>
        <v>BA-13</v>
      </c>
      <c r="C34" s="5" t="str">
        <f>IF('[1]JIRA-Getter.csv'!C33="","",'[1]JIRA-Getter.csv'!C33)</f>
        <v>Read up on BA M.T./D.Z.</v>
      </c>
      <c r="D34" s="5" t="str">
        <f>IF('[1]JIRA-Getter.csv'!D33="","",'[1]JIRA-Getter.csv'!D33)</f>
        <v/>
      </c>
      <c r="E34" s="5" t="str">
        <f>IF('[1]JIRA-Getter.csv'!E33="","",'[1]JIRA-Getter.csv'!E33)</f>
        <v>Infrastruktur &amp; Admin</v>
      </c>
      <c r="F34" s="5" t="str">
        <f>IF('[1]JIRA-Getter.csv'!F33="","",'[1]JIRA-Getter.csv'!F33)</f>
        <v>Closed</v>
      </c>
      <c r="G34" s="6">
        <f>IF('[1]JIRA-Getter.csv'!G33="","",'[1]JIRA-Getter.csv'!G33)</f>
        <v>10</v>
      </c>
      <c r="H34" s="6">
        <f>IF('[1]JIRA-Getter.csv'!H33="","",'[1]JIRA-Getter.csv'!H33)</f>
        <v>1.1111111111111101</v>
      </c>
      <c r="I34" s="6">
        <f>IF('[1]JIRA-Getter.csv'!I33="","",'[1]JIRA-Getter.csv'!I33)</f>
        <v>0</v>
      </c>
      <c r="J34" s="6">
        <f>IF('[1]JIRA-Getter.csv'!J33="","",'[1]JIRA-Getter.csv'!J33)</f>
        <v>0</v>
      </c>
      <c r="K34" s="5">
        <f>IF('[1]JIRA-Getter.csv'!K33="","",'[1]JIRA-Getter.csv'!K33)</f>
        <v>9</v>
      </c>
      <c r="L34" s="5" t="str">
        <f>IF('[1]JIRA-Getter.csv'!L33="","",'[1]JIRA-Getter.csv'!L33)</f>
        <v>Tobias Blaser</v>
      </c>
      <c r="M34" s="7">
        <f>IF('[1]JIRA-Getter.csv'!M33="","",'[1]JIRA-Getter.csv'!M33+365.5*4)</f>
        <v>41902.290972222225</v>
      </c>
      <c r="N34" s="6">
        <f>IF('[1]JIRA-Getter.csv'!N33="","",'[1]JIRA-Getter.csv'!N33)</f>
        <v>1.5</v>
      </c>
      <c r="O34" s="8" t="str">
        <f>IF('[1]JIRA-Getter.csv'!O33="","",'[1]JIRA-Getter.csv'!O33)</f>
        <v>View cdar server source.</v>
      </c>
      <c r="P34" s="7">
        <f t="shared" si="0"/>
        <v>41902</v>
      </c>
    </row>
    <row r="35" spans="1:16">
      <c r="A35" s="5">
        <f>IF('[1]JIRA-Getter.csv'!A34="","",'[1]JIRA-Getter.csv'!A34)</f>
        <v>10032</v>
      </c>
      <c r="B35" s="5" t="str">
        <f>IF('[1]JIRA-Getter.csv'!B34="","",'[1]JIRA-Getter.csv'!B34)</f>
        <v>BA-11</v>
      </c>
      <c r="C35" s="5" t="str">
        <f>IF('[1]JIRA-Getter.csv'!C34="","",'[1]JIRA-Getter.csv'!C34)</f>
        <v>Document infrastructure desicions</v>
      </c>
      <c r="D35" s="5" t="str">
        <f>IF('[1]JIRA-Getter.csv'!D34="","",'[1]JIRA-Getter.csv'!D34)</f>
        <v/>
      </c>
      <c r="E35" s="5" t="str">
        <f>IF('[1]JIRA-Getter.csv'!E34="","",'[1]JIRA-Getter.csv'!E34)</f>
        <v>Infrastruktur &amp; Admin</v>
      </c>
      <c r="F35" s="5" t="str">
        <f>IF('[1]JIRA-Getter.csv'!F34="","",'[1]JIRA-Getter.csv'!F34)</f>
        <v>Closed</v>
      </c>
      <c r="G35" s="6">
        <f>IF('[1]JIRA-Getter.csv'!G34="","",'[1]JIRA-Getter.csv'!G34)</f>
        <v>3.3333333333333298E-2</v>
      </c>
      <c r="H35" s="6">
        <f>IF('[1]JIRA-Getter.csv'!H34="","",'[1]JIRA-Getter.csv'!H34)</f>
        <v>3.3333333333333298E-2</v>
      </c>
      <c r="I35" s="6">
        <f>IF('[1]JIRA-Getter.csv'!I34="","",'[1]JIRA-Getter.csv'!I34)</f>
        <v>0</v>
      </c>
      <c r="J35" s="6">
        <f>IF('[1]JIRA-Getter.csv'!J34="","",'[1]JIRA-Getter.csv'!J34)</f>
        <v>0</v>
      </c>
      <c r="K35" s="5">
        <f>IF('[1]JIRA-Getter.csv'!K34="","",'[1]JIRA-Getter.csv'!K34)</f>
        <v>1</v>
      </c>
      <c r="L35" s="5" t="str">
        <f>IF('[1]JIRA-Getter.csv'!L34="","",'[1]JIRA-Getter.csv'!L34)</f>
        <v>Tobias Blaser</v>
      </c>
      <c r="M35" s="7">
        <f>IF('[1]JIRA-Getter.csv'!M34="","",'[1]JIRA-Getter.csv'!M34+365.5*4)</f>
        <v>41904.3125</v>
      </c>
      <c r="N35" s="6">
        <f>IF('[1]JIRA-Getter.csv'!N34="","",'[1]JIRA-Getter.csv'!N34)</f>
        <v>0.5</v>
      </c>
      <c r="O35" s="8" t="str">
        <f>IF('[1]JIRA-Getter.csv'!O34="","",'[1]JIRA-Getter.csv'!O34)</f>
        <v/>
      </c>
      <c r="P35" s="7">
        <f t="shared" si="0"/>
        <v>41904</v>
      </c>
    </row>
    <row r="36" spans="1:16">
      <c r="A36" s="5">
        <f>IF('[1]JIRA-Getter.csv'!A35="","",'[1]JIRA-Getter.csv'!A35)</f>
        <v>10033</v>
      </c>
      <c r="B36" s="5" t="str">
        <f>IF('[1]JIRA-Getter.csv'!B35="","",'[1]JIRA-Getter.csv'!B35)</f>
        <v>BA-15</v>
      </c>
      <c r="C36" s="5" t="str">
        <f>IF('[1]JIRA-Getter.csv'!C35="","",'[1]JIRA-Getter.csv'!C35)</f>
        <v>Review Job description</v>
      </c>
      <c r="D36" s="5" t="str">
        <f>IF('[1]JIRA-Getter.csv'!D35="","",'[1]JIRA-Getter.csv'!D35)</f>
        <v/>
      </c>
      <c r="E36" s="5" t="str">
        <f>IF('[1]JIRA-Getter.csv'!E35="","",'[1]JIRA-Getter.csv'!E35)</f>
        <v>Infrastruktur &amp; Admin</v>
      </c>
      <c r="F36" s="5" t="str">
        <f>IF('[1]JIRA-Getter.csv'!F35="","",'[1]JIRA-Getter.csv'!F35)</f>
        <v>Closed</v>
      </c>
      <c r="G36" s="6">
        <f>IF('[1]JIRA-Getter.csv'!G35="","",'[1]JIRA-Getter.csv'!G35)</f>
        <v>2</v>
      </c>
      <c r="H36" s="6">
        <f>IF('[1]JIRA-Getter.csv'!H35="","",'[1]JIRA-Getter.csv'!H35)</f>
        <v>0.66666666666666596</v>
      </c>
      <c r="I36" s="6">
        <f>IF('[1]JIRA-Getter.csv'!I35="","",'[1]JIRA-Getter.csv'!I35)</f>
        <v>0</v>
      </c>
      <c r="J36" s="6">
        <f>IF('[1]JIRA-Getter.csv'!J35="","",'[1]JIRA-Getter.csv'!J35)</f>
        <v>0</v>
      </c>
      <c r="K36" s="5">
        <f>IF('[1]JIRA-Getter.csv'!K35="","",'[1]JIRA-Getter.csv'!K35)</f>
        <v>3</v>
      </c>
      <c r="L36" s="5" t="str">
        <f>IF('[1]JIRA-Getter.csv'!L35="","",'[1]JIRA-Getter.csv'!L35)</f>
        <v>Tobias Blaser</v>
      </c>
      <c r="M36" s="7">
        <f>IF('[1]JIRA-Getter.csv'!M35="","",'[1]JIRA-Getter.csv'!M35+365.5*4)</f>
        <v>41904.270833333336</v>
      </c>
      <c r="N36" s="6">
        <f>IF('[1]JIRA-Getter.csv'!N35="","",'[1]JIRA-Getter.csv'!N35)</f>
        <v>0.5</v>
      </c>
      <c r="O36" s="8" t="str">
        <f>IF('[1]JIRA-Getter.csv'!O35="","",'[1]JIRA-Getter.csv'!O35)</f>
        <v/>
      </c>
      <c r="P36" s="7">
        <f t="shared" si="0"/>
        <v>41904</v>
      </c>
    </row>
    <row r="37" spans="1:16">
      <c r="A37" s="5">
        <f>IF('[1]JIRA-Getter.csv'!A36="","",'[1]JIRA-Getter.csv'!A36)</f>
        <v>10034</v>
      </c>
      <c r="B37" s="5" t="str">
        <f>IF('[1]JIRA-Getter.csv'!B36="","",'[1]JIRA-Getter.csv'!B36)</f>
        <v>BA-8</v>
      </c>
      <c r="C37" s="5" t="str">
        <f>IF('[1]JIRA-Getter.csv'!C36="","",'[1]JIRA-Getter.csv'!C36)</f>
        <v>Prepare &amp; rework meetings</v>
      </c>
      <c r="D37" s="5" t="str">
        <f>IF('[1]JIRA-Getter.csv'!D36="","",'[1]JIRA-Getter.csv'!D36)</f>
        <v/>
      </c>
      <c r="E37" s="5" t="str">
        <f>IF('[1]JIRA-Getter.csv'!E36="","",'[1]JIRA-Getter.csv'!E36)</f>
        <v/>
      </c>
      <c r="F37" s="5" t="str">
        <f>IF('[1]JIRA-Getter.csv'!F36="","",'[1]JIRA-Getter.csv'!F36)</f>
        <v>Open</v>
      </c>
      <c r="G37" s="6">
        <f>IF('[1]JIRA-Getter.csv'!G36="","",'[1]JIRA-Getter.csv'!G36)</f>
        <v>18</v>
      </c>
      <c r="H37" s="6">
        <f>IF('[1]JIRA-Getter.csv'!H36="","",'[1]JIRA-Getter.csv'!H36)</f>
        <v>0.78260869565217395</v>
      </c>
      <c r="I37" s="6">
        <f>IF('[1]JIRA-Getter.csv'!I36="","",'[1]JIRA-Getter.csv'!I36)</f>
        <v>6.5833333333333304</v>
      </c>
      <c r="J37" s="6">
        <f>IF('[1]JIRA-Getter.csv'!J36="","",'[1]JIRA-Getter.csv'!J36)</f>
        <v>0.28623188405797101</v>
      </c>
      <c r="K37" s="5">
        <f>IF('[1]JIRA-Getter.csv'!K36="","",'[1]JIRA-Getter.csv'!K36)</f>
        <v>23</v>
      </c>
      <c r="L37" s="5" t="str">
        <f>IF('[1]JIRA-Getter.csv'!L36="","",'[1]JIRA-Getter.csv'!L36)</f>
        <v>Tobias Blaser</v>
      </c>
      <c r="M37" s="7">
        <f>IF('[1]JIRA-Getter.csv'!M36="","",'[1]JIRA-Getter.csv'!M36+365.5*4)</f>
        <v>41904.302083333336</v>
      </c>
      <c r="N37" s="6">
        <f>IF('[1]JIRA-Getter.csv'!N36="","",'[1]JIRA-Getter.csv'!N36)</f>
        <v>0.25</v>
      </c>
      <c r="O37" s="8" t="str">
        <f>IF('[1]JIRA-Getter.csv'!O36="","",'[1]JIRA-Getter.csv'!O36)</f>
        <v>Send agenda to professor.</v>
      </c>
      <c r="P37" s="7">
        <f t="shared" si="0"/>
        <v>41904</v>
      </c>
    </row>
    <row r="38" spans="1:16">
      <c r="A38" s="5">
        <f>IF('[1]JIRA-Getter.csv'!A37="","",'[1]JIRA-Getter.csv'!A37)</f>
        <v>10035</v>
      </c>
      <c r="B38" s="5" t="str">
        <f>IF('[1]JIRA-Getter.csv'!B37="","",'[1]JIRA-Getter.csv'!B37)</f>
        <v>BA-2</v>
      </c>
      <c r="C38" s="5" t="str">
        <f>IF('[1]JIRA-Getter.csv'!C37="","",'[1]JIRA-Getter.csv'!C37)</f>
        <v>Setup and configure project servers</v>
      </c>
      <c r="D38" s="5" t="str">
        <f>IF('[1]JIRA-Getter.csv'!D37="","",'[1]JIRA-Getter.csv'!D37)</f>
        <v/>
      </c>
      <c r="E38" s="5" t="str">
        <f>IF('[1]JIRA-Getter.csv'!E37="","",'[1]JIRA-Getter.csv'!E37)</f>
        <v>Infrastruktur &amp; Admin</v>
      </c>
      <c r="F38" s="5" t="str">
        <f>IF('[1]JIRA-Getter.csv'!F37="","",'[1]JIRA-Getter.csv'!F37)</f>
        <v>Closed</v>
      </c>
      <c r="G38" s="6">
        <f>IF('[1]JIRA-Getter.csv'!G37="","",'[1]JIRA-Getter.csv'!G37)</f>
        <v>8</v>
      </c>
      <c r="H38" s="6">
        <f>IF('[1]JIRA-Getter.csv'!H37="","",'[1]JIRA-Getter.csv'!H37)</f>
        <v>0.88888888888888795</v>
      </c>
      <c r="I38" s="6">
        <f>IF('[1]JIRA-Getter.csv'!I37="","",'[1]JIRA-Getter.csv'!I37)</f>
        <v>0</v>
      </c>
      <c r="J38" s="6">
        <f>IF('[1]JIRA-Getter.csv'!J37="","",'[1]JIRA-Getter.csv'!J37)</f>
        <v>0</v>
      </c>
      <c r="K38" s="5">
        <f>IF('[1]JIRA-Getter.csv'!K37="","",'[1]JIRA-Getter.csv'!K37)</f>
        <v>9</v>
      </c>
      <c r="L38" s="5" t="str">
        <f>IF('[1]JIRA-Getter.csv'!L37="","",'[1]JIRA-Getter.csv'!L37)</f>
        <v>Tobias Blaser</v>
      </c>
      <c r="M38" s="7">
        <f>IF('[1]JIRA-Getter.csv'!M37="","",'[1]JIRA-Getter.csv'!M37+365.5*4)</f>
        <v>41904.291666666664</v>
      </c>
      <c r="N38" s="6">
        <f>IF('[1]JIRA-Getter.csv'!N37="","",'[1]JIRA-Getter.csv'!N37)</f>
        <v>0.25</v>
      </c>
      <c r="O38" s="8" t="str">
        <f>IF('[1]JIRA-Getter.csv'!O37="","",'[1]JIRA-Getter.csv'!O37)</f>
        <v>Order more power, space and ram.</v>
      </c>
      <c r="P38" s="7">
        <f t="shared" si="0"/>
        <v>41904</v>
      </c>
    </row>
    <row r="39" spans="1:16">
      <c r="A39" s="5">
        <f>IF('[1]JIRA-Getter.csv'!A38="","",'[1]JIRA-Getter.csv'!A38)</f>
        <v>10100</v>
      </c>
      <c r="B39" s="5" t="str">
        <f>IF('[1]JIRA-Getter.csv'!B38="","",'[1]JIRA-Getter.csv'!B38)</f>
        <v>BA-13</v>
      </c>
      <c r="C39" s="5" t="str">
        <f>IF('[1]JIRA-Getter.csv'!C38="","",'[1]JIRA-Getter.csv'!C38)</f>
        <v>Read up on BA M.T./D.Z.</v>
      </c>
      <c r="D39" s="5" t="str">
        <f>IF('[1]JIRA-Getter.csv'!D38="","",'[1]JIRA-Getter.csv'!D38)</f>
        <v/>
      </c>
      <c r="E39" s="5" t="str">
        <f>IF('[1]JIRA-Getter.csv'!E38="","",'[1]JIRA-Getter.csv'!E38)</f>
        <v>Infrastruktur &amp; Admin</v>
      </c>
      <c r="F39" s="5" t="str">
        <f>IF('[1]JIRA-Getter.csv'!F38="","",'[1]JIRA-Getter.csv'!F38)</f>
        <v>Closed</v>
      </c>
      <c r="G39" s="6">
        <f>IF('[1]JIRA-Getter.csv'!G38="","",'[1]JIRA-Getter.csv'!G38)</f>
        <v>10</v>
      </c>
      <c r="H39" s="6">
        <f>IF('[1]JIRA-Getter.csv'!H38="","",'[1]JIRA-Getter.csv'!H38)</f>
        <v>1.1111111111111101</v>
      </c>
      <c r="I39" s="6">
        <f>IF('[1]JIRA-Getter.csv'!I38="","",'[1]JIRA-Getter.csv'!I38)</f>
        <v>0</v>
      </c>
      <c r="J39" s="6">
        <f>IF('[1]JIRA-Getter.csv'!J38="","",'[1]JIRA-Getter.csv'!J38)</f>
        <v>0</v>
      </c>
      <c r="K39" s="5">
        <f>IF('[1]JIRA-Getter.csv'!K38="","",'[1]JIRA-Getter.csv'!K38)</f>
        <v>9</v>
      </c>
      <c r="L39" s="5" t="str">
        <f>IF('[1]JIRA-Getter.csv'!L38="","",'[1]JIRA-Getter.csv'!L38)</f>
        <v>Laurin Murer</v>
      </c>
      <c r="M39" s="7">
        <f>IF('[1]JIRA-Getter.csv'!M38="","",'[1]JIRA-Getter.csv'!M38+365.5*4)</f>
        <v>41904.533333333333</v>
      </c>
      <c r="N39" s="6">
        <f>IF('[1]JIRA-Getter.csv'!N38="","",'[1]JIRA-Getter.csv'!N38)</f>
        <v>1</v>
      </c>
      <c r="O39" s="8" t="str">
        <f>IF('[1]JIRA-Getter.csv'!O38="","",'[1]JIRA-Getter.csv'!O38)</f>
        <v>Furhter read BA</v>
      </c>
      <c r="P39" s="7">
        <f t="shared" si="0"/>
        <v>41904</v>
      </c>
    </row>
    <row r="40" spans="1:16">
      <c r="A40" s="5">
        <f>IF('[1]JIRA-Getter.csv'!A39="","",'[1]JIRA-Getter.csv'!A39)</f>
        <v>10101</v>
      </c>
      <c r="B40" s="5" t="str">
        <f>IF('[1]JIRA-Getter.csv'!B39="","",'[1]JIRA-Getter.csv'!B39)</f>
        <v>BA-2</v>
      </c>
      <c r="C40" s="5" t="str">
        <f>IF('[1]JIRA-Getter.csv'!C39="","",'[1]JIRA-Getter.csv'!C39)</f>
        <v>Setup and configure project servers</v>
      </c>
      <c r="D40" s="5" t="str">
        <f>IF('[1]JIRA-Getter.csv'!D39="","",'[1]JIRA-Getter.csv'!D39)</f>
        <v/>
      </c>
      <c r="E40" s="5" t="str">
        <f>IF('[1]JIRA-Getter.csv'!E39="","",'[1]JIRA-Getter.csv'!E39)</f>
        <v>Infrastruktur &amp; Admin</v>
      </c>
      <c r="F40" s="5" t="str">
        <f>IF('[1]JIRA-Getter.csv'!F39="","",'[1]JIRA-Getter.csv'!F39)</f>
        <v>Closed</v>
      </c>
      <c r="G40" s="6">
        <f>IF('[1]JIRA-Getter.csv'!G39="","",'[1]JIRA-Getter.csv'!G39)</f>
        <v>8</v>
      </c>
      <c r="H40" s="6">
        <f>IF('[1]JIRA-Getter.csv'!H39="","",'[1]JIRA-Getter.csv'!H39)</f>
        <v>0.88888888888888795</v>
      </c>
      <c r="I40" s="6">
        <f>IF('[1]JIRA-Getter.csv'!I39="","",'[1]JIRA-Getter.csv'!I39)</f>
        <v>0</v>
      </c>
      <c r="J40" s="6">
        <f>IF('[1]JIRA-Getter.csv'!J39="","",'[1]JIRA-Getter.csv'!J39)</f>
        <v>0</v>
      </c>
      <c r="K40" s="5">
        <f>IF('[1]JIRA-Getter.csv'!K39="","",'[1]JIRA-Getter.csv'!K39)</f>
        <v>9</v>
      </c>
      <c r="L40" s="5" t="str">
        <f>IF('[1]JIRA-Getter.csv'!L39="","",'[1]JIRA-Getter.csv'!L39)</f>
        <v>Laurin Murer</v>
      </c>
      <c r="M40" s="7">
        <f>IF('[1]JIRA-Getter.csv'!M39="","",'[1]JIRA-Getter.csv'!M39+365.5*4)</f>
        <v>41904.53402777778</v>
      </c>
      <c r="N40" s="6">
        <f>IF('[1]JIRA-Getter.csv'!N39="","",'[1]JIRA-Getter.csv'!N39)</f>
        <v>2</v>
      </c>
      <c r="O40" s="8" t="str">
        <f>IF('[1]JIRA-Getter.csv'!O39="","",'[1]JIRA-Getter.csv'!O39)</f>
        <v>Documented Backup setup</v>
      </c>
      <c r="P40" s="7">
        <f t="shared" si="0"/>
        <v>41904</v>
      </c>
    </row>
    <row r="41" spans="1:16">
      <c r="A41" s="5">
        <f>IF('[1]JIRA-Getter.csv'!A40="","",'[1]JIRA-Getter.csv'!A40)</f>
        <v>10102</v>
      </c>
      <c r="B41" s="5" t="str">
        <f>IF('[1]JIRA-Getter.csv'!B40="","",'[1]JIRA-Getter.csv'!B40)</f>
        <v>BA-2</v>
      </c>
      <c r="C41" s="5" t="str">
        <f>IF('[1]JIRA-Getter.csv'!C40="","",'[1]JIRA-Getter.csv'!C40)</f>
        <v>Setup and configure project servers</v>
      </c>
      <c r="D41" s="5" t="str">
        <f>IF('[1]JIRA-Getter.csv'!D40="","",'[1]JIRA-Getter.csv'!D40)</f>
        <v/>
      </c>
      <c r="E41" s="5" t="str">
        <f>IF('[1]JIRA-Getter.csv'!E40="","",'[1]JIRA-Getter.csv'!E40)</f>
        <v>Infrastruktur &amp; Admin</v>
      </c>
      <c r="F41" s="5" t="str">
        <f>IF('[1]JIRA-Getter.csv'!F40="","",'[1]JIRA-Getter.csv'!F40)</f>
        <v>Closed</v>
      </c>
      <c r="G41" s="6">
        <f>IF('[1]JIRA-Getter.csv'!G40="","",'[1]JIRA-Getter.csv'!G40)</f>
        <v>8</v>
      </c>
      <c r="H41" s="6">
        <f>IF('[1]JIRA-Getter.csv'!H40="","",'[1]JIRA-Getter.csv'!H40)</f>
        <v>0.88888888888888795</v>
      </c>
      <c r="I41" s="6">
        <f>IF('[1]JIRA-Getter.csv'!I40="","",'[1]JIRA-Getter.csv'!I40)</f>
        <v>0</v>
      </c>
      <c r="J41" s="6">
        <f>IF('[1]JIRA-Getter.csv'!J40="","",'[1]JIRA-Getter.csv'!J40)</f>
        <v>0</v>
      </c>
      <c r="K41" s="5">
        <f>IF('[1]JIRA-Getter.csv'!K40="","",'[1]JIRA-Getter.csv'!K40)</f>
        <v>9</v>
      </c>
      <c r="L41" s="5" t="str">
        <f>IF('[1]JIRA-Getter.csv'!L40="","",'[1]JIRA-Getter.csv'!L40)</f>
        <v>Tobias Blaser</v>
      </c>
      <c r="M41" s="7">
        <f>IF('[1]JIRA-Getter.csv'!M40="","",'[1]JIRA-Getter.csv'!M40+365.5*4)</f>
        <v>41904.416666666664</v>
      </c>
      <c r="N41" s="6">
        <f>IF('[1]JIRA-Getter.csv'!N40="","",'[1]JIRA-Getter.csv'!N40)</f>
        <v>1.5</v>
      </c>
      <c r="O41" s="8" t="str">
        <f>IF('[1]JIRA-Getter.csv'!O40="","",'[1]JIRA-Getter.csv'!O40)</f>
        <v/>
      </c>
      <c r="P41" s="7">
        <f t="shared" si="0"/>
        <v>41904</v>
      </c>
    </row>
    <row r="42" spans="1:16">
      <c r="A42" s="5">
        <f>IF('[1]JIRA-Getter.csv'!A41="","",'[1]JIRA-Getter.csv'!A41)</f>
        <v>10103</v>
      </c>
      <c r="B42" s="5" t="str">
        <f>IF('[1]JIRA-Getter.csv'!B41="","",'[1]JIRA-Getter.csv'!B41)</f>
        <v>BA-14</v>
      </c>
      <c r="C42" s="5" t="str">
        <f>IF('[1]JIRA-Getter.csv'!C41="","",'[1]JIRA-Getter.csv'!C41)</f>
        <v>Projectmanagement</v>
      </c>
      <c r="D42" s="5" t="str">
        <f>IF('[1]JIRA-Getter.csv'!D41="","",'[1]JIRA-Getter.csv'!D41)</f>
        <v/>
      </c>
      <c r="E42" s="5" t="str">
        <f>IF('[1]JIRA-Getter.csv'!E41="","",'[1]JIRA-Getter.csv'!E41)</f>
        <v/>
      </c>
      <c r="F42" s="5" t="str">
        <f>IF('[1]JIRA-Getter.csv'!F41="","",'[1]JIRA-Getter.csv'!F41)</f>
        <v>Open</v>
      </c>
      <c r="G42" s="6">
        <f>IF('[1]JIRA-Getter.csv'!G41="","",'[1]JIRA-Getter.csv'!G41)</f>
        <v>14</v>
      </c>
      <c r="H42" s="6">
        <f>IF('[1]JIRA-Getter.csv'!H41="","",'[1]JIRA-Getter.csv'!H41)</f>
        <v>0.35</v>
      </c>
      <c r="I42" s="6">
        <f>IF('[1]JIRA-Getter.csv'!I41="","",'[1]JIRA-Getter.csv'!I41)</f>
        <v>0</v>
      </c>
      <c r="J42" s="6">
        <f>IF('[1]JIRA-Getter.csv'!J41="","",'[1]JIRA-Getter.csv'!J41)</f>
        <v>0</v>
      </c>
      <c r="K42" s="5">
        <f>IF('[1]JIRA-Getter.csv'!K41="","",'[1]JIRA-Getter.csv'!K41)</f>
        <v>40</v>
      </c>
      <c r="L42" s="5" t="str">
        <f>IF('[1]JIRA-Getter.csv'!L41="","",'[1]JIRA-Getter.csv'!L41)</f>
        <v>Tobias Blaser</v>
      </c>
      <c r="M42" s="7">
        <f>IF('[1]JIRA-Getter.csv'!M41="","",'[1]JIRA-Getter.csv'!M41+365.5*4)</f>
        <v>41904.520833333336</v>
      </c>
      <c r="N42" s="6">
        <f>IF('[1]JIRA-Getter.csv'!N41="","",'[1]JIRA-Getter.csv'!N41)</f>
        <v>0.5</v>
      </c>
      <c r="O42" s="8" t="str">
        <f>IF('[1]JIRA-Getter.csv'!O41="","",'[1]JIRA-Getter.csv'!O41)</f>
        <v>Issue cleanup</v>
      </c>
      <c r="P42" s="7">
        <f t="shared" si="0"/>
        <v>41904</v>
      </c>
    </row>
    <row r="43" spans="1:16">
      <c r="A43" s="5">
        <f>IF('[1]JIRA-Getter.csv'!A42="","",'[1]JIRA-Getter.csv'!A42)</f>
        <v>10104</v>
      </c>
      <c r="B43" s="5" t="str">
        <f>IF('[1]JIRA-Getter.csv'!B42="","",'[1]JIRA-Getter.csv'!B42)</f>
        <v>BA-17</v>
      </c>
      <c r="C43" s="5" t="str">
        <f>IF('[1]JIRA-Getter.csv'!C42="","",'[1]JIRA-Getter.csv'!C42)</f>
        <v>Add better descriptions for milestones</v>
      </c>
      <c r="D43" s="5" t="str">
        <f>IF('[1]JIRA-Getter.csv'!D42="","",'[1]JIRA-Getter.csv'!D42)</f>
        <v/>
      </c>
      <c r="E43" s="5" t="str">
        <f>IF('[1]JIRA-Getter.csv'!E42="","",'[1]JIRA-Getter.csv'!E42)</f>
        <v>Arch.ArchitectureConcept</v>
      </c>
      <c r="F43" s="5" t="str">
        <f>IF('[1]JIRA-Getter.csv'!F42="","",'[1]JIRA-Getter.csv'!F42)</f>
        <v>Closed</v>
      </c>
      <c r="G43" s="6">
        <f>IF('[1]JIRA-Getter.csv'!G42="","",'[1]JIRA-Getter.csv'!G42)</f>
        <v>0.5</v>
      </c>
      <c r="H43" s="6">
        <f>IF('[1]JIRA-Getter.csv'!H42="","",'[1]JIRA-Getter.csv'!H42)</f>
        <v>0.5</v>
      </c>
      <c r="I43" s="6">
        <f>IF('[1]JIRA-Getter.csv'!I42="","",'[1]JIRA-Getter.csv'!I42)</f>
        <v>0</v>
      </c>
      <c r="J43" s="6">
        <f>IF('[1]JIRA-Getter.csv'!J42="","",'[1]JIRA-Getter.csv'!J42)</f>
        <v>0</v>
      </c>
      <c r="K43" s="5">
        <f>IF('[1]JIRA-Getter.csv'!K42="","",'[1]JIRA-Getter.csv'!K42)</f>
        <v>1</v>
      </c>
      <c r="L43" s="5" t="str">
        <f>IF('[1]JIRA-Getter.csv'!L42="","",'[1]JIRA-Getter.csv'!L42)</f>
        <v>Tobias Blaser</v>
      </c>
      <c r="M43" s="7">
        <f>IF('[1]JIRA-Getter.csv'!M42="","",'[1]JIRA-Getter.csv'!M42+365.5*4)</f>
        <v>41904.59375</v>
      </c>
      <c r="N43" s="6">
        <f>IF('[1]JIRA-Getter.csv'!N42="","",'[1]JIRA-Getter.csv'!N42)</f>
        <v>0.5</v>
      </c>
      <c r="O43" s="8" t="str">
        <f>IF('[1]JIRA-Getter.csv'!O42="","",'[1]JIRA-Getter.csv'!O42)</f>
        <v/>
      </c>
      <c r="P43" s="7">
        <f t="shared" si="0"/>
        <v>41904</v>
      </c>
    </row>
    <row r="44" spans="1:16">
      <c r="A44" s="5">
        <f>IF('[1]JIRA-Getter.csv'!A43="","",'[1]JIRA-Getter.csv'!A43)</f>
        <v>10105</v>
      </c>
      <c r="B44" s="5" t="str">
        <f>IF('[1]JIRA-Getter.csv'!B43="","",'[1]JIRA-Getter.csv'!B43)</f>
        <v>BA-8</v>
      </c>
      <c r="C44" s="5" t="str">
        <f>IF('[1]JIRA-Getter.csv'!C43="","",'[1]JIRA-Getter.csv'!C43)</f>
        <v>Prepare &amp; rework meetings</v>
      </c>
      <c r="D44" s="5" t="str">
        <f>IF('[1]JIRA-Getter.csv'!D43="","",'[1]JIRA-Getter.csv'!D43)</f>
        <v/>
      </c>
      <c r="E44" s="5" t="str">
        <f>IF('[1]JIRA-Getter.csv'!E43="","",'[1]JIRA-Getter.csv'!E43)</f>
        <v/>
      </c>
      <c r="F44" s="5" t="str">
        <f>IF('[1]JIRA-Getter.csv'!F43="","",'[1]JIRA-Getter.csv'!F43)</f>
        <v>Open</v>
      </c>
      <c r="G44" s="6">
        <f>IF('[1]JIRA-Getter.csv'!G43="","",'[1]JIRA-Getter.csv'!G43)</f>
        <v>18</v>
      </c>
      <c r="H44" s="6">
        <f>IF('[1]JIRA-Getter.csv'!H43="","",'[1]JIRA-Getter.csv'!H43)</f>
        <v>0.78260869565217395</v>
      </c>
      <c r="I44" s="6">
        <f>IF('[1]JIRA-Getter.csv'!I43="","",'[1]JIRA-Getter.csv'!I43)</f>
        <v>6.5833333333333304</v>
      </c>
      <c r="J44" s="6">
        <f>IF('[1]JIRA-Getter.csv'!J43="","",'[1]JIRA-Getter.csv'!J43)</f>
        <v>0.28623188405797101</v>
      </c>
      <c r="K44" s="5">
        <f>IF('[1]JIRA-Getter.csv'!K43="","",'[1]JIRA-Getter.csv'!K43)</f>
        <v>23</v>
      </c>
      <c r="L44" s="5" t="str">
        <f>IF('[1]JIRA-Getter.csv'!L43="","",'[1]JIRA-Getter.csv'!L43)</f>
        <v>Tobias Blaser</v>
      </c>
      <c r="M44" s="7">
        <f>IF('[1]JIRA-Getter.csv'!M43="","",'[1]JIRA-Getter.csv'!M43+365.5*4)</f>
        <v>41904.614583333336</v>
      </c>
      <c r="N44" s="6">
        <f>IF('[1]JIRA-Getter.csv'!N43="","",'[1]JIRA-Getter.csv'!N43)</f>
        <v>0.5</v>
      </c>
      <c r="O44" s="8" t="str">
        <f>IF('[1]JIRA-Getter.csv'!O43="","",'[1]JIRA-Getter.csv'!O43)</f>
        <v>Protocoll meeting 22.09.14</v>
      </c>
      <c r="P44" s="7">
        <f t="shared" si="0"/>
        <v>41904</v>
      </c>
    </row>
    <row r="45" spans="1:16">
      <c r="A45" s="5">
        <f>IF('[1]JIRA-Getter.csv'!A44="","",'[1]JIRA-Getter.csv'!A44)</f>
        <v>10106</v>
      </c>
      <c r="B45" s="5" t="str">
        <f>IF('[1]JIRA-Getter.csv'!B44="","",'[1]JIRA-Getter.csv'!B44)</f>
        <v>BA-18</v>
      </c>
      <c r="C45" s="5" t="str">
        <f>IF('[1]JIRA-Getter.csv'!C44="","",'[1]JIRA-Getter.csv'!C44)</f>
        <v>Decide server technology</v>
      </c>
      <c r="D45" s="5" t="str">
        <f>IF('[1]JIRA-Getter.csv'!D44="","",'[1]JIRA-Getter.csv'!D44)</f>
        <v/>
      </c>
      <c r="E45" s="5" t="str">
        <f>IF('[1]JIRA-Getter.csv'!E44="","",'[1]JIRA-Getter.csv'!E44)</f>
        <v>Arch.ArchitectureConcept</v>
      </c>
      <c r="F45" s="5" t="str">
        <f>IF('[1]JIRA-Getter.csv'!F44="","",'[1]JIRA-Getter.csv'!F44)</f>
        <v>Closed</v>
      </c>
      <c r="G45" s="6">
        <f>IF('[1]JIRA-Getter.csv'!G44="","",'[1]JIRA-Getter.csv'!G44)</f>
        <v>6.6666666666666596E-2</v>
      </c>
      <c r="H45" s="6">
        <f>IF('[1]JIRA-Getter.csv'!H44="","",'[1]JIRA-Getter.csv'!H44)</f>
        <v>1.1111111111111099E-2</v>
      </c>
      <c r="I45" s="6">
        <f>IF('[1]JIRA-Getter.csv'!I44="","",'[1]JIRA-Getter.csv'!I44)</f>
        <v>0</v>
      </c>
      <c r="J45" s="6">
        <f>IF('[1]JIRA-Getter.csv'!J44="","",'[1]JIRA-Getter.csv'!J44)</f>
        <v>0</v>
      </c>
      <c r="K45" s="5">
        <f>IF('[1]JIRA-Getter.csv'!K44="","",'[1]JIRA-Getter.csv'!K44)</f>
        <v>6</v>
      </c>
      <c r="L45" s="5" t="str">
        <f>IF('[1]JIRA-Getter.csv'!L44="","",'[1]JIRA-Getter.csv'!L44)</f>
        <v>Tobias Blaser</v>
      </c>
      <c r="M45" s="7">
        <f>IF('[1]JIRA-Getter.csv'!M44="","",'[1]JIRA-Getter.csv'!M44+365.5*4)</f>
        <v>41904.625</v>
      </c>
      <c r="N45" s="6">
        <f>IF('[1]JIRA-Getter.csv'!N44="","",'[1]JIRA-Getter.csv'!N44)</f>
        <v>2</v>
      </c>
      <c r="O45" s="8" t="str">
        <f>IF('[1]JIRA-Getter.csv'!O44="","",'[1]JIRA-Getter.csv'!O44)</f>
        <v/>
      </c>
      <c r="P45" s="7">
        <f t="shared" si="0"/>
        <v>41904</v>
      </c>
    </row>
    <row r="46" spans="1:16">
      <c r="A46" s="5">
        <f>IF('[1]JIRA-Getter.csv'!A45="","",'[1]JIRA-Getter.csv'!A45)</f>
        <v>10107</v>
      </c>
      <c r="B46" s="5" t="str">
        <f>IF('[1]JIRA-Getter.csv'!B45="","",'[1]JIRA-Getter.csv'!B45)</f>
        <v>BA-9</v>
      </c>
      <c r="C46" s="5" t="str">
        <f>IF('[1]JIRA-Getter.csv'!C45="","",'[1]JIRA-Getter.csv'!C45)</f>
        <v>Hold meeding</v>
      </c>
      <c r="D46" s="5" t="str">
        <f>IF('[1]JIRA-Getter.csv'!D45="","",'[1]JIRA-Getter.csv'!D45)</f>
        <v/>
      </c>
      <c r="E46" s="5" t="str">
        <f>IF('[1]JIRA-Getter.csv'!E45="","",'[1]JIRA-Getter.csv'!E45)</f>
        <v/>
      </c>
      <c r="F46" s="5" t="str">
        <f>IF('[1]JIRA-Getter.csv'!F45="","",'[1]JIRA-Getter.csv'!F45)</f>
        <v>Open</v>
      </c>
      <c r="G46" s="6">
        <f>IF('[1]JIRA-Getter.csv'!G45="","",'[1]JIRA-Getter.csv'!G45)</f>
        <v>28</v>
      </c>
      <c r="H46" s="6">
        <f>IF('[1]JIRA-Getter.csv'!H45="","",'[1]JIRA-Getter.csv'!H45)</f>
        <v>1.1200000000000001</v>
      </c>
      <c r="I46" s="6">
        <f>IF('[1]JIRA-Getter.csv'!I45="","",'[1]JIRA-Getter.csv'!I45)</f>
        <v>0</v>
      </c>
      <c r="J46" s="6">
        <f>IF('[1]JIRA-Getter.csv'!J45="","",'[1]JIRA-Getter.csv'!J45)</f>
        <v>0</v>
      </c>
      <c r="K46" s="5">
        <f>IF('[1]JIRA-Getter.csv'!K45="","",'[1]JIRA-Getter.csv'!K45)</f>
        <v>25</v>
      </c>
      <c r="L46" s="5" t="str">
        <f>IF('[1]JIRA-Getter.csv'!L45="","",'[1]JIRA-Getter.csv'!L45)</f>
        <v>Tobias Blaser</v>
      </c>
      <c r="M46" s="7">
        <f>IF('[1]JIRA-Getter.csv'!M45="","",'[1]JIRA-Getter.csv'!M45+365.5*4)</f>
        <v>41904.541666666664</v>
      </c>
      <c r="N46" s="6">
        <f>IF('[1]JIRA-Getter.csv'!N45="","",'[1]JIRA-Getter.csv'!N45)</f>
        <v>1</v>
      </c>
      <c r="O46" s="8" t="str">
        <f>IF('[1]JIRA-Getter.csv'!O45="","",'[1]JIRA-Getter.csv'!O45)</f>
        <v>Meeting 22.09.14</v>
      </c>
      <c r="P46" s="7">
        <f t="shared" si="0"/>
        <v>41904</v>
      </c>
    </row>
    <row r="47" spans="1:16">
      <c r="A47" s="5">
        <f>IF('[1]JIRA-Getter.csv'!A46="","",'[1]JIRA-Getter.csv'!A46)</f>
        <v>10108</v>
      </c>
      <c r="B47" s="5" t="str">
        <f>IF('[1]JIRA-Getter.csv'!B46="","",'[1]JIRA-Getter.csv'!B46)</f>
        <v>BA-22</v>
      </c>
      <c r="C47" s="5" t="str">
        <f>IF('[1]JIRA-Getter.csv'!C46="","",'[1]JIRA-Getter.csv'!C46)</f>
        <v>Create user stories &amp; glossary</v>
      </c>
      <c r="D47" s="5" t="str">
        <f>IF('[1]JIRA-Getter.csv'!D46="","",'[1]JIRA-Getter.csv'!D46)</f>
        <v/>
      </c>
      <c r="E47" s="5" t="str">
        <f>IF('[1]JIRA-Getter.csv'!E46="","",'[1]JIRA-Getter.csv'!E46)</f>
        <v>Arch.ArchitectureConcept</v>
      </c>
      <c r="F47" s="5" t="str">
        <f>IF('[1]JIRA-Getter.csv'!F46="","",'[1]JIRA-Getter.csv'!F46)</f>
        <v>Closed</v>
      </c>
      <c r="G47" s="6">
        <f>IF('[1]JIRA-Getter.csv'!G46="","",'[1]JIRA-Getter.csv'!G46)</f>
        <v>6</v>
      </c>
      <c r="H47" s="6">
        <f>IF('[1]JIRA-Getter.csv'!H46="","",'[1]JIRA-Getter.csv'!H46)</f>
        <v>0.85714285714285698</v>
      </c>
      <c r="I47" s="6">
        <f>IF('[1]JIRA-Getter.csv'!I46="","",'[1]JIRA-Getter.csv'!I46)</f>
        <v>0</v>
      </c>
      <c r="J47" s="6">
        <f>IF('[1]JIRA-Getter.csv'!J46="","",'[1]JIRA-Getter.csv'!J46)</f>
        <v>0</v>
      </c>
      <c r="K47" s="5">
        <f>IF('[1]JIRA-Getter.csv'!K46="","",'[1]JIRA-Getter.csv'!K46)</f>
        <v>7</v>
      </c>
      <c r="L47" s="5" t="str">
        <f>IF('[1]JIRA-Getter.csv'!L46="","",'[1]JIRA-Getter.csv'!L46)</f>
        <v>Tobias Blaser</v>
      </c>
      <c r="M47" s="7">
        <f>IF('[1]JIRA-Getter.csv'!M46="","",'[1]JIRA-Getter.csv'!M46+365.5*4)</f>
        <v>41904.739583333336</v>
      </c>
      <c r="N47" s="6">
        <f>IF('[1]JIRA-Getter.csv'!N46="","",'[1]JIRA-Getter.csv'!N46)</f>
        <v>1</v>
      </c>
      <c r="O47" s="8" t="str">
        <f>IF('[1]JIRA-Getter.csv'!O46="","",'[1]JIRA-Getter.csv'!O46)</f>
        <v>General project description, user stories, requirements, brain storming</v>
      </c>
      <c r="P47" s="7">
        <f t="shared" si="0"/>
        <v>41904</v>
      </c>
    </row>
    <row r="48" spans="1:16">
      <c r="A48" s="5">
        <f>IF('[1]JIRA-Getter.csv'!A47="","",'[1]JIRA-Getter.csv'!A47)</f>
        <v>10109</v>
      </c>
      <c r="B48" s="5" t="str">
        <f>IF('[1]JIRA-Getter.csv'!B47="","",'[1]JIRA-Getter.csv'!B47)</f>
        <v>BA-21</v>
      </c>
      <c r="C48" s="5" t="str">
        <f>IF('[1]JIRA-Getter.csv'!C47="","",'[1]JIRA-Getter.csv'!C47)</f>
        <v>Discover project and technology risks</v>
      </c>
      <c r="D48" s="5" t="str">
        <f>IF('[1]JIRA-Getter.csv'!D47="","",'[1]JIRA-Getter.csv'!D47)</f>
        <v/>
      </c>
      <c r="E48" s="5" t="str">
        <f>IF('[1]JIRA-Getter.csv'!E47="","",'[1]JIRA-Getter.csv'!E47)</f>
        <v>Arch.ArchitectureConcept</v>
      </c>
      <c r="F48" s="5" t="str">
        <f>IF('[1]JIRA-Getter.csv'!F47="","",'[1]JIRA-Getter.csv'!F47)</f>
        <v>Closed</v>
      </c>
      <c r="G48" s="6">
        <f>IF('[1]JIRA-Getter.csv'!G47="","",'[1]JIRA-Getter.csv'!G47)</f>
        <v>4</v>
      </c>
      <c r="H48" s="6">
        <f>IF('[1]JIRA-Getter.csv'!H47="","",'[1]JIRA-Getter.csv'!H47)</f>
        <v>2</v>
      </c>
      <c r="I48" s="6">
        <f>IF('[1]JIRA-Getter.csv'!I47="","",'[1]JIRA-Getter.csv'!I47)</f>
        <v>2.5</v>
      </c>
      <c r="J48" s="6">
        <f>IF('[1]JIRA-Getter.csv'!J47="","",'[1]JIRA-Getter.csv'!J47)</f>
        <v>1.25</v>
      </c>
      <c r="K48" s="5">
        <f>IF('[1]JIRA-Getter.csv'!K47="","",'[1]JIRA-Getter.csv'!K47)</f>
        <v>2</v>
      </c>
      <c r="L48" s="5" t="str">
        <f>IF('[1]JIRA-Getter.csv'!L47="","",'[1]JIRA-Getter.csv'!L47)</f>
        <v>Tobias Blaser</v>
      </c>
      <c r="M48" s="7">
        <f>IF('[1]JIRA-Getter.csv'!M47="","",'[1]JIRA-Getter.csv'!M47+365.5*4)</f>
        <v>41904.78125</v>
      </c>
      <c r="N48" s="6">
        <f>IF('[1]JIRA-Getter.csv'!N47="","",'[1]JIRA-Getter.csv'!N47)</f>
        <v>0.5</v>
      </c>
      <c r="O48" s="8" t="str">
        <f>IF('[1]JIRA-Getter.csv'!O47="","",'[1]JIRA-Getter.csv'!O47)</f>
        <v>Documentation template for risks</v>
      </c>
      <c r="P48" s="7">
        <f t="shared" si="0"/>
        <v>41904</v>
      </c>
    </row>
    <row r="49" spans="1:16">
      <c r="A49" s="5">
        <f>IF('[1]JIRA-Getter.csv'!A48="","",'[1]JIRA-Getter.csv'!A48)</f>
        <v>10110</v>
      </c>
      <c r="B49" s="5" t="str">
        <f>IF('[1]JIRA-Getter.csv'!B48="","",'[1]JIRA-Getter.csv'!B48)</f>
        <v>BA-10</v>
      </c>
      <c r="C49" s="5" t="str">
        <f>IF('[1]JIRA-Getter.csv'!C48="","",'[1]JIRA-Getter.csv'!C48)</f>
        <v>Technical BA documentation</v>
      </c>
      <c r="D49" s="5" t="str">
        <f>IF('[1]JIRA-Getter.csv'!D48="","",'[1]JIRA-Getter.csv'!D48)</f>
        <v/>
      </c>
      <c r="E49" s="5" t="str">
        <f>IF('[1]JIRA-Getter.csv'!E48="","",'[1]JIRA-Getter.csv'!E48)</f>
        <v>Release BA</v>
      </c>
      <c r="F49" s="5" t="str">
        <f>IF('[1]JIRA-Getter.csv'!F48="","",'[1]JIRA-Getter.csv'!F48)</f>
        <v>Open</v>
      </c>
      <c r="G49" s="6">
        <f>IF('[1]JIRA-Getter.csv'!G48="","",'[1]JIRA-Getter.csv'!G48)</f>
        <v>0</v>
      </c>
      <c r="H49" s="6">
        <f>IF('[1]JIRA-Getter.csv'!H48="","",'[1]JIRA-Getter.csv'!H48)</f>
        <v>0</v>
      </c>
      <c r="I49" s="6">
        <f>IF('[1]JIRA-Getter.csv'!I48="","",'[1]JIRA-Getter.csv'!I48)</f>
        <v>0</v>
      </c>
      <c r="J49" s="6">
        <f>IF('[1]JIRA-Getter.csv'!J48="","",'[1]JIRA-Getter.csv'!J48)</f>
        <v>0</v>
      </c>
      <c r="K49" s="5">
        <f>IF('[1]JIRA-Getter.csv'!K48="","",'[1]JIRA-Getter.csv'!K48)</f>
        <v>6</v>
      </c>
      <c r="L49" s="5" t="str">
        <f>IF('[1]JIRA-Getter.csv'!L48="","",'[1]JIRA-Getter.csv'!L48)</f>
        <v>Tobias Blaser</v>
      </c>
      <c r="M49" s="7">
        <f>IF('[1]JIRA-Getter.csv'!M48="","",'[1]JIRA-Getter.csv'!M48+365.5*4)</f>
        <v>41904.760416666664</v>
      </c>
      <c r="N49" s="6">
        <f>IF('[1]JIRA-Getter.csv'!N48="","",'[1]JIRA-Getter.csv'!N48)</f>
        <v>0.5</v>
      </c>
      <c r="O49" s="8" t="str">
        <f>IF('[1]JIRA-Getter.csv'!O48="","",'[1]JIRA-Getter.csv'!O48)</f>
        <v>Adjust title page, create icon</v>
      </c>
      <c r="P49" s="7">
        <f t="shared" si="0"/>
        <v>41904</v>
      </c>
    </row>
    <row r="50" spans="1:16">
      <c r="A50" s="5">
        <f>IF('[1]JIRA-Getter.csv'!A49="","",'[1]JIRA-Getter.csv'!A49)</f>
        <v>10111</v>
      </c>
      <c r="B50" s="5" t="str">
        <f>IF('[1]JIRA-Getter.csv'!B49="","",'[1]JIRA-Getter.csv'!B49)</f>
        <v>BA-9</v>
      </c>
      <c r="C50" s="5" t="str">
        <f>IF('[1]JIRA-Getter.csv'!C49="","",'[1]JIRA-Getter.csv'!C49)</f>
        <v>Hold meeding</v>
      </c>
      <c r="D50" s="5" t="str">
        <f>IF('[1]JIRA-Getter.csv'!D49="","",'[1]JIRA-Getter.csv'!D49)</f>
        <v/>
      </c>
      <c r="E50" s="5" t="str">
        <f>IF('[1]JIRA-Getter.csv'!E49="","",'[1]JIRA-Getter.csv'!E49)</f>
        <v/>
      </c>
      <c r="F50" s="5" t="str">
        <f>IF('[1]JIRA-Getter.csv'!F49="","",'[1]JIRA-Getter.csv'!F49)</f>
        <v>Open</v>
      </c>
      <c r="G50" s="6">
        <f>IF('[1]JIRA-Getter.csv'!G49="","",'[1]JIRA-Getter.csv'!G49)</f>
        <v>28</v>
      </c>
      <c r="H50" s="6">
        <f>IF('[1]JIRA-Getter.csv'!H49="","",'[1]JIRA-Getter.csv'!H49)</f>
        <v>1.1200000000000001</v>
      </c>
      <c r="I50" s="6">
        <f>IF('[1]JIRA-Getter.csv'!I49="","",'[1]JIRA-Getter.csv'!I49)</f>
        <v>0</v>
      </c>
      <c r="J50" s="6">
        <f>IF('[1]JIRA-Getter.csv'!J49="","",'[1]JIRA-Getter.csv'!J49)</f>
        <v>0</v>
      </c>
      <c r="K50" s="5">
        <f>IF('[1]JIRA-Getter.csv'!K49="","",'[1]JIRA-Getter.csv'!K49)</f>
        <v>25</v>
      </c>
      <c r="L50" s="5" t="str">
        <f>IF('[1]JIRA-Getter.csv'!L49="","",'[1]JIRA-Getter.csv'!L49)</f>
        <v>Laurin Murer</v>
      </c>
      <c r="M50" s="7">
        <f>IF('[1]JIRA-Getter.csv'!M49="","",'[1]JIRA-Getter.csv'!M49+365.5*4)</f>
        <v>41904.554166666669</v>
      </c>
      <c r="N50" s="6">
        <f>IF('[1]JIRA-Getter.csv'!N49="","",'[1]JIRA-Getter.csv'!N49)</f>
        <v>1</v>
      </c>
      <c r="O50" s="8" t="str">
        <f>IF('[1]JIRA-Getter.csv'!O49="","",'[1]JIRA-Getter.csv'!O49)</f>
        <v>Meeting 22.09.14</v>
      </c>
      <c r="P50" s="7">
        <f t="shared" si="0"/>
        <v>41904</v>
      </c>
    </row>
    <row r="51" spans="1:16">
      <c r="A51" s="5">
        <f>IF('[1]JIRA-Getter.csv'!A50="","",'[1]JIRA-Getter.csv'!A50)</f>
        <v>10112</v>
      </c>
      <c r="B51" s="5" t="str">
        <f>IF('[1]JIRA-Getter.csv'!B50="","",'[1]JIRA-Getter.csv'!B50)</f>
        <v>BA-8</v>
      </c>
      <c r="C51" s="5" t="str">
        <f>IF('[1]JIRA-Getter.csv'!C50="","",'[1]JIRA-Getter.csv'!C50)</f>
        <v>Prepare &amp; rework meetings</v>
      </c>
      <c r="D51" s="5" t="str">
        <f>IF('[1]JIRA-Getter.csv'!D50="","",'[1]JIRA-Getter.csv'!D50)</f>
        <v/>
      </c>
      <c r="E51" s="5" t="str">
        <f>IF('[1]JIRA-Getter.csv'!E50="","",'[1]JIRA-Getter.csv'!E50)</f>
        <v/>
      </c>
      <c r="F51" s="5" t="str">
        <f>IF('[1]JIRA-Getter.csv'!F50="","",'[1]JIRA-Getter.csv'!F50)</f>
        <v>Open</v>
      </c>
      <c r="G51" s="6">
        <f>IF('[1]JIRA-Getter.csv'!G50="","",'[1]JIRA-Getter.csv'!G50)</f>
        <v>18</v>
      </c>
      <c r="H51" s="6">
        <f>IF('[1]JIRA-Getter.csv'!H50="","",'[1]JIRA-Getter.csv'!H50)</f>
        <v>0.78260869565217395</v>
      </c>
      <c r="I51" s="6">
        <f>IF('[1]JIRA-Getter.csv'!I50="","",'[1]JIRA-Getter.csv'!I50)</f>
        <v>6.5833333333333304</v>
      </c>
      <c r="J51" s="6">
        <f>IF('[1]JIRA-Getter.csv'!J50="","",'[1]JIRA-Getter.csv'!J50)</f>
        <v>0.28623188405797101</v>
      </c>
      <c r="K51" s="5">
        <f>IF('[1]JIRA-Getter.csv'!K50="","",'[1]JIRA-Getter.csv'!K50)</f>
        <v>23</v>
      </c>
      <c r="L51" s="5" t="str">
        <f>IF('[1]JIRA-Getter.csv'!L50="","",'[1]JIRA-Getter.csv'!L50)</f>
        <v>Laurin Murer</v>
      </c>
      <c r="M51" s="7">
        <f>IF('[1]JIRA-Getter.csv'!M50="","",'[1]JIRA-Getter.csv'!M50+365.5*4)</f>
        <v>41904.555555555555</v>
      </c>
      <c r="N51" s="6">
        <f>IF('[1]JIRA-Getter.csv'!N50="","",'[1]JIRA-Getter.csv'!N50)</f>
        <v>0.33333333333333298</v>
      </c>
      <c r="O51" s="8" t="str">
        <f>IF('[1]JIRA-Getter.csv'!O50="","",'[1]JIRA-Getter.csv'!O50)</f>
        <v>Reworked and sent Protocol for BA-Meeting</v>
      </c>
      <c r="P51" s="7">
        <f t="shared" si="0"/>
        <v>41904</v>
      </c>
    </row>
    <row r="52" spans="1:16">
      <c r="A52" s="5">
        <f>IF('[1]JIRA-Getter.csv'!A51="","",'[1]JIRA-Getter.csv'!A51)</f>
        <v>10113</v>
      </c>
      <c r="B52" s="5" t="str">
        <f>IF('[1]JIRA-Getter.csv'!B51="","",'[1]JIRA-Getter.csv'!B51)</f>
        <v>BA-18</v>
      </c>
      <c r="C52" s="5" t="str">
        <f>IF('[1]JIRA-Getter.csv'!C51="","",'[1]JIRA-Getter.csv'!C51)</f>
        <v>Decide server technology</v>
      </c>
      <c r="D52" s="5" t="str">
        <f>IF('[1]JIRA-Getter.csv'!D51="","",'[1]JIRA-Getter.csv'!D51)</f>
        <v/>
      </c>
      <c r="E52" s="5" t="str">
        <f>IF('[1]JIRA-Getter.csv'!E51="","",'[1]JIRA-Getter.csv'!E51)</f>
        <v>Arch.ArchitectureConcept</v>
      </c>
      <c r="F52" s="5" t="str">
        <f>IF('[1]JIRA-Getter.csv'!F51="","",'[1]JIRA-Getter.csv'!F51)</f>
        <v>Closed</v>
      </c>
      <c r="G52" s="6">
        <f>IF('[1]JIRA-Getter.csv'!G51="","",'[1]JIRA-Getter.csv'!G51)</f>
        <v>6.6666666666666596E-2</v>
      </c>
      <c r="H52" s="6">
        <f>IF('[1]JIRA-Getter.csv'!H51="","",'[1]JIRA-Getter.csv'!H51)</f>
        <v>1.1111111111111099E-2</v>
      </c>
      <c r="I52" s="6">
        <f>IF('[1]JIRA-Getter.csv'!I51="","",'[1]JIRA-Getter.csv'!I51)</f>
        <v>0</v>
      </c>
      <c r="J52" s="6">
        <f>IF('[1]JIRA-Getter.csv'!J51="","",'[1]JIRA-Getter.csv'!J51)</f>
        <v>0</v>
      </c>
      <c r="K52" s="5">
        <f>IF('[1]JIRA-Getter.csv'!K51="","",'[1]JIRA-Getter.csv'!K51)</f>
        <v>6</v>
      </c>
      <c r="L52" s="5" t="str">
        <f>IF('[1]JIRA-Getter.csv'!L51="","",'[1]JIRA-Getter.csv'!L51)</f>
        <v>Laurin Murer</v>
      </c>
      <c r="M52" s="7">
        <f>IF('[1]JIRA-Getter.csv'!M51="","",'[1]JIRA-Getter.csv'!M51+365.5*4)</f>
        <v>41904.556250000001</v>
      </c>
      <c r="N52" s="6">
        <f>IF('[1]JIRA-Getter.csv'!N51="","",'[1]JIRA-Getter.csv'!N51)</f>
        <v>3</v>
      </c>
      <c r="O52" s="8" t="str">
        <f>IF('[1]JIRA-Getter.csv'!O51="","",'[1]JIRA-Getter.csv'!O51)</f>
        <v>Drafted server technology priorities and options, estimated priorities and application per option</v>
      </c>
      <c r="P52" s="7">
        <f t="shared" si="0"/>
        <v>41904</v>
      </c>
    </row>
    <row r="53" spans="1:16">
      <c r="A53" s="5">
        <f>IF('[1]JIRA-Getter.csv'!A52="","",'[1]JIRA-Getter.csv'!A52)</f>
        <v>10114</v>
      </c>
      <c r="B53" s="5" t="str">
        <f>IF('[1]JIRA-Getter.csv'!B52="","",'[1]JIRA-Getter.csv'!B52)</f>
        <v>BA-18</v>
      </c>
      <c r="C53" s="5" t="str">
        <f>IF('[1]JIRA-Getter.csv'!C52="","",'[1]JIRA-Getter.csv'!C52)</f>
        <v>Decide server technology</v>
      </c>
      <c r="D53" s="5" t="str">
        <f>IF('[1]JIRA-Getter.csv'!D52="","",'[1]JIRA-Getter.csv'!D52)</f>
        <v/>
      </c>
      <c r="E53" s="5" t="str">
        <f>IF('[1]JIRA-Getter.csv'!E52="","",'[1]JIRA-Getter.csv'!E52)</f>
        <v>Arch.ArchitectureConcept</v>
      </c>
      <c r="F53" s="5" t="str">
        <f>IF('[1]JIRA-Getter.csv'!F52="","",'[1]JIRA-Getter.csv'!F52)</f>
        <v>Closed</v>
      </c>
      <c r="G53" s="6">
        <f>IF('[1]JIRA-Getter.csv'!G52="","",'[1]JIRA-Getter.csv'!G52)</f>
        <v>6.6666666666666596E-2</v>
      </c>
      <c r="H53" s="6">
        <f>IF('[1]JIRA-Getter.csv'!H52="","",'[1]JIRA-Getter.csv'!H52)</f>
        <v>1.1111111111111099E-2</v>
      </c>
      <c r="I53" s="6">
        <f>IF('[1]JIRA-Getter.csv'!I52="","",'[1]JIRA-Getter.csv'!I52)</f>
        <v>0</v>
      </c>
      <c r="J53" s="6">
        <f>IF('[1]JIRA-Getter.csv'!J52="","",'[1]JIRA-Getter.csv'!J52)</f>
        <v>0</v>
      </c>
      <c r="K53" s="5">
        <f>IF('[1]JIRA-Getter.csv'!K52="","",'[1]JIRA-Getter.csv'!K52)</f>
        <v>6</v>
      </c>
      <c r="L53" s="5" t="str">
        <f>IF('[1]JIRA-Getter.csv'!L52="","",'[1]JIRA-Getter.csv'!L52)</f>
        <v>Laurin Murer</v>
      </c>
      <c r="M53" s="7">
        <f>IF('[1]JIRA-Getter.csv'!M52="","",'[1]JIRA-Getter.csv'!M52+365.5*4)</f>
        <v>41905.557638888888</v>
      </c>
      <c r="N53" s="6">
        <f>IF('[1]JIRA-Getter.csv'!N52="","",'[1]JIRA-Getter.csv'!N52)</f>
        <v>1</v>
      </c>
      <c r="O53" s="8" t="str">
        <f>IF('[1]JIRA-Getter.csv'!O52="","",'[1]JIRA-Getter.csv'!O52)</f>
        <v>Researched, wheater PHP has a future</v>
      </c>
      <c r="P53" s="7">
        <f t="shared" si="0"/>
        <v>41905</v>
      </c>
    </row>
    <row r="54" spans="1:16">
      <c r="A54" s="5">
        <f>IF('[1]JIRA-Getter.csv'!A53="","",'[1]JIRA-Getter.csv'!A53)</f>
        <v>10115</v>
      </c>
      <c r="B54" s="5" t="str">
        <f>IF('[1]JIRA-Getter.csv'!B53="","",'[1]JIRA-Getter.csv'!B53)</f>
        <v>BA-18</v>
      </c>
      <c r="C54" s="5" t="str">
        <f>IF('[1]JIRA-Getter.csv'!C53="","",'[1]JIRA-Getter.csv'!C53)</f>
        <v>Decide server technology</v>
      </c>
      <c r="D54" s="5" t="str">
        <f>IF('[1]JIRA-Getter.csv'!D53="","",'[1]JIRA-Getter.csv'!D53)</f>
        <v/>
      </c>
      <c r="E54" s="5" t="str">
        <f>IF('[1]JIRA-Getter.csv'!E53="","",'[1]JIRA-Getter.csv'!E53)</f>
        <v>Arch.ArchitectureConcept</v>
      </c>
      <c r="F54" s="5" t="str">
        <f>IF('[1]JIRA-Getter.csv'!F53="","",'[1]JIRA-Getter.csv'!F53)</f>
        <v>Closed</v>
      </c>
      <c r="G54" s="6">
        <f>IF('[1]JIRA-Getter.csv'!G53="","",'[1]JIRA-Getter.csv'!G53)</f>
        <v>6.6666666666666596E-2</v>
      </c>
      <c r="H54" s="6">
        <f>IF('[1]JIRA-Getter.csv'!H53="","",'[1]JIRA-Getter.csv'!H53)</f>
        <v>1.1111111111111099E-2</v>
      </c>
      <c r="I54" s="6">
        <f>IF('[1]JIRA-Getter.csv'!I53="","",'[1]JIRA-Getter.csv'!I53)</f>
        <v>0</v>
      </c>
      <c r="J54" s="6">
        <f>IF('[1]JIRA-Getter.csv'!J53="","",'[1]JIRA-Getter.csv'!J53)</f>
        <v>0</v>
      </c>
      <c r="K54" s="5">
        <f>IF('[1]JIRA-Getter.csv'!K53="","",'[1]JIRA-Getter.csv'!K53)</f>
        <v>6</v>
      </c>
      <c r="L54" s="5" t="str">
        <f>IF('[1]JIRA-Getter.csv'!L53="","",'[1]JIRA-Getter.csv'!L53)</f>
        <v>Laurin Murer</v>
      </c>
      <c r="M54" s="7">
        <f>IF('[1]JIRA-Getter.csv'!M53="","",'[1]JIRA-Getter.csv'!M53+365.5*4)</f>
        <v>41905.558333333334</v>
      </c>
      <c r="N54" s="6">
        <f>IF('[1]JIRA-Getter.csv'!N53="","",'[1]JIRA-Getter.csv'!N53)</f>
        <v>3</v>
      </c>
      <c r="O54" s="8" t="str">
        <f>IF('[1]JIRA-Getter.csv'!O53="","",'[1]JIRA-Getter.csv'!O53)</f>
        <v>Documented server technology evaluation</v>
      </c>
      <c r="P54" s="7">
        <f t="shared" si="0"/>
        <v>41905</v>
      </c>
    </row>
    <row r="55" spans="1:16">
      <c r="A55" s="5">
        <f>IF('[1]JIRA-Getter.csv'!A54="","",'[1]JIRA-Getter.csv'!A54)</f>
        <v>10116</v>
      </c>
      <c r="B55" s="5" t="str">
        <f>IF('[1]JIRA-Getter.csv'!B54="","",'[1]JIRA-Getter.csv'!B54)</f>
        <v>BA-18</v>
      </c>
      <c r="C55" s="5" t="str">
        <f>IF('[1]JIRA-Getter.csv'!C54="","",'[1]JIRA-Getter.csv'!C54)</f>
        <v>Decide server technology</v>
      </c>
      <c r="D55" s="5" t="str">
        <f>IF('[1]JIRA-Getter.csv'!D54="","",'[1]JIRA-Getter.csv'!D54)</f>
        <v/>
      </c>
      <c r="E55" s="5" t="str">
        <f>IF('[1]JIRA-Getter.csv'!E54="","",'[1]JIRA-Getter.csv'!E54)</f>
        <v>Arch.ArchitectureConcept</v>
      </c>
      <c r="F55" s="5" t="str">
        <f>IF('[1]JIRA-Getter.csv'!F54="","",'[1]JIRA-Getter.csv'!F54)</f>
        <v>Closed</v>
      </c>
      <c r="G55" s="6">
        <f>IF('[1]JIRA-Getter.csv'!G54="","",'[1]JIRA-Getter.csv'!G54)</f>
        <v>6.6666666666666596E-2</v>
      </c>
      <c r="H55" s="6">
        <f>IF('[1]JIRA-Getter.csv'!H54="","",'[1]JIRA-Getter.csv'!H54)</f>
        <v>1.1111111111111099E-2</v>
      </c>
      <c r="I55" s="6">
        <f>IF('[1]JIRA-Getter.csv'!I54="","",'[1]JIRA-Getter.csv'!I54)</f>
        <v>0</v>
      </c>
      <c r="J55" s="6">
        <f>IF('[1]JIRA-Getter.csv'!J54="","",'[1]JIRA-Getter.csv'!J54)</f>
        <v>0</v>
      </c>
      <c r="K55" s="5">
        <f>IF('[1]JIRA-Getter.csv'!K54="","",'[1]JIRA-Getter.csv'!K54)</f>
        <v>6</v>
      </c>
      <c r="L55" s="5" t="str">
        <f>IF('[1]JIRA-Getter.csv'!L54="","",'[1]JIRA-Getter.csv'!L54)</f>
        <v>Laurin Murer</v>
      </c>
      <c r="M55" s="7">
        <f>IF('[1]JIRA-Getter.csv'!M54="","",'[1]JIRA-Getter.csv'!M54+365.5*4)</f>
        <v>41906.559027777781</v>
      </c>
      <c r="N55" s="6">
        <f>IF('[1]JIRA-Getter.csv'!N54="","",'[1]JIRA-Getter.csv'!N54)</f>
        <v>1</v>
      </c>
      <c r="O55" s="8" t="str">
        <f>IF('[1]JIRA-Getter.csv'!O54="","",'[1]JIRA-Getter.csv'!O54)</f>
        <v>finished documentation of server technology</v>
      </c>
      <c r="P55" s="7">
        <f t="shared" si="0"/>
        <v>41906</v>
      </c>
    </row>
    <row r="56" spans="1:16">
      <c r="A56" s="5">
        <f>IF('[1]JIRA-Getter.csv'!A55="","",'[1]JIRA-Getter.csv'!A55)</f>
        <v>10117</v>
      </c>
      <c r="B56" s="5" t="str">
        <f>IF('[1]JIRA-Getter.csv'!B55="","",'[1]JIRA-Getter.csv'!B55)</f>
        <v>BA-22</v>
      </c>
      <c r="C56" s="5" t="str">
        <f>IF('[1]JIRA-Getter.csv'!C55="","",'[1]JIRA-Getter.csv'!C55)</f>
        <v>Create user stories &amp; glossary</v>
      </c>
      <c r="D56" s="5" t="str">
        <f>IF('[1]JIRA-Getter.csv'!D55="","",'[1]JIRA-Getter.csv'!D55)</f>
        <v/>
      </c>
      <c r="E56" s="5" t="str">
        <f>IF('[1]JIRA-Getter.csv'!E55="","",'[1]JIRA-Getter.csv'!E55)</f>
        <v>Arch.ArchitectureConcept</v>
      </c>
      <c r="F56" s="5" t="str">
        <f>IF('[1]JIRA-Getter.csv'!F55="","",'[1]JIRA-Getter.csv'!F55)</f>
        <v>Closed</v>
      </c>
      <c r="G56" s="6">
        <f>IF('[1]JIRA-Getter.csv'!G55="","",'[1]JIRA-Getter.csv'!G55)</f>
        <v>6</v>
      </c>
      <c r="H56" s="6">
        <f>IF('[1]JIRA-Getter.csv'!H55="","",'[1]JIRA-Getter.csv'!H55)</f>
        <v>0.85714285714285698</v>
      </c>
      <c r="I56" s="6">
        <f>IF('[1]JIRA-Getter.csv'!I55="","",'[1]JIRA-Getter.csv'!I55)</f>
        <v>0</v>
      </c>
      <c r="J56" s="6">
        <f>IF('[1]JIRA-Getter.csv'!J55="","",'[1]JIRA-Getter.csv'!J55)</f>
        <v>0</v>
      </c>
      <c r="K56" s="5">
        <f>IF('[1]JIRA-Getter.csv'!K55="","",'[1]JIRA-Getter.csv'!K55)</f>
        <v>7</v>
      </c>
      <c r="L56" s="5" t="str">
        <f>IF('[1]JIRA-Getter.csv'!L55="","",'[1]JIRA-Getter.csv'!L55)</f>
        <v>Laurin Murer</v>
      </c>
      <c r="M56" s="7">
        <f>IF('[1]JIRA-Getter.csv'!M55="","",'[1]JIRA-Getter.csv'!M55+365.5*4)</f>
        <v>41904.55972222222</v>
      </c>
      <c r="N56" s="6">
        <f>IF('[1]JIRA-Getter.csv'!N55="","",'[1]JIRA-Getter.csv'!N55)</f>
        <v>0.25</v>
      </c>
      <c r="O56" s="8" t="str">
        <f>IF('[1]JIRA-Getter.csv'!O55="","",'[1]JIRA-Getter.csv'!O55)</f>
        <v>Brainstormed user stories</v>
      </c>
      <c r="P56" s="7">
        <f t="shared" si="0"/>
        <v>41904</v>
      </c>
    </row>
    <row r="57" spans="1:16">
      <c r="A57" s="5">
        <f>IF('[1]JIRA-Getter.csv'!A56="","",'[1]JIRA-Getter.csv'!A56)</f>
        <v>10118</v>
      </c>
      <c r="B57" s="5" t="str">
        <f>IF('[1]JIRA-Getter.csv'!B56="","",'[1]JIRA-Getter.csv'!B56)</f>
        <v>BA-22</v>
      </c>
      <c r="C57" s="5" t="str">
        <f>IF('[1]JIRA-Getter.csv'!C56="","",'[1]JIRA-Getter.csv'!C56)</f>
        <v>Create user stories &amp; glossary</v>
      </c>
      <c r="D57" s="5" t="str">
        <f>IF('[1]JIRA-Getter.csv'!D56="","",'[1]JIRA-Getter.csv'!D56)</f>
        <v/>
      </c>
      <c r="E57" s="5" t="str">
        <f>IF('[1]JIRA-Getter.csv'!E56="","",'[1]JIRA-Getter.csv'!E56)</f>
        <v>Arch.ArchitectureConcept</v>
      </c>
      <c r="F57" s="5" t="str">
        <f>IF('[1]JIRA-Getter.csv'!F56="","",'[1]JIRA-Getter.csv'!F56)</f>
        <v>Closed</v>
      </c>
      <c r="G57" s="6">
        <f>IF('[1]JIRA-Getter.csv'!G56="","",'[1]JIRA-Getter.csv'!G56)</f>
        <v>6</v>
      </c>
      <c r="H57" s="6">
        <f>IF('[1]JIRA-Getter.csv'!H56="","",'[1]JIRA-Getter.csv'!H56)</f>
        <v>0.85714285714285698</v>
      </c>
      <c r="I57" s="6">
        <f>IF('[1]JIRA-Getter.csv'!I56="","",'[1]JIRA-Getter.csv'!I56)</f>
        <v>0</v>
      </c>
      <c r="J57" s="6">
        <f>IF('[1]JIRA-Getter.csv'!J56="","",'[1]JIRA-Getter.csv'!J56)</f>
        <v>0</v>
      </c>
      <c r="K57" s="5">
        <f>IF('[1]JIRA-Getter.csv'!K56="","",'[1]JIRA-Getter.csv'!K56)</f>
        <v>7</v>
      </c>
      <c r="L57" s="5" t="str">
        <f>IF('[1]JIRA-Getter.csv'!L56="","",'[1]JIRA-Getter.csv'!L56)</f>
        <v>Laurin Murer</v>
      </c>
      <c r="M57" s="7">
        <f>IF('[1]JIRA-Getter.csv'!M56="","",'[1]JIRA-Getter.csv'!M56+365.5*4)</f>
        <v>41905.55972222222</v>
      </c>
      <c r="N57" s="6">
        <f>IF('[1]JIRA-Getter.csv'!N56="","",'[1]JIRA-Getter.csv'!N56)</f>
        <v>4.5</v>
      </c>
      <c r="O57" s="8" t="str">
        <f>IF('[1]JIRA-Getter.csv'!O56="","",'[1]JIRA-Getter.csv'!O56)</f>
        <v>Created personas, word definitions, overview over User Stories and user stories themselves.</v>
      </c>
      <c r="P57" s="7">
        <f t="shared" si="0"/>
        <v>41905</v>
      </c>
    </row>
    <row r="58" spans="1:16">
      <c r="A58" s="5">
        <f>IF('[1]JIRA-Getter.csv'!A57="","",'[1]JIRA-Getter.csv'!A57)</f>
        <v>10119</v>
      </c>
      <c r="B58" s="5" t="str">
        <f>IF('[1]JIRA-Getter.csv'!B57="","",'[1]JIRA-Getter.csv'!B57)</f>
        <v>BA-14</v>
      </c>
      <c r="C58" s="5" t="str">
        <f>IF('[1]JIRA-Getter.csv'!C57="","",'[1]JIRA-Getter.csv'!C57)</f>
        <v>Projectmanagement</v>
      </c>
      <c r="D58" s="5" t="str">
        <f>IF('[1]JIRA-Getter.csv'!D57="","",'[1]JIRA-Getter.csv'!D57)</f>
        <v/>
      </c>
      <c r="E58" s="5" t="str">
        <f>IF('[1]JIRA-Getter.csv'!E57="","",'[1]JIRA-Getter.csv'!E57)</f>
        <v/>
      </c>
      <c r="F58" s="5" t="str">
        <f>IF('[1]JIRA-Getter.csv'!F57="","",'[1]JIRA-Getter.csv'!F57)</f>
        <v>Open</v>
      </c>
      <c r="G58" s="6">
        <f>IF('[1]JIRA-Getter.csv'!G57="","",'[1]JIRA-Getter.csv'!G57)</f>
        <v>14</v>
      </c>
      <c r="H58" s="6">
        <f>IF('[1]JIRA-Getter.csv'!H57="","",'[1]JIRA-Getter.csv'!H57)</f>
        <v>0.35</v>
      </c>
      <c r="I58" s="6">
        <f>IF('[1]JIRA-Getter.csv'!I57="","",'[1]JIRA-Getter.csv'!I57)</f>
        <v>0</v>
      </c>
      <c r="J58" s="6">
        <f>IF('[1]JIRA-Getter.csv'!J57="","",'[1]JIRA-Getter.csv'!J57)</f>
        <v>0</v>
      </c>
      <c r="K58" s="5">
        <f>IF('[1]JIRA-Getter.csv'!K57="","",'[1]JIRA-Getter.csv'!K57)</f>
        <v>40</v>
      </c>
      <c r="L58" s="5" t="str">
        <f>IF('[1]JIRA-Getter.csv'!L57="","",'[1]JIRA-Getter.csv'!L57)</f>
        <v>Laurin Murer</v>
      </c>
      <c r="M58" s="7">
        <f>IF('[1]JIRA-Getter.csv'!M57="","",'[1]JIRA-Getter.csv'!M57+365.5*4)</f>
        <v>41906.5625</v>
      </c>
      <c r="N58" s="6">
        <f>IF('[1]JIRA-Getter.csv'!N57="","",'[1]JIRA-Getter.csv'!N57)</f>
        <v>0.05</v>
      </c>
      <c r="O58" s="8" t="str">
        <f>IF('[1]JIRA-Getter.csv'!O57="","",'[1]JIRA-Getter.csv'!O57)</f>
        <v>Added estimate for this issue</v>
      </c>
      <c r="P58" s="7">
        <f t="shared" si="0"/>
        <v>41906</v>
      </c>
    </row>
    <row r="59" spans="1:16">
      <c r="A59" s="5">
        <f>IF('[1]JIRA-Getter.csv'!A58="","",'[1]JIRA-Getter.csv'!A58)</f>
        <v>10120</v>
      </c>
      <c r="B59" s="5" t="str">
        <f>IF('[1]JIRA-Getter.csv'!B58="","",'[1]JIRA-Getter.csv'!B58)</f>
        <v>BA-26</v>
      </c>
      <c r="C59" s="5" t="str">
        <f>IF('[1]JIRA-Getter.csv'!C58="","",'[1]JIRA-Getter.csv'!C58)</f>
        <v>ZIO in Github-Projekte einladen</v>
      </c>
      <c r="D59" s="5" t="str">
        <f>IF('[1]JIRA-Getter.csv'!D58="","",'[1]JIRA-Getter.csv'!D58)</f>
        <v/>
      </c>
      <c r="E59" s="5" t="str">
        <f>IF('[1]JIRA-Getter.csv'!E58="","",'[1]JIRA-Getter.csv'!E58)</f>
        <v>Arch.ArchitectureConcept</v>
      </c>
      <c r="F59" s="5" t="str">
        <f>IF('[1]JIRA-Getter.csv'!F58="","",'[1]JIRA-Getter.csv'!F58)</f>
        <v>Closed</v>
      </c>
      <c r="G59" s="6">
        <f>IF('[1]JIRA-Getter.csv'!G58="","",'[1]JIRA-Getter.csv'!G58)</f>
        <v>0.16666666666666599</v>
      </c>
      <c r="H59" s="6">
        <f>IF('[1]JIRA-Getter.csv'!H58="","",'[1]JIRA-Getter.csv'!H58)</f>
        <v>0.16666666666666599</v>
      </c>
      <c r="I59" s="6">
        <f>IF('[1]JIRA-Getter.csv'!I58="","",'[1]JIRA-Getter.csv'!I58)</f>
        <v>0</v>
      </c>
      <c r="J59" s="6">
        <f>IF('[1]JIRA-Getter.csv'!J58="","",'[1]JIRA-Getter.csv'!J58)</f>
        <v>0</v>
      </c>
      <c r="K59" s="5">
        <f>IF('[1]JIRA-Getter.csv'!K58="","",'[1]JIRA-Getter.csv'!K58)</f>
        <v>1</v>
      </c>
      <c r="L59" s="5" t="str">
        <f>IF('[1]JIRA-Getter.csv'!L58="","",'[1]JIRA-Getter.csv'!L58)</f>
        <v>Tobias Blaser</v>
      </c>
      <c r="M59" s="7">
        <f>IF('[1]JIRA-Getter.csv'!M58="","",'[1]JIRA-Getter.csv'!M58+365.5*4)</f>
        <v>41907.354166666664</v>
      </c>
      <c r="N59" s="6">
        <f>IF('[1]JIRA-Getter.csv'!N58="","",'[1]JIRA-Getter.csv'!N58)</f>
        <v>0.25</v>
      </c>
      <c r="O59" s="8" t="str">
        <f>IF('[1]JIRA-Getter.csv'!O58="","",'[1]JIRA-Getter.csv'!O58)</f>
        <v/>
      </c>
      <c r="P59" s="7">
        <f t="shared" si="0"/>
        <v>41907</v>
      </c>
    </row>
    <row r="60" spans="1:16">
      <c r="A60" s="5">
        <f>IF('[1]JIRA-Getter.csv'!A59="","",'[1]JIRA-Getter.csv'!A59)</f>
        <v>10121</v>
      </c>
      <c r="B60" s="5" t="str">
        <f>IF('[1]JIRA-Getter.csv'!B59="","",'[1]JIRA-Getter.csv'!B59)</f>
        <v>BA-22</v>
      </c>
      <c r="C60" s="5" t="str">
        <f>IF('[1]JIRA-Getter.csv'!C59="","",'[1]JIRA-Getter.csv'!C59)</f>
        <v>Create user stories &amp; glossary</v>
      </c>
      <c r="D60" s="5" t="str">
        <f>IF('[1]JIRA-Getter.csv'!D59="","",'[1]JIRA-Getter.csv'!D59)</f>
        <v/>
      </c>
      <c r="E60" s="5" t="str">
        <f>IF('[1]JIRA-Getter.csv'!E59="","",'[1]JIRA-Getter.csv'!E59)</f>
        <v>Arch.ArchitectureConcept</v>
      </c>
      <c r="F60" s="5" t="str">
        <f>IF('[1]JIRA-Getter.csv'!F59="","",'[1]JIRA-Getter.csv'!F59)</f>
        <v>Closed</v>
      </c>
      <c r="G60" s="6">
        <f>IF('[1]JIRA-Getter.csv'!G59="","",'[1]JIRA-Getter.csv'!G59)</f>
        <v>6</v>
      </c>
      <c r="H60" s="6">
        <f>IF('[1]JIRA-Getter.csv'!H59="","",'[1]JIRA-Getter.csv'!H59)</f>
        <v>0.85714285714285698</v>
      </c>
      <c r="I60" s="6">
        <f>IF('[1]JIRA-Getter.csv'!I59="","",'[1]JIRA-Getter.csv'!I59)</f>
        <v>0</v>
      </c>
      <c r="J60" s="6">
        <f>IF('[1]JIRA-Getter.csv'!J59="","",'[1]JIRA-Getter.csv'!J59)</f>
        <v>0</v>
      </c>
      <c r="K60" s="5">
        <f>IF('[1]JIRA-Getter.csv'!K59="","",'[1]JIRA-Getter.csv'!K59)</f>
        <v>7</v>
      </c>
      <c r="L60" s="5" t="str">
        <f>IF('[1]JIRA-Getter.csv'!L59="","",'[1]JIRA-Getter.csv'!L59)</f>
        <v>Tobias Blaser</v>
      </c>
      <c r="M60" s="7">
        <f>IF('[1]JIRA-Getter.csv'!M59="","",'[1]JIRA-Getter.csv'!M59+365.5*4)</f>
        <v>41907.364583333336</v>
      </c>
      <c r="N60" s="6">
        <f>IF('[1]JIRA-Getter.csv'!N59="","",'[1]JIRA-Getter.csv'!N59)</f>
        <v>2</v>
      </c>
      <c r="O60" s="8" t="str">
        <f>IF('[1]JIRA-Getter.csv'!O59="","",'[1]JIRA-Getter.csv'!O59)</f>
        <v/>
      </c>
      <c r="P60" s="7">
        <f t="shared" si="0"/>
        <v>41907</v>
      </c>
    </row>
    <row r="61" spans="1:16">
      <c r="A61" s="5">
        <f>IF('[1]JIRA-Getter.csv'!A60="","",'[1]JIRA-Getter.csv'!A60)</f>
        <v>10122</v>
      </c>
      <c r="B61" s="5" t="str">
        <f>IF('[1]JIRA-Getter.csv'!B60="","",'[1]JIRA-Getter.csv'!B60)</f>
        <v>BA-27</v>
      </c>
      <c r="C61" s="5" t="str">
        <f>IF('[1]JIRA-Getter.csv'!C60="","",'[1]JIRA-Getter.csv'!C60)</f>
        <v>Discover additional requirements</v>
      </c>
      <c r="D61" s="5" t="str">
        <f>IF('[1]JIRA-Getter.csv'!D60="","",'[1]JIRA-Getter.csv'!D60)</f>
        <v/>
      </c>
      <c r="E61" s="5" t="str">
        <f>IF('[1]JIRA-Getter.csv'!E60="","",'[1]JIRA-Getter.csv'!E60)</f>
        <v>Arch.ArchitectureConcept</v>
      </c>
      <c r="F61" s="5" t="str">
        <f>IF('[1]JIRA-Getter.csv'!F60="","",'[1]JIRA-Getter.csv'!F60)</f>
        <v>Closed</v>
      </c>
      <c r="G61" s="6">
        <f>IF('[1]JIRA-Getter.csv'!G60="","",'[1]JIRA-Getter.csv'!G60)</f>
        <v>5</v>
      </c>
      <c r="H61" s="6">
        <f>IF('[1]JIRA-Getter.csv'!H60="","",'[1]JIRA-Getter.csv'!H60)</f>
        <v>2.5</v>
      </c>
      <c r="I61" s="6">
        <f>IF('[1]JIRA-Getter.csv'!I60="","",'[1]JIRA-Getter.csv'!I60)</f>
        <v>2.5</v>
      </c>
      <c r="J61" s="6">
        <f>IF('[1]JIRA-Getter.csv'!J60="","",'[1]JIRA-Getter.csv'!J60)</f>
        <v>1.25</v>
      </c>
      <c r="K61" s="5">
        <f>IF('[1]JIRA-Getter.csv'!K60="","",'[1]JIRA-Getter.csv'!K60)</f>
        <v>2</v>
      </c>
      <c r="L61" s="5" t="str">
        <f>IF('[1]JIRA-Getter.csv'!L60="","",'[1]JIRA-Getter.csv'!L60)</f>
        <v>Tobias Blaser</v>
      </c>
      <c r="M61" s="7">
        <f>IF('[1]JIRA-Getter.csv'!M60="","",'[1]JIRA-Getter.csv'!M60+365.5*4)</f>
        <v>41907.583333333336</v>
      </c>
      <c r="N61" s="6">
        <f>IF('[1]JIRA-Getter.csv'!N60="","",'[1]JIRA-Getter.csv'!N60)</f>
        <v>1</v>
      </c>
      <c r="O61" s="8" t="str">
        <f>IF('[1]JIRA-Getter.csv'!O60="","",'[1]JIRA-Getter.csv'!O60)</f>
        <v>NF requirements</v>
      </c>
      <c r="P61" s="7">
        <f t="shared" si="0"/>
        <v>41907</v>
      </c>
    </row>
    <row r="62" spans="1:16">
      <c r="A62" s="5">
        <f>IF('[1]JIRA-Getter.csv'!A61="","",'[1]JIRA-Getter.csv'!A61)</f>
        <v>10123</v>
      </c>
      <c r="B62" s="5" t="str">
        <f>IF('[1]JIRA-Getter.csv'!B61="","",'[1]JIRA-Getter.csv'!B61)</f>
        <v>BA-28</v>
      </c>
      <c r="C62" s="5" t="str">
        <f>IF('[1]JIRA-Getter.csv'!C61="","",'[1]JIRA-Getter.csv'!C61)</f>
        <v>Discover tier architecture / Deployment</v>
      </c>
      <c r="D62" s="5" t="str">
        <f>IF('[1]JIRA-Getter.csv'!D61="","",'[1]JIRA-Getter.csv'!D61)</f>
        <v/>
      </c>
      <c r="E62" s="5" t="str">
        <f>IF('[1]JIRA-Getter.csv'!E61="","",'[1]JIRA-Getter.csv'!E61)</f>
        <v/>
      </c>
      <c r="F62" s="5" t="str">
        <f>IF('[1]JIRA-Getter.csv'!F61="","",'[1]JIRA-Getter.csv'!F61)</f>
        <v>Closed</v>
      </c>
      <c r="G62" s="6">
        <f>IF('[1]JIRA-Getter.csv'!G61="","",'[1]JIRA-Getter.csv'!G61)</f>
        <v>8</v>
      </c>
      <c r="H62" s="6">
        <f>IF('[1]JIRA-Getter.csv'!H61="","",'[1]JIRA-Getter.csv'!H61)</f>
        <v>8</v>
      </c>
      <c r="I62" s="6">
        <f>IF('[1]JIRA-Getter.csv'!I61="","",'[1]JIRA-Getter.csv'!I61)</f>
        <v>7</v>
      </c>
      <c r="J62" s="6">
        <f>IF('[1]JIRA-Getter.csv'!J61="","",'[1]JIRA-Getter.csv'!J61)</f>
        <v>7</v>
      </c>
      <c r="K62" s="5">
        <f>IF('[1]JIRA-Getter.csv'!K61="","",'[1]JIRA-Getter.csv'!K61)</f>
        <v>1</v>
      </c>
      <c r="L62" s="5" t="str">
        <f>IF('[1]JIRA-Getter.csv'!L61="","",'[1]JIRA-Getter.csv'!L61)</f>
        <v>Tobias Blaser</v>
      </c>
      <c r="M62" s="7">
        <f>IF('[1]JIRA-Getter.csv'!M61="","",'[1]JIRA-Getter.csv'!M61+365.5*4)</f>
        <v>41907.625</v>
      </c>
      <c r="N62" s="6">
        <f>IF('[1]JIRA-Getter.csv'!N61="","",'[1]JIRA-Getter.csv'!N61)</f>
        <v>1</v>
      </c>
      <c r="O62" s="8" t="str">
        <f>IF('[1]JIRA-Getter.csv'!O61="","",'[1]JIRA-Getter.csv'!O61)</f>
        <v>List possibilities, explain decision</v>
      </c>
      <c r="P62" s="7">
        <f t="shared" si="0"/>
        <v>41907</v>
      </c>
    </row>
    <row r="63" spans="1:16">
      <c r="A63" s="5">
        <f>IF('[1]JIRA-Getter.csv'!A62="","",'[1]JIRA-Getter.csv'!A62)</f>
        <v>10124</v>
      </c>
      <c r="B63" s="5" t="str">
        <f>IF('[1]JIRA-Getter.csv'!B62="","",'[1]JIRA-Getter.csv'!B62)</f>
        <v>BA-18</v>
      </c>
      <c r="C63" s="5" t="str">
        <f>IF('[1]JIRA-Getter.csv'!C62="","",'[1]JIRA-Getter.csv'!C62)</f>
        <v>Decide server technology</v>
      </c>
      <c r="D63" s="5" t="str">
        <f>IF('[1]JIRA-Getter.csv'!D62="","",'[1]JIRA-Getter.csv'!D62)</f>
        <v/>
      </c>
      <c r="E63" s="5" t="str">
        <f>IF('[1]JIRA-Getter.csv'!E62="","",'[1]JIRA-Getter.csv'!E62)</f>
        <v>Arch.ArchitectureConcept</v>
      </c>
      <c r="F63" s="5" t="str">
        <f>IF('[1]JIRA-Getter.csv'!F62="","",'[1]JIRA-Getter.csv'!F62)</f>
        <v>Closed</v>
      </c>
      <c r="G63" s="6">
        <f>IF('[1]JIRA-Getter.csv'!G62="","",'[1]JIRA-Getter.csv'!G62)</f>
        <v>6.6666666666666596E-2</v>
      </c>
      <c r="H63" s="6">
        <f>IF('[1]JIRA-Getter.csv'!H62="","",'[1]JIRA-Getter.csv'!H62)</f>
        <v>1.1111111111111099E-2</v>
      </c>
      <c r="I63" s="6">
        <f>IF('[1]JIRA-Getter.csv'!I62="","",'[1]JIRA-Getter.csv'!I62)</f>
        <v>0</v>
      </c>
      <c r="J63" s="6">
        <f>IF('[1]JIRA-Getter.csv'!J62="","",'[1]JIRA-Getter.csv'!J62)</f>
        <v>0</v>
      </c>
      <c r="K63" s="5">
        <f>IF('[1]JIRA-Getter.csv'!K62="","",'[1]JIRA-Getter.csv'!K62)</f>
        <v>6</v>
      </c>
      <c r="L63" s="5" t="str">
        <f>IF('[1]JIRA-Getter.csv'!L62="","",'[1]JIRA-Getter.csv'!L62)</f>
        <v>Tobias Blaser</v>
      </c>
      <c r="M63" s="7">
        <f>IF('[1]JIRA-Getter.csv'!M62="","",'[1]JIRA-Getter.csv'!M62+365.5*4)</f>
        <v>41907.666666666664</v>
      </c>
      <c r="N63" s="6">
        <f>IF('[1]JIRA-Getter.csv'!N62="","",'[1]JIRA-Getter.csv'!N62)</f>
        <v>0.75</v>
      </c>
      <c r="O63" s="8" t="str">
        <f>IF('[1]JIRA-Getter.csv'!O62="","",'[1]JIRA-Getter.csv'!O62)</f>
        <v>Review decision report</v>
      </c>
      <c r="P63" s="7">
        <f t="shared" si="0"/>
        <v>41907</v>
      </c>
    </row>
    <row r="64" spans="1:16">
      <c r="A64" s="5">
        <f>IF('[1]JIRA-Getter.csv'!A63="","",'[1]JIRA-Getter.csv'!A63)</f>
        <v>10125</v>
      </c>
      <c r="B64" s="5" t="str">
        <f>IF('[1]JIRA-Getter.csv'!B63="","",'[1]JIRA-Getter.csv'!B63)</f>
        <v>BA-21</v>
      </c>
      <c r="C64" s="5" t="str">
        <f>IF('[1]JIRA-Getter.csv'!C63="","",'[1]JIRA-Getter.csv'!C63)</f>
        <v>Discover project and technology risks</v>
      </c>
      <c r="D64" s="5" t="str">
        <f>IF('[1]JIRA-Getter.csv'!D63="","",'[1]JIRA-Getter.csv'!D63)</f>
        <v/>
      </c>
      <c r="E64" s="5" t="str">
        <f>IF('[1]JIRA-Getter.csv'!E63="","",'[1]JIRA-Getter.csv'!E63)</f>
        <v>Arch.ArchitectureConcept</v>
      </c>
      <c r="F64" s="5" t="str">
        <f>IF('[1]JIRA-Getter.csv'!F63="","",'[1]JIRA-Getter.csv'!F63)</f>
        <v>Closed</v>
      </c>
      <c r="G64" s="6">
        <f>IF('[1]JIRA-Getter.csv'!G63="","",'[1]JIRA-Getter.csv'!G63)</f>
        <v>4</v>
      </c>
      <c r="H64" s="6">
        <f>IF('[1]JIRA-Getter.csv'!H63="","",'[1]JIRA-Getter.csv'!H63)</f>
        <v>2</v>
      </c>
      <c r="I64" s="6">
        <f>IF('[1]JIRA-Getter.csv'!I63="","",'[1]JIRA-Getter.csv'!I63)</f>
        <v>2.5</v>
      </c>
      <c r="J64" s="6">
        <f>IF('[1]JIRA-Getter.csv'!J63="","",'[1]JIRA-Getter.csv'!J63)</f>
        <v>1.25</v>
      </c>
      <c r="K64" s="5">
        <f>IF('[1]JIRA-Getter.csv'!K63="","",'[1]JIRA-Getter.csv'!K63)</f>
        <v>2</v>
      </c>
      <c r="L64" s="5" t="str">
        <f>IF('[1]JIRA-Getter.csv'!L63="","",'[1]JIRA-Getter.csv'!L63)</f>
        <v>Tobias Blaser</v>
      </c>
      <c r="M64" s="7">
        <f>IF('[1]JIRA-Getter.csv'!M63="","",'[1]JIRA-Getter.csv'!M63+365.5*4)</f>
        <v>41907.697916666664</v>
      </c>
      <c r="N64" s="6">
        <f>IF('[1]JIRA-Getter.csv'!N63="","",'[1]JIRA-Getter.csv'!N63)</f>
        <v>1</v>
      </c>
      <c r="O64" s="8" t="str">
        <f>IF('[1]JIRA-Getter.csv'!O63="","",'[1]JIRA-Getter.csv'!O63)</f>
        <v>Add risks to docu</v>
      </c>
      <c r="P64" s="7">
        <f t="shared" si="0"/>
        <v>41907</v>
      </c>
    </row>
    <row r="65" spans="1:16">
      <c r="A65" s="5">
        <f>IF('[1]JIRA-Getter.csv'!A64="","",'[1]JIRA-Getter.csv'!A64)</f>
        <v>10126</v>
      </c>
      <c r="B65" s="5" t="str">
        <f>IF('[1]JIRA-Getter.csv'!B64="","",'[1]JIRA-Getter.csv'!B64)</f>
        <v>BA-27</v>
      </c>
      <c r="C65" s="5" t="str">
        <f>IF('[1]JIRA-Getter.csv'!C64="","",'[1]JIRA-Getter.csv'!C64)</f>
        <v>Discover additional requirements</v>
      </c>
      <c r="D65" s="5" t="str">
        <f>IF('[1]JIRA-Getter.csv'!D64="","",'[1]JIRA-Getter.csv'!D64)</f>
        <v/>
      </c>
      <c r="E65" s="5" t="str">
        <f>IF('[1]JIRA-Getter.csv'!E64="","",'[1]JIRA-Getter.csv'!E64)</f>
        <v>Arch.ArchitectureConcept</v>
      </c>
      <c r="F65" s="5" t="str">
        <f>IF('[1]JIRA-Getter.csv'!F64="","",'[1]JIRA-Getter.csv'!F64)</f>
        <v>Closed</v>
      </c>
      <c r="G65" s="6">
        <f>IF('[1]JIRA-Getter.csv'!G64="","",'[1]JIRA-Getter.csv'!G64)</f>
        <v>5</v>
      </c>
      <c r="H65" s="6">
        <f>IF('[1]JIRA-Getter.csv'!H64="","",'[1]JIRA-Getter.csv'!H64)</f>
        <v>2.5</v>
      </c>
      <c r="I65" s="6">
        <f>IF('[1]JIRA-Getter.csv'!I64="","",'[1]JIRA-Getter.csv'!I64)</f>
        <v>2.5</v>
      </c>
      <c r="J65" s="6">
        <f>IF('[1]JIRA-Getter.csv'!J64="","",'[1]JIRA-Getter.csv'!J64)</f>
        <v>1.25</v>
      </c>
      <c r="K65" s="5">
        <f>IF('[1]JIRA-Getter.csv'!K64="","",'[1]JIRA-Getter.csv'!K64)</f>
        <v>2</v>
      </c>
      <c r="L65" s="5" t="str">
        <f>IF('[1]JIRA-Getter.csv'!L64="","",'[1]JIRA-Getter.csv'!L64)</f>
        <v>Tobias Blaser</v>
      </c>
      <c r="M65" s="7">
        <f>IF('[1]JIRA-Getter.csv'!M64="","",'[1]JIRA-Getter.csv'!M64+365.5*4)</f>
        <v>41908.375</v>
      </c>
      <c r="N65" s="6">
        <f>IF('[1]JIRA-Getter.csv'!N64="","",'[1]JIRA-Getter.csv'!N64)</f>
        <v>1.5</v>
      </c>
      <c r="O65" s="8" t="str">
        <f>IF('[1]JIRA-Getter.csv'!O64="","",'[1]JIRA-Getter.csv'!O64)</f>
        <v>Review nf requirements</v>
      </c>
      <c r="P65" s="7">
        <f t="shared" si="0"/>
        <v>41908</v>
      </c>
    </row>
    <row r="66" spans="1:16">
      <c r="A66" s="5">
        <f>IF('[1]JIRA-Getter.csv'!A65="","",'[1]JIRA-Getter.csv'!A65)</f>
        <v>10127</v>
      </c>
      <c r="B66" s="5" t="str">
        <f>IF('[1]JIRA-Getter.csv'!B65="","",'[1]JIRA-Getter.csv'!B65)</f>
        <v>BA-35</v>
      </c>
      <c r="C66" s="5" t="str">
        <f>IF('[1]JIRA-Getter.csv'!C65="","",'[1]JIRA-Getter.csv'!C65)</f>
        <v>Discover application workflow</v>
      </c>
      <c r="D66" s="5" t="str">
        <f>IF('[1]JIRA-Getter.csv'!D65="","",'[1]JIRA-Getter.csv'!D65)</f>
        <v/>
      </c>
      <c r="E66" s="5" t="str">
        <f>IF('[1]JIRA-Getter.csv'!E65="","",'[1]JIRA-Getter.csv'!E65)</f>
        <v>Arch.ArchitectureConcept</v>
      </c>
      <c r="F66" s="5" t="str">
        <f>IF('[1]JIRA-Getter.csv'!F65="","",'[1]JIRA-Getter.csv'!F65)</f>
        <v>Closed</v>
      </c>
      <c r="G66" s="6">
        <f>IF('[1]JIRA-Getter.csv'!G65="","",'[1]JIRA-Getter.csv'!G65)</f>
        <v>8</v>
      </c>
      <c r="H66" s="6">
        <f>IF('[1]JIRA-Getter.csv'!H65="","",'[1]JIRA-Getter.csv'!H65)</f>
        <v>1.6</v>
      </c>
      <c r="I66" s="6">
        <f>IF('[1]JIRA-Getter.csv'!I65="","",'[1]JIRA-Getter.csv'!I65)</f>
        <v>0</v>
      </c>
      <c r="J66" s="6">
        <f>IF('[1]JIRA-Getter.csv'!J65="","",'[1]JIRA-Getter.csv'!J65)</f>
        <v>0</v>
      </c>
      <c r="K66" s="5">
        <f>IF('[1]JIRA-Getter.csv'!K65="","",'[1]JIRA-Getter.csv'!K65)</f>
        <v>5</v>
      </c>
      <c r="L66" s="5" t="str">
        <f>IF('[1]JIRA-Getter.csv'!L65="","",'[1]JIRA-Getter.csv'!L65)</f>
        <v>Tobias Blaser</v>
      </c>
      <c r="M66" s="7">
        <f>IF('[1]JIRA-Getter.csv'!M65="","",'[1]JIRA-Getter.csv'!M65+365.5*4)</f>
        <v>41908.489583333336</v>
      </c>
      <c r="N66" s="6">
        <f>IF('[1]JIRA-Getter.csv'!N65="","",'[1]JIRA-Getter.csv'!N65)</f>
        <v>2</v>
      </c>
      <c r="O66" s="8" t="str">
        <f>IF('[1]JIRA-Getter.csv'!O65="","",'[1]JIRA-Getter.csv'!O65)</f>
        <v>Discuss workflow</v>
      </c>
      <c r="P66" s="7">
        <f t="shared" si="0"/>
        <v>41908</v>
      </c>
    </row>
    <row r="67" spans="1:16">
      <c r="A67" s="5">
        <f>IF('[1]JIRA-Getter.csv'!A66="","",'[1]JIRA-Getter.csv'!A66)</f>
        <v>10128</v>
      </c>
      <c r="B67" s="5" t="str">
        <f>IF('[1]JIRA-Getter.csv'!B66="","",'[1]JIRA-Getter.csv'!B66)</f>
        <v>BA-14</v>
      </c>
      <c r="C67" s="5" t="str">
        <f>IF('[1]JIRA-Getter.csv'!C66="","",'[1]JIRA-Getter.csv'!C66)</f>
        <v>Projectmanagement</v>
      </c>
      <c r="D67" s="5" t="str">
        <f>IF('[1]JIRA-Getter.csv'!D66="","",'[1]JIRA-Getter.csv'!D66)</f>
        <v/>
      </c>
      <c r="E67" s="5" t="str">
        <f>IF('[1]JIRA-Getter.csv'!E66="","",'[1]JIRA-Getter.csv'!E66)</f>
        <v/>
      </c>
      <c r="F67" s="5" t="str">
        <f>IF('[1]JIRA-Getter.csv'!F66="","",'[1]JIRA-Getter.csv'!F66)</f>
        <v>Open</v>
      </c>
      <c r="G67" s="6">
        <f>IF('[1]JIRA-Getter.csv'!G66="","",'[1]JIRA-Getter.csv'!G66)</f>
        <v>14</v>
      </c>
      <c r="H67" s="6">
        <f>IF('[1]JIRA-Getter.csv'!H66="","",'[1]JIRA-Getter.csv'!H66)</f>
        <v>0.35</v>
      </c>
      <c r="I67" s="6">
        <f>IF('[1]JIRA-Getter.csv'!I66="","",'[1]JIRA-Getter.csv'!I66)</f>
        <v>0</v>
      </c>
      <c r="J67" s="6">
        <f>IF('[1]JIRA-Getter.csv'!J66="","",'[1]JIRA-Getter.csv'!J66)</f>
        <v>0</v>
      </c>
      <c r="K67" s="5">
        <f>IF('[1]JIRA-Getter.csv'!K66="","",'[1]JIRA-Getter.csv'!K66)</f>
        <v>40</v>
      </c>
      <c r="L67" s="5" t="str">
        <f>IF('[1]JIRA-Getter.csv'!L66="","",'[1]JIRA-Getter.csv'!L66)</f>
        <v>Tobias Blaser</v>
      </c>
      <c r="M67" s="7">
        <f>IF('[1]JIRA-Getter.csv'!M66="","",'[1]JIRA-Getter.csv'!M66+365.5*4)</f>
        <v>41908.65625</v>
      </c>
      <c r="N67" s="6">
        <f>IF('[1]JIRA-Getter.csv'!N66="","",'[1]JIRA-Getter.csv'!N66)</f>
        <v>1</v>
      </c>
      <c r="O67" s="8" t="str">
        <f>IF('[1]JIRA-Getter.csv'!O66="","",'[1]JIRA-Getter.csv'!O66)</f>
        <v>Plan next steps</v>
      </c>
      <c r="P67" s="7">
        <f t="shared" si="0"/>
        <v>41908</v>
      </c>
    </row>
    <row r="68" spans="1:16">
      <c r="A68" s="5">
        <f>IF('[1]JIRA-Getter.csv'!A67="","",'[1]JIRA-Getter.csv'!A67)</f>
        <v>10129</v>
      </c>
      <c r="B68" s="5" t="str">
        <f>IF('[1]JIRA-Getter.csv'!B67="","",'[1]JIRA-Getter.csv'!B67)</f>
        <v>BA-35</v>
      </c>
      <c r="C68" s="5" t="str">
        <f>IF('[1]JIRA-Getter.csv'!C67="","",'[1]JIRA-Getter.csv'!C67)</f>
        <v>Discover application workflow</v>
      </c>
      <c r="D68" s="5" t="str">
        <f>IF('[1]JIRA-Getter.csv'!D67="","",'[1]JIRA-Getter.csv'!D67)</f>
        <v/>
      </c>
      <c r="E68" s="5" t="str">
        <f>IF('[1]JIRA-Getter.csv'!E67="","",'[1]JIRA-Getter.csv'!E67)</f>
        <v>Arch.ArchitectureConcept</v>
      </c>
      <c r="F68" s="5" t="str">
        <f>IF('[1]JIRA-Getter.csv'!F67="","",'[1]JIRA-Getter.csv'!F67)</f>
        <v>Closed</v>
      </c>
      <c r="G68" s="6">
        <f>IF('[1]JIRA-Getter.csv'!G67="","",'[1]JIRA-Getter.csv'!G67)</f>
        <v>8</v>
      </c>
      <c r="H68" s="6">
        <f>IF('[1]JIRA-Getter.csv'!H67="","",'[1]JIRA-Getter.csv'!H67)</f>
        <v>1.6</v>
      </c>
      <c r="I68" s="6">
        <f>IF('[1]JIRA-Getter.csv'!I67="","",'[1]JIRA-Getter.csv'!I67)</f>
        <v>0</v>
      </c>
      <c r="J68" s="6">
        <f>IF('[1]JIRA-Getter.csv'!J67="","",'[1]JIRA-Getter.csv'!J67)</f>
        <v>0</v>
      </c>
      <c r="K68" s="5">
        <f>IF('[1]JIRA-Getter.csv'!K67="","",'[1]JIRA-Getter.csv'!K67)</f>
        <v>5</v>
      </c>
      <c r="L68" s="5" t="str">
        <f>IF('[1]JIRA-Getter.csv'!L67="","",'[1]JIRA-Getter.csv'!L67)</f>
        <v>Tobias Blaser</v>
      </c>
      <c r="M68" s="7">
        <f>IF('[1]JIRA-Getter.csv'!M67="","",'[1]JIRA-Getter.csv'!M67+365.5*4)</f>
        <v>41908.572916666664</v>
      </c>
      <c r="N68" s="6">
        <f>IF('[1]JIRA-Getter.csv'!N67="","",'[1]JIRA-Getter.csv'!N67)</f>
        <v>2</v>
      </c>
      <c r="O68" s="8" t="str">
        <f>IF('[1]JIRA-Getter.csv'!O67="","",'[1]JIRA-Getter.csv'!O67)</f>
        <v>Discuss about workflows, stories and roles.</v>
      </c>
      <c r="P68" s="7">
        <f t="shared" ref="P68:P131" si="1">DATE(YEAR(M68),MONTH(M68),DAY(M68))</f>
        <v>41908</v>
      </c>
    </row>
    <row r="69" spans="1:16">
      <c r="A69" s="5">
        <f>IF('[1]JIRA-Getter.csv'!A68="","",'[1]JIRA-Getter.csv'!A68)</f>
        <v>10130</v>
      </c>
      <c r="B69" s="5" t="str">
        <f>IF('[1]JIRA-Getter.csv'!B68="","",'[1]JIRA-Getter.csv'!B68)</f>
        <v>BA-35</v>
      </c>
      <c r="C69" s="5" t="str">
        <f>IF('[1]JIRA-Getter.csv'!C68="","",'[1]JIRA-Getter.csv'!C68)</f>
        <v>Discover application workflow</v>
      </c>
      <c r="D69" s="5" t="str">
        <f>IF('[1]JIRA-Getter.csv'!D68="","",'[1]JIRA-Getter.csv'!D68)</f>
        <v/>
      </c>
      <c r="E69" s="5" t="str">
        <f>IF('[1]JIRA-Getter.csv'!E68="","",'[1]JIRA-Getter.csv'!E68)</f>
        <v>Arch.ArchitectureConcept</v>
      </c>
      <c r="F69" s="5" t="str">
        <f>IF('[1]JIRA-Getter.csv'!F68="","",'[1]JIRA-Getter.csv'!F68)</f>
        <v>Closed</v>
      </c>
      <c r="G69" s="6">
        <f>IF('[1]JIRA-Getter.csv'!G68="","",'[1]JIRA-Getter.csv'!G68)</f>
        <v>8</v>
      </c>
      <c r="H69" s="6">
        <f>IF('[1]JIRA-Getter.csv'!H68="","",'[1]JIRA-Getter.csv'!H68)</f>
        <v>1.6</v>
      </c>
      <c r="I69" s="6">
        <f>IF('[1]JIRA-Getter.csv'!I68="","",'[1]JIRA-Getter.csv'!I68)</f>
        <v>0</v>
      </c>
      <c r="J69" s="6">
        <f>IF('[1]JIRA-Getter.csv'!J68="","",'[1]JIRA-Getter.csv'!J68)</f>
        <v>0</v>
      </c>
      <c r="K69" s="5">
        <f>IF('[1]JIRA-Getter.csv'!K68="","",'[1]JIRA-Getter.csv'!K68)</f>
        <v>5</v>
      </c>
      <c r="L69" s="5" t="str">
        <f>IF('[1]JIRA-Getter.csv'!L68="","",'[1]JIRA-Getter.csv'!L68)</f>
        <v>Tobias Blaser</v>
      </c>
      <c r="M69" s="7">
        <f>IF('[1]JIRA-Getter.csv'!M68="","",'[1]JIRA-Getter.csv'!M68+365.5*4)</f>
        <v>41909.854166666664</v>
      </c>
      <c r="N69" s="6">
        <f>IF('[1]JIRA-Getter.csv'!N68="","",'[1]JIRA-Getter.csv'!N68)</f>
        <v>0.5</v>
      </c>
      <c r="O69" s="8" t="str">
        <f>IF('[1]JIRA-Getter.csv'!O68="","",'[1]JIRA-Getter.csv'!O68)</f>
        <v>Search for glossary templates in SE3 material.</v>
      </c>
      <c r="P69" s="7">
        <f t="shared" si="1"/>
        <v>41909</v>
      </c>
    </row>
    <row r="70" spans="1:16">
      <c r="A70" s="5">
        <f>IF('[1]JIRA-Getter.csv'!A69="","",'[1]JIRA-Getter.csv'!A69)</f>
        <v>10131</v>
      </c>
      <c r="B70" s="5" t="str">
        <f>IF('[1]JIRA-Getter.csv'!B69="","",'[1]JIRA-Getter.csv'!B69)</f>
        <v>BA-14</v>
      </c>
      <c r="C70" s="5" t="str">
        <f>IF('[1]JIRA-Getter.csv'!C69="","",'[1]JIRA-Getter.csv'!C69)</f>
        <v>Projectmanagement</v>
      </c>
      <c r="D70" s="5" t="str">
        <f>IF('[1]JIRA-Getter.csv'!D69="","",'[1]JIRA-Getter.csv'!D69)</f>
        <v/>
      </c>
      <c r="E70" s="5" t="str">
        <f>IF('[1]JIRA-Getter.csv'!E69="","",'[1]JIRA-Getter.csv'!E69)</f>
        <v/>
      </c>
      <c r="F70" s="5" t="str">
        <f>IF('[1]JIRA-Getter.csv'!F69="","",'[1]JIRA-Getter.csv'!F69)</f>
        <v>Open</v>
      </c>
      <c r="G70" s="6">
        <f>IF('[1]JIRA-Getter.csv'!G69="","",'[1]JIRA-Getter.csv'!G69)</f>
        <v>14</v>
      </c>
      <c r="H70" s="6">
        <f>IF('[1]JIRA-Getter.csv'!H69="","",'[1]JIRA-Getter.csv'!H69)</f>
        <v>0.35</v>
      </c>
      <c r="I70" s="6">
        <f>IF('[1]JIRA-Getter.csv'!I69="","",'[1]JIRA-Getter.csv'!I69)</f>
        <v>0</v>
      </c>
      <c r="J70" s="6">
        <f>IF('[1]JIRA-Getter.csv'!J69="","",'[1]JIRA-Getter.csv'!J69)</f>
        <v>0</v>
      </c>
      <c r="K70" s="5">
        <f>IF('[1]JIRA-Getter.csv'!K69="","",'[1]JIRA-Getter.csv'!K69)</f>
        <v>40</v>
      </c>
      <c r="L70" s="5" t="str">
        <f>IF('[1]JIRA-Getter.csv'!L69="","",'[1]JIRA-Getter.csv'!L69)</f>
        <v>Tobias Blaser</v>
      </c>
      <c r="M70" s="7">
        <f>IF('[1]JIRA-Getter.csv'!M69="","",'[1]JIRA-Getter.csv'!M69+365.5*4)</f>
        <v>41909.5625</v>
      </c>
      <c r="N70" s="6">
        <f>IF('[1]JIRA-Getter.csv'!N69="","",'[1]JIRA-Getter.csv'!N69)</f>
        <v>0.5</v>
      </c>
      <c r="O70" s="8" t="str">
        <f>IF('[1]JIRA-Getter.csv'!O69="","",'[1]JIRA-Getter.csv'!O69)</f>
        <v>Log time, think about todos</v>
      </c>
      <c r="P70" s="7">
        <f t="shared" si="1"/>
        <v>41909</v>
      </c>
    </row>
    <row r="71" spans="1:16">
      <c r="A71" s="5">
        <f>IF('[1]JIRA-Getter.csv'!A70="","",'[1]JIRA-Getter.csv'!A70)</f>
        <v>10132</v>
      </c>
      <c r="B71" s="5" t="str">
        <f>IF('[1]JIRA-Getter.csv'!B70="","",'[1]JIRA-Getter.csv'!B70)</f>
        <v>BA-36</v>
      </c>
      <c r="C71" s="5" t="str">
        <f>IF('[1]JIRA-Getter.csv'!C70="","",'[1]JIRA-Getter.csv'!C70)</f>
        <v>Create System (User) Stories</v>
      </c>
      <c r="D71" s="5" t="str">
        <f>IF('[1]JIRA-Getter.csv'!D70="","",'[1]JIRA-Getter.csv'!D70)</f>
        <v/>
      </c>
      <c r="E71" s="5" t="str">
        <f>IF('[1]JIRA-Getter.csv'!E70="","",'[1]JIRA-Getter.csv'!E70)</f>
        <v>Arch.ArchitectureConcept</v>
      </c>
      <c r="F71" s="5" t="str">
        <f>IF('[1]JIRA-Getter.csv'!F70="","",'[1]JIRA-Getter.csv'!F70)</f>
        <v>Closed</v>
      </c>
      <c r="G71" s="6">
        <f>IF('[1]JIRA-Getter.csv'!G70="","",'[1]JIRA-Getter.csv'!G70)</f>
        <v>2</v>
      </c>
      <c r="H71" s="6">
        <f>IF('[1]JIRA-Getter.csv'!H70="","",'[1]JIRA-Getter.csv'!H70)</f>
        <v>1</v>
      </c>
      <c r="I71" s="6">
        <f>IF('[1]JIRA-Getter.csv'!I70="","",'[1]JIRA-Getter.csv'!I70)</f>
        <v>1.25</v>
      </c>
      <c r="J71" s="6">
        <f>IF('[1]JIRA-Getter.csv'!J70="","",'[1]JIRA-Getter.csv'!J70)</f>
        <v>0.625</v>
      </c>
      <c r="K71" s="5">
        <f>IF('[1]JIRA-Getter.csv'!K70="","",'[1]JIRA-Getter.csv'!K70)</f>
        <v>2</v>
      </c>
      <c r="L71" s="5" t="str">
        <f>IF('[1]JIRA-Getter.csv'!L70="","",'[1]JIRA-Getter.csv'!L70)</f>
        <v>Tobias Blaser</v>
      </c>
      <c r="M71" s="7">
        <f>IF('[1]JIRA-Getter.csv'!M70="","",'[1]JIRA-Getter.csv'!M70+365.5*4)</f>
        <v>41908.729166666664</v>
      </c>
      <c r="N71" s="6">
        <f>IF('[1]JIRA-Getter.csv'!N70="","",'[1]JIRA-Getter.csv'!N70)</f>
        <v>0.5</v>
      </c>
      <c r="O71" s="8" t="str">
        <f>IF('[1]JIRA-Getter.csv'!O70="","",'[1]JIRA-Getter.csv'!O70)</f>
        <v>Create mapping stories</v>
      </c>
      <c r="P71" s="7">
        <f t="shared" si="1"/>
        <v>41908</v>
      </c>
    </row>
    <row r="72" spans="1:16">
      <c r="A72" s="5">
        <f>IF('[1]JIRA-Getter.csv'!A71="","",'[1]JIRA-Getter.csv'!A71)</f>
        <v>10133</v>
      </c>
      <c r="B72" s="5" t="str">
        <f>IF('[1]JIRA-Getter.csv'!B71="","",'[1]JIRA-Getter.csv'!B71)</f>
        <v>BA-36</v>
      </c>
      <c r="C72" s="5" t="str">
        <f>IF('[1]JIRA-Getter.csv'!C71="","",'[1]JIRA-Getter.csv'!C71)</f>
        <v>Create System (User) Stories</v>
      </c>
      <c r="D72" s="5" t="str">
        <f>IF('[1]JIRA-Getter.csv'!D71="","",'[1]JIRA-Getter.csv'!D71)</f>
        <v/>
      </c>
      <c r="E72" s="5" t="str">
        <f>IF('[1]JIRA-Getter.csv'!E71="","",'[1]JIRA-Getter.csv'!E71)</f>
        <v>Arch.ArchitectureConcept</v>
      </c>
      <c r="F72" s="5" t="str">
        <f>IF('[1]JIRA-Getter.csv'!F71="","",'[1]JIRA-Getter.csv'!F71)</f>
        <v>Closed</v>
      </c>
      <c r="G72" s="6">
        <f>IF('[1]JIRA-Getter.csv'!G71="","",'[1]JIRA-Getter.csv'!G71)</f>
        <v>2</v>
      </c>
      <c r="H72" s="6">
        <f>IF('[1]JIRA-Getter.csv'!H71="","",'[1]JIRA-Getter.csv'!H71)</f>
        <v>1</v>
      </c>
      <c r="I72" s="6">
        <f>IF('[1]JIRA-Getter.csv'!I71="","",'[1]JIRA-Getter.csv'!I71)</f>
        <v>1.25</v>
      </c>
      <c r="J72" s="6">
        <f>IF('[1]JIRA-Getter.csv'!J71="","",'[1]JIRA-Getter.csv'!J71)</f>
        <v>0.625</v>
      </c>
      <c r="K72" s="5">
        <f>IF('[1]JIRA-Getter.csv'!K71="","",'[1]JIRA-Getter.csv'!K71)</f>
        <v>2</v>
      </c>
      <c r="L72" s="5" t="str">
        <f>IF('[1]JIRA-Getter.csv'!L71="","",'[1]JIRA-Getter.csv'!L71)</f>
        <v>Tobias Blaser</v>
      </c>
      <c r="M72" s="7">
        <f>IF('[1]JIRA-Getter.csv'!M71="","",'[1]JIRA-Getter.csv'!M71+365.5*4)</f>
        <v>41909.583333333336</v>
      </c>
      <c r="N72" s="6">
        <f>IF('[1]JIRA-Getter.csv'!N71="","",'[1]JIRA-Getter.csv'!N71)</f>
        <v>0.25</v>
      </c>
      <c r="O72" s="8" t="str">
        <f>IF('[1]JIRA-Getter.csv'!O71="","",'[1]JIRA-Getter.csv'!O71)</f>
        <v>Create administration stories.</v>
      </c>
      <c r="P72" s="7">
        <f t="shared" si="1"/>
        <v>41909</v>
      </c>
    </row>
    <row r="73" spans="1:16">
      <c r="A73" s="5">
        <f>IF('[1]JIRA-Getter.csv'!A72="","",'[1]JIRA-Getter.csv'!A72)</f>
        <v>10134</v>
      </c>
      <c r="B73" s="5" t="str">
        <f>IF('[1]JIRA-Getter.csv'!B72="","",'[1]JIRA-Getter.csv'!B72)</f>
        <v>BA-10</v>
      </c>
      <c r="C73" s="5" t="str">
        <f>IF('[1]JIRA-Getter.csv'!C72="","",'[1]JIRA-Getter.csv'!C72)</f>
        <v>Technical BA documentation</v>
      </c>
      <c r="D73" s="5" t="str">
        <f>IF('[1]JIRA-Getter.csv'!D72="","",'[1]JIRA-Getter.csv'!D72)</f>
        <v/>
      </c>
      <c r="E73" s="5" t="str">
        <f>IF('[1]JIRA-Getter.csv'!E72="","",'[1]JIRA-Getter.csv'!E72)</f>
        <v>Release BA</v>
      </c>
      <c r="F73" s="5" t="str">
        <f>IF('[1]JIRA-Getter.csv'!F72="","",'[1]JIRA-Getter.csv'!F72)</f>
        <v>Open</v>
      </c>
      <c r="G73" s="6">
        <f>IF('[1]JIRA-Getter.csv'!G72="","",'[1]JIRA-Getter.csv'!G72)</f>
        <v>0</v>
      </c>
      <c r="H73" s="6">
        <f>IF('[1]JIRA-Getter.csv'!H72="","",'[1]JIRA-Getter.csv'!H72)</f>
        <v>0</v>
      </c>
      <c r="I73" s="6">
        <f>IF('[1]JIRA-Getter.csv'!I72="","",'[1]JIRA-Getter.csv'!I72)</f>
        <v>0</v>
      </c>
      <c r="J73" s="6">
        <f>IF('[1]JIRA-Getter.csv'!J72="","",'[1]JIRA-Getter.csv'!J72)</f>
        <v>0</v>
      </c>
      <c r="K73" s="5">
        <f>IF('[1]JIRA-Getter.csv'!K72="","",'[1]JIRA-Getter.csv'!K72)</f>
        <v>6</v>
      </c>
      <c r="L73" s="5" t="str">
        <f>IF('[1]JIRA-Getter.csv'!L72="","",'[1]JIRA-Getter.csv'!L72)</f>
        <v>Tobias Blaser</v>
      </c>
      <c r="M73" s="7">
        <f>IF('[1]JIRA-Getter.csv'!M72="","",'[1]JIRA-Getter.csv'!M72+365.5*4)</f>
        <v>41901.625</v>
      </c>
      <c r="N73" s="6">
        <f>IF('[1]JIRA-Getter.csv'!N72="","",'[1]JIRA-Getter.csv'!N72)</f>
        <v>1.75</v>
      </c>
      <c r="O73" s="8" t="str">
        <f>IF('[1]JIRA-Getter.csv'!O72="","",'[1]JIRA-Getter.csv'!O72)</f>
        <v>Ad literature links, improove personas, deal with images in latex</v>
      </c>
      <c r="P73" s="7">
        <f t="shared" si="1"/>
        <v>41901</v>
      </c>
    </row>
    <row r="74" spans="1:16">
      <c r="A74" s="5">
        <f>IF('[1]JIRA-Getter.csv'!A73="","",'[1]JIRA-Getter.csv'!A73)</f>
        <v>10135</v>
      </c>
      <c r="B74" s="5" t="str">
        <f>IF('[1]JIRA-Getter.csv'!B73="","",'[1]JIRA-Getter.csv'!B73)</f>
        <v>BA-14</v>
      </c>
      <c r="C74" s="5" t="str">
        <f>IF('[1]JIRA-Getter.csv'!C73="","",'[1]JIRA-Getter.csv'!C73)</f>
        <v>Projectmanagement</v>
      </c>
      <c r="D74" s="5" t="str">
        <f>IF('[1]JIRA-Getter.csv'!D73="","",'[1]JIRA-Getter.csv'!D73)</f>
        <v/>
      </c>
      <c r="E74" s="5" t="str">
        <f>IF('[1]JIRA-Getter.csv'!E73="","",'[1]JIRA-Getter.csv'!E73)</f>
        <v/>
      </c>
      <c r="F74" s="5" t="str">
        <f>IF('[1]JIRA-Getter.csv'!F73="","",'[1]JIRA-Getter.csv'!F73)</f>
        <v>Open</v>
      </c>
      <c r="G74" s="6">
        <f>IF('[1]JIRA-Getter.csv'!G73="","",'[1]JIRA-Getter.csv'!G73)</f>
        <v>14</v>
      </c>
      <c r="H74" s="6">
        <f>IF('[1]JIRA-Getter.csv'!H73="","",'[1]JIRA-Getter.csv'!H73)</f>
        <v>0.35</v>
      </c>
      <c r="I74" s="6">
        <f>IF('[1]JIRA-Getter.csv'!I73="","",'[1]JIRA-Getter.csv'!I73)</f>
        <v>0</v>
      </c>
      <c r="J74" s="6">
        <f>IF('[1]JIRA-Getter.csv'!J73="","",'[1]JIRA-Getter.csv'!J73)</f>
        <v>0</v>
      </c>
      <c r="K74" s="5">
        <f>IF('[1]JIRA-Getter.csv'!K73="","",'[1]JIRA-Getter.csv'!K73)</f>
        <v>40</v>
      </c>
      <c r="L74" s="5" t="str">
        <f>IF('[1]JIRA-Getter.csv'!L73="","",'[1]JIRA-Getter.csv'!L73)</f>
        <v>Tobias Blaser</v>
      </c>
      <c r="M74" s="7">
        <f>IF('[1]JIRA-Getter.csv'!M73="","",'[1]JIRA-Getter.csv'!M73+365.5*4)</f>
        <v>41909.59375</v>
      </c>
      <c r="N74" s="6">
        <f>IF('[1]JIRA-Getter.csv'!N73="","",'[1]JIRA-Getter.csv'!N73)</f>
        <v>0.5</v>
      </c>
      <c r="O74" s="8" t="str">
        <f>IF('[1]JIRA-Getter.csv'!O73="","",'[1]JIRA-Getter.csv'!O73)</f>
        <v>Fix broken time logging.</v>
      </c>
      <c r="P74" s="7">
        <f t="shared" si="1"/>
        <v>41909</v>
      </c>
    </row>
    <row r="75" spans="1:16">
      <c r="A75" s="5">
        <f>IF('[1]JIRA-Getter.csv'!A74="","",'[1]JIRA-Getter.csv'!A74)</f>
        <v>10136</v>
      </c>
      <c r="B75" s="5" t="str">
        <f>IF('[1]JIRA-Getter.csv'!B74="","",'[1]JIRA-Getter.csv'!B74)</f>
        <v>BA-33</v>
      </c>
      <c r="C75" s="5" t="str">
        <f>IF('[1]JIRA-Getter.csv'!C74="","",'[1]JIRA-Getter.csv'!C74)</f>
        <v>Decide relation of task templates to decisions</v>
      </c>
      <c r="D75" s="5" t="str">
        <f>IF('[1]JIRA-Getter.csv'!D74="","",'[1]JIRA-Getter.csv'!D74)</f>
        <v/>
      </c>
      <c r="E75" s="5" t="str">
        <f>IF('[1]JIRA-Getter.csv'!E74="","",'[1]JIRA-Getter.csv'!E74)</f>
        <v>Arch.ArchitectureConcept</v>
      </c>
      <c r="F75" s="5" t="str">
        <f>IF('[1]JIRA-Getter.csv'!F74="","",'[1]JIRA-Getter.csv'!F74)</f>
        <v>Closed</v>
      </c>
      <c r="G75" s="6">
        <f>IF('[1]JIRA-Getter.csv'!G74="","",'[1]JIRA-Getter.csv'!G74)</f>
        <v>2</v>
      </c>
      <c r="H75" s="6">
        <f>IF('[1]JIRA-Getter.csv'!H74="","",'[1]JIRA-Getter.csv'!H74)</f>
        <v>0.66666666666666596</v>
      </c>
      <c r="I75" s="6">
        <f>IF('[1]JIRA-Getter.csv'!I74="","",'[1]JIRA-Getter.csv'!I74)</f>
        <v>0</v>
      </c>
      <c r="J75" s="6">
        <f>IF('[1]JIRA-Getter.csv'!J74="","",'[1]JIRA-Getter.csv'!J74)</f>
        <v>0</v>
      </c>
      <c r="K75" s="5">
        <f>IF('[1]JIRA-Getter.csv'!K74="","",'[1]JIRA-Getter.csv'!K74)</f>
        <v>3</v>
      </c>
      <c r="L75" s="5" t="str">
        <f>IF('[1]JIRA-Getter.csv'!L74="","",'[1]JIRA-Getter.csv'!L74)</f>
        <v>Tobias Blaser</v>
      </c>
      <c r="M75" s="7">
        <f>IF('[1]JIRA-Getter.csv'!M74="","",'[1]JIRA-Getter.csv'!M74+365.5*4)</f>
        <v>41909.614583333336</v>
      </c>
      <c r="N75" s="6">
        <f>IF('[1]JIRA-Getter.csv'!N74="","",'[1]JIRA-Getter.csv'!N74)</f>
        <v>0.25</v>
      </c>
      <c r="O75" s="8" t="str">
        <f>IF('[1]JIRA-Getter.csv'!O74="","",'[1]JIRA-Getter.csv'!O74)</f>
        <v>Decided for copying.</v>
      </c>
      <c r="P75" s="7">
        <f t="shared" si="1"/>
        <v>41909</v>
      </c>
    </row>
    <row r="76" spans="1:16">
      <c r="A76" s="5">
        <f>IF('[1]JIRA-Getter.csv'!A75="","",'[1]JIRA-Getter.csv'!A75)</f>
        <v>10137</v>
      </c>
      <c r="B76" s="5" t="str">
        <f>IF('[1]JIRA-Getter.csv'!B75="","",'[1]JIRA-Getter.csv'!B75)</f>
        <v>BA-33</v>
      </c>
      <c r="C76" s="5" t="str">
        <f>IF('[1]JIRA-Getter.csv'!C75="","",'[1]JIRA-Getter.csv'!C75)</f>
        <v>Decide relation of task templates to decisions</v>
      </c>
      <c r="D76" s="5" t="str">
        <f>IF('[1]JIRA-Getter.csv'!D75="","",'[1]JIRA-Getter.csv'!D75)</f>
        <v/>
      </c>
      <c r="E76" s="5" t="str">
        <f>IF('[1]JIRA-Getter.csv'!E75="","",'[1]JIRA-Getter.csv'!E75)</f>
        <v>Arch.ArchitectureConcept</v>
      </c>
      <c r="F76" s="5" t="str">
        <f>IF('[1]JIRA-Getter.csv'!F75="","",'[1]JIRA-Getter.csv'!F75)</f>
        <v>Closed</v>
      </c>
      <c r="G76" s="6">
        <f>IF('[1]JIRA-Getter.csv'!G75="","",'[1]JIRA-Getter.csv'!G75)</f>
        <v>2</v>
      </c>
      <c r="H76" s="6">
        <f>IF('[1]JIRA-Getter.csv'!H75="","",'[1]JIRA-Getter.csv'!H75)</f>
        <v>0.66666666666666596</v>
      </c>
      <c r="I76" s="6">
        <f>IF('[1]JIRA-Getter.csv'!I75="","",'[1]JIRA-Getter.csv'!I75)</f>
        <v>0</v>
      </c>
      <c r="J76" s="6">
        <f>IF('[1]JIRA-Getter.csv'!J75="","",'[1]JIRA-Getter.csv'!J75)</f>
        <v>0</v>
      </c>
      <c r="K76" s="5">
        <f>IF('[1]JIRA-Getter.csv'!K75="","",'[1]JIRA-Getter.csv'!K75)</f>
        <v>3</v>
      </c>
      <c r="L76" s="5" t="str">
        <f>IF('[1]JIRA-Getter.csv'!L75="","",'[1]JIRA-Getter.csv'!L75)</f>
        <v>Tobias Blaser</v>
      </c>
      <c r="M76" s="7">
        <f>IF('[1]JIRA-Getter.csv'!M75="","",'[1]JIRA-Getter.csv'!M75+365.5*4)</f>
        <v>41909.677083333336</v>
      </c>
      <c r="N76" s="6">
        <f>IF('[1]JIRA-Getter.csv'!N75="","",'[1]JIRA-Getter.csv'!N75)</f>
        <v>1.5</v>
      </c>
      <c r="O76" s="8" t="str">
        <f>IF('[1]JIRA-Getter.csv'!O75="","",'[1]JIRA-Getter.csv'!O75)</f>
        <v>Document decision.</v>
      </c>
      <c r="P76" s="7">
        <f t="shared" si="1"/>
        <v>41909</v>
      </c>
    </row>
    <row r="77" spans="1:16">
      <c r="A77" s="5">
        <f>IF('[1]JIRA-Getter.csv'!A76="","",'[1]JIRA-Getter.csv'!A76)</f>
        <v>10200</v>
      </c>
      <c r="B77" s="5" t="str">
        <f>IF('[1]JIRA-Getter.csv'!B76="","",'[1]JIRA-Getter.csv'!B76)</f>
        <v>BA-8</v>
      </c>
      <c r="C77" s="5" t="str">
        <f>IF('[1]JIRA-Getter.csv'!C76="","",'[1]JIRA-Getter.csv'!C76)</f>
        <v>Prepare &amp; rework meetings</v>
      </c>
      <c r="D77" s="5" t="str">
        <f>IF('[1]JIRA-Getter.csv'!D76="","",'[1]JIRA-Getter.csv'!D76)</f>
        <v/>
      </c>
      <c r="E77" s="5" t="str">
        <f>IF('[1]JIRA-Getter.csv'!E76="","",'[1]JIRA-Getter.csv'!E76)</f>
        <v/>
      </c>
      <c r="F77" s="5" t="str">
        <f>IF('[1]JIRA-Getter.csv'!F76="","",'[1]JIRA-Getter.csv'!F76)</f>
        <v>Open</v>
      </c>
      <c r="G77" s="6">
        <f>IF('[1]JIRA-Getter.csv'!G76="","",'[1]JIRA-Getter.csv'!G76)</f>
        <v>18</v>
      </c>
      <c r="H77" s="6">
        <f>IF('[1]JIRA-Getter.csv'!H76="","",'[1]JIRA-Getter.csv'!H76)</f>
        <v>0.78260869565217395</v>
      </c>
      <c r="I77" s="6">
        <f>IF('[1]JIRA-Getter.csv'!I76="","",'[1]JIRA-Getter.csv'!I76)</f>
        <v>6.5833333333333304</v>
      </c>
      <c r="J77" s="6">
        <f>IF('[1]JIRA-Getter.csv'!J76="","",'[1]JIRA-Getter.csv'!J76)</f>
        <v>0.28623188405797101</v>
      </c>
      <c r="K77" s="5">
        <f>IF('[1]JIRA-Getter.csv'!K76="","",'[1]JIRA-Getter.csv'!K76)</f>
        <v>23</v>
      </c>
      <c r="L77" s="5" t="str">
        <f>IF('[1]JIRA-Getter.csv'!L76="","",'[1]JIRA-Getter.csv'!L76)</f>
        <v>Tobias Blaser</v>
      </c>
      <c r="M77" s="7">
        <f>IF('[1]JIRA-Getter.csv'!M76="","",'[1]JIRA-Getter.csv'!M76+365.5*4)</f>
        <v>41911.322916666664</v>
      </c>
      <c r="N77" s="6">
        <f>IF('[1]JIRA-Getter.csv'!N76="","",'[1]JIRA-Getter.csv'!N76)</f>
        <v>0.25</v>
      </c>
      <c r="O77" s="8" t="str">
        <f>IF('[1]JIRA-Getter.csv'!O76="","",'[1]JIRA-Getter.csv'!O76)</f>
        <v>Send topics for meeting to professor.</v>
      </c>
      <c r="P77" s="7">
        <f t="shared" si="1"/>
        <v>41911</v>
      </c>
    </row>
    <row r="78" spans="1:16">
      <c r="A78" s="5">
        <f>IF('[1]JIRA-Getter.csv'!A77="","",'[1]JIRA-Getter.csv'!A77)</f>
        <v>10201</v>
      </c>
      <c r="B78" s="5" t="str">
        <f>IF('[1]JIRA-Getter.csv'!B77="","",'[1]JIRA-Getter.csv'!B77)</f>
        <v>BA-35</v>
      </c>
      <c r="C78" s="5" t="str">
        <f>IF('[1]JIRA-Getter.csv'!C77="","",'[1]JIRA-Getter.csv'!C77)</f>
        <v>Discover application workflow</v>
      </c>
      <c r="D78" s="5" t="str">
        <f>IF('[1]JIRA-Getter.csv'!D77="","",'[1]JIRA-Getter.csv'!D77)</f>
        <v/>
      </c>
      <c r="E78" s="5" t="str">
        <f>IF('[1]JIRA-Getter.csv'!E77="","",'[1]JIRA-Getter.csv'!E77)</f>
        <v>Arch.ArchitectureConcept</v>
      </c>
      <c r="F78" s="5" t="str">
        <f>IF('[1]JIRA-Getter.csv'!F77="","",'[1]JIRA-Getter.csv'!F77)</f>
        <v>Closed</v>
      </c>
      <c r="G78" s="6">
        <f>IF('[1]JIRA-Getter.csv'!G77="","",'[1]JIRA-Getter.csv'!G77)</f>
        <v>8</v>
      </c>
      <c r="H78" s="6">
        <f>IF('[1]JIRA-Getter.csv'!H77="","",'[1]JIRA-Getter.csv'!H77)</f>
        <v>1.6</v>
      </c>
      <c r="I78" s="6">
        <f>IF('[1]JIRA-Getter.csv'!I77="","",'[1]JIRA-Getter.csv'!I77)</f>
        <v>0</v>
      </c>
      <c r="J78" s="6">
        <f>IF('[1]JIRA-Getter.csv'!J77="","",'[1]JIRA-Getter.csv'!J77)</f>
        <v>0</v>
      </c>
      <c r="K78" s="5">
        <f>IF('[1]JIRA-Getter.csv'!K77="","",'[1]JIRA-Getter.csv'!K77)</f>
        <v>5</v>
      </c>
      <c r="L78" s="5" t="str">
        <f>IF('[1]JIRA-Getter.csv'!L77="","",'[1]JIRA-Getter.csv'!L77)</f>
        <v>Laurin Murer</v>
      </c>
      <c r="M78" s="7">
        <f>IF('[1]JIRA-Getter.csv'!M77="","",'[1]JIRA-Getter.csv'!M77+365.5*4)</f>
        <v>41908.435416666667</v>
      </c>
      <c r="N78" s="6">
        <f>IF('[1]JIRA-Getter.csv'!N77="","",'[1]JIRA-Getter.csv'!N77)</f>
        <v>4</v>
      </c>
      <c r="O78" s="8" t="str">
        <f>IF('[1]JIRA-Getter.csv'!O77="","",'[1]JIRA-Getter.csv'!O77)</f>
        <v>Discuss about workflows, stories and roles.</v>
      </c>
      <c r="P78" s="7">
        <f t="shared" si="1"/>
        <v>41908</v>
      </c>
    </row>
    <row r="79" spans="1:16">
      <c r="A79" s="5">
        <f>IF('[1]JIRA-Getter.csv'!A78="","",'[1]JIRA-Getter.csv'!A78)</f>
        <v>10202</v>
      </c>
      <c r="B79" s="5" t="str">
        <f>IF('[1]JIRA-Getter.csv'!B78="","",'[1]JIRA-Getter.csv'!B78)</f>
        <v>BA-14</v>
      </c>
      <c r="C79" s="5" t="str">
        <f>IF('[1]JIRA-Getter.csv'!C78="","",'[1]JIRA-Getter.csv'!C78)</f>
        <v>Projectmanagement</v>
      </c>
      <c r="D79" s="5" t="str">
        <f>IF('[1]JIRA-Getter.csv'!D78="","",'[1]JIRA-Getter.csv'!D78)</f>
        <v/>
      </c>
      <c r="E79" s="5" t="str">
        <f>IF('[1]JIRA-Getter.csv'!E78="","",'[1]JIRA-Getter.csv'!E78)</f>
        <v/>
      </c>
      <c r="F79" s="5" t="str">
        <f>IF('[1]JIRA-Getter.csv'!F78="","",'[1]JIRA-Getter.csv'!F78)</f>
        <v>Open</v>
      </c>
      <c r="G79" s="6">
        <f>IF('[1]JIRA-Getter.csv'!G78="","",'[1]JIRA-Getter.csv'!G78)</f>
        <v>14</v>
      </c>
      <c r="H79" s="6">
        <f>IF('[1]JIRA-Getter.csv'!H78="","",'[1]JIRA-Getter.csv'!H78)</f>
        <v>0.35</v>
      </c>
      <c r="I79" s="6">
        <f>IF('[1]JIRA-Getter.csv'!I78="","",'[1]JIRA-Getter.csv'!I78)</f>
        <v>0</v>
      </c>
      <c r="J79" s="6">
        <f>IF('[1]JIRA-Getter.csv'!J78="","",'[1]JIRA-Getter.csv'!J78)</f>
        <v>0</v>
      </c>
      <c r="K79" s="5">
        <f>IF('[1]JIRA-Getter.csv'!K78="","",'[1]JIRA-Getter.csv'!K78)</f>
        <v>40</v>
      </c>
      <c r="L79" s="5" t="str">
        <f>IF('[1]JIRA-Getter.csv'!L78="","",'[1]JIRA-Getter.csv'!L78)</f>
        <v>Tobias Blaser</v>
      </c>
      <c r="M79" s="7">
        <f>IF('[1]JIRA-Getter.csv'!M78="","",'[1]JIRA-Getter.csv'!M78+365.5*4)</f>
        <v>41911.416666666664</v>
      </c>
      <c r="N79" s="6">
        <f>IF('[1]JIRA-Getter.csv'!N78="","",'[1]JIRA-Getter.csv'!N78)</f>
        <v>0.5</v>
      </c>
      <c r="O79" s="8" t="str">
        <f>IF('[1]JIRA-Getter.csv'!O78="","",'[1]JIRA-Getter.csv'!O78)</f>
        <v>Log work, create issues, cleanup</v>
      </c>
      <c r="P79" s="7">
        <f t="shared" si="1"/>
        <v>41911</v>
      </c>
    </row>
    <row r="80" spans="1:16">
      <c r="A80" s="5">
        <f>IF('[1]JIRA-Getter.csv'!A79="","",'[1]JIRA-Getter.csv'!A79)</f>
        <v>10203</v>
      </c>
      <c r="B80" s="5" t="str">
        <f>IF('[1]JIRA-Getter.csv'!B79="","",'[1]JIRA-Getter.csv'!B79)</f>
        <v>BA-35</v>
      </c>
      <c r="C80" s="5" t="str">
        <f>IF('[1]JIRA-Getter.csv'!C79="","",'[1]JIRA-Getter.csv'!C79)</f>
        <v>Discover application workflow</v>
      </c>
      <c r="D80" s="5" t="str">
        <f>IF('[1]JIRA-Getter.csv'!D79="","",'[1]JIRA-Getter.csv'!D79)</f>
        <v/>
      </c>
      <c r="E80" s="5" t="str">
        <f>IF('[1]JIRA-Getter.csv'!E79="","",'[1]JIRA-Getter.csv'!E79)</f>
        <v>Arch.ArchitectureConcept</v>
      </c>
      <c r="F80" s="5" t="str">
        <f>IF('[1]JIRA-Getter.csv'!F79="","",'[1]JIRA-Getter.csv'!F79)</f>
        <v>Closed</v>
      </c>
      <c r="G80" s="6">
        <f>IF('[1]JIRA-Getter.csv'!G79="","",'[1]JIRA-Getter.csv'!G79)</f>
        <v>8</v>
      </c>
      <c r="H80" s="6">
        <f>IF('[1]JIRA-Getter.csv'!H79="","",'[1]JIRA-Getter.csv'!H79)</f>
        <v>1.6</v>
      </c>
      <c r="I80" s="6">
        <f>IF('[1]JIRA-Getter.csv'!I79="","",'[1]JIRA-Getter.csv'!I79)</f>
        <v>0</v>
      </c>
      <c r="J80" s="6">
        <f>IF('[1]JIRA-Getter.csv'!J79="","",'[1]JIRA-Getter.csv'!J79)</f>
        <v>0</v>
      </c>
      <c r="K80" s="5">
        <f>IF('[1]JIRA-Getter.csv'!K79="","",'[1]JIRA-Getter.csv'!K79)</f>
        <v>5</v>
      </c>
      <c r="L80" s="5" t="str">
        <f>IF('[1]JIRA-Getter.csv'!L79="","",'[1]JIRA-Getter.csv'!L79)</f>
        <v>Laurin Murer</v>
      </c>
      <c r="M80" s="7">
        <f>IF('[1]JIRA-Getter.csv'!M79="","",'[1]JIRA-Getter.csv'!M79+365.5*4)</f>
        <v>41908.435416666667</v>
      </c>
      <c r="N80" s="6">
        <f>IF('[1]JIRA-Getter.csv'!N79="","",'[1]JIRA-Getter.csv'!N79)</f>
        <v>1.5</v>
      </c>
      <c r="O80" s="8" t="str">
        <f>IF('[1]JIRA-Getter.csv'!O79="","",'[1]JIRA-Getter.csv'!O79)</f>
        <v>Updated documentation and image</v>
      </c>
      <c r="P80" s="7">
        <f t="shared" si="1"/>
        <v>41908</v>
      </c>
    </row>
    <row r="81" spans="1:16">
      <c r="A81" s="5">
        <f>IF('[1]JIRA-Getter.csv'!A80="","",'[1]JIRA-Getter.csv'!A80)</f>
        <v>10204</v>
      </c>
      <c r="B81" s="5" t="str">
        <f>IF('[1]JIRA-Getter.csv'!B80="","",'[1]JIRA-Getter.csv'!B80)</f>
        <v>BA-22</v>
      </c>
      <c r="C81" s="5" t="str">
        <f>IF('[1]JIRA-Getter.csv'!C80="","",'[1]JIRA-Getter.csv'!C80)</f>
        <v>Create user stories &amp; glossary</v>
      </c>
      <c r="D81" s="5" t="str">
        <f>IF('[1]JIRA-Getter.csv'!D80="","",'[1]JIRA-Getter.csv'!D80)</f>
        <v/>
      </c>
      <c r="E81" s="5" t="str">
        <f>IF('[1]JIRA-Getter.csv'!E80="","",'[1]JIRA-Getter.csv'!E80)</f>
        <v>Arch.ArchitectureConcept</v>
      </c>
      <c r="F81" s="5" t="str">
        <f>IF('[1]JIRA-Getter.csv'!F80="","",'[1]JIRA-Getter.csv'!F80)</f>
        <v>Closed</v>
      </c>
      <c r="G81" s="6">
        <f>IF('[1]JIRA-Getter.csv'!G80="","",'[1]JIRA-Getter.csv'!G80)</f>
        <v>6</v>
      </c>
      <c r="H81" s="6">
        <f>IF('[1]JIRA-Getter.csv'!H80="","",'[1]JIRA-Getter.csv'!H80)</f>
        <v>0.85714285714285698</v>
      </c>
      <c r="I81" s="6">
        <f>IF('[1]JIRA-Getter.csv'!I80="","",'[1]JIRA-Getter.csv'!I80)</f>
        <v>0</v>
      </c>
      <c r="J81" s="6">
        <f>IF('[1]JIRA-Getter.csv'!J80="","",'[1]JIRA-Getter.csv'!J80)</f>
        <v>0</v>
      </c>
      <c r="K81" s="5">
        <f>IF('[1]JIRA-Getter.csv'!K80="","",'[1]JIRA-Getter.csv'!K80)</f>
        <v>7</v>
      </c>
      <c r="L81" s="5" t="str">
        <f>IF('[1]JIRA-Getter.csv'!L80="","",'[1]JIRA-Getter.csv'!L80)</f>
        <v>Laurin Murer</v>
      </c>
      <c r="M81" s="7">
        <f>IF('[1]JIRA-Getter.csv'!M80="","",'[1]JIRA-Getter.csv'!M80+365.5*4)</f>
        <v>41908.436111111114</v>
      </c>
      <c r="N81" s="6">
        <f>IF('[1]JIRA-Getter.csv'!N80="","",'[1]JIRA-Getter.csv'!N80)</f>
        <v>1</v>
      </c>
      <c r="O81" s="8" t="str">
        <f>IF('[1]JIRA-Getter.csv'!O80="","",'[1]JIRA-Getter.csv'!O80)</f>
        <v>Updated graphics of user stories</v>
      </c>
      <c r="P81" s="7">
        <f t="shared" si="1"/>
        <v>41908</v>
      </c>
    </row>
    <row r="82" spans="1:16">
      <c r="A82" s="5">
        <f>IF('[1]JIRA-Getter.csv'!A81="","",'[1]JIRA-Getter.csv'!A81)</f>
        <v>10205</v>
      </c>
      <c r="B82" s="5" t="str">
        <f>IF('[1]JIRA-Getter.csv'!B81="","",'[1]JIRA-Getter.csv'!B81)</f>
        <v>BA-22</v>
      </c>
      <c r="C82" s="5" t="str">
        <f>IF('[1]JIRA-Getter.csv'!C81="","",'[1]JIRA-Getter.csv'!C81)</f>
        <v>Create user stories &amp; glossary</v>
      </c>
      <c r="D82" s="5" t="str">
        <f>IF('[1]JIRA-Getter.csv'!D81="","",'[1]JIRA-Getter.csv'!D81)</f>
        <v/>
      </c>
      <c r="E82" s="5" t="str">
        <f>IF('[1]JIRA-Getter.csv'!E81="","",'[1]JIRA-Getter.csv'!E81)</f>
        <v>Arch.ArchitectureConcept</v>
      </c>
      <c r="F82" s="5" t="str">
        <f>IF('[1]JIRA-Getter.csv'!F81="","",'[1]JIRA-Getter.csv'!F81)</f>
        <v>Closed</v>
      </c>
      <c r="G82" s="6">
        <f>IF('[1]JIRA-Getter.csv'!G81="","",'[1]JIRA-Getter.csv'!G81)</f>
        <v>6</v>
      </c>
      <c r="H82" s="6">
        <f>IF('[1]JIRA-Getter.csv'!H81="","",'[1]JIRA-Getter.csv'!H81)</f>
        <v>0.85714285714285698</v>
      </c>
      <c r="I82" s="6">
        <f>IF('[1]JIRA-Getter.csv'!I81="","",'[1]JIRA-Getter.csv'!I81)</f>
        <v>0</v>
      </c>
      <c r="J82" s="6">
        <f>IF('[1]JIRA-Getter.csv'!J81="","",'[1]JIRA-Getter.csv'!J81)</f>
        <v>0</v>
      </c>
      <c r="K82" s="5">
        <f>IF('[1]JIRA-Getter.csv'!K81="","",'[1]JIRA-Getter.csv'!K81)</f>
        <v>7</v>
      </c>
      <c r="L82" s="5" t="str">
        <f>IF('[1]JIRA-Getter.csv'!L81="","",'[1]JIRA-Getter.csv'!L81)</f>
        <v>Laurin Murer</v>
      </c>
      <c r="M82" s="7">
        <f>IF('[1]JIRA-Getter.csv'!M81="","",'[1]JIRA-Getter.csv'!M81+365.5*4)</f>
        <v>41908.4375</v>
      </c>
      <c r="N82" s="6">
        <f>IF('[1]JIRA-Getter.csv'!N81="","",'[1]JIRA-Getter.csv'!N81)</f>
        <v>0.75</v>
      </c>
      <c r="O82" s="8" t="str">
        <f>IF('[1]JIRA-Getter.csv'!O81="","",'[1]JIRA-Getter.csv'!O81)</f>
        <v>Beautified graphic and added all labels</v>
      </c>
      <c r="P82" s="7">
        <f t="shared" si="1"/>
        <v>41908</v>
      </c>
    </row>
    <row r="83" spans="1:16">
      <c r="A83" s="5">
        <f>IF('[1]JIRA-Getter.csv'!A82="","",'[1]JIRA-Getter.csv'!A82)</f>
        <v>10206</v>
      </c>
      <c r="B83" s="5" t="str">
        <f>IF('[1]JIRA-Getter.csv'!B82="","",'[1]JIRA-Getter.csv'!B82)</f>
        <v>BA-22</v>
      </c>
      <c r="C83" s="5" t="str">
        <f>IF('[1]JIRA-Getter.csv'!C82="","",'[1]JIRA-Getter.csv'!C82)</f>
        <v>Create user stories &amp; glossary</v>
      </c>
      <c r="D83" s="5" t="str">
        <f>IF('[1]JIRA-Getter.csv'!D82="","",'[1]JIRA-Getter.csv'!D82)</f>
        <v/>
      </c>
      <c r="E83" s="5" t="str">
        <f>IF('[1]JIRA-Getter.csv'!E82="","",'[1]JIRA-Getter.csv'!E82)</f>
        <v>Arch.ArchitectureConcept</v>
      </c>
      <c r="F83" s="5" t="str">
        <f>IF('[1]JIRA-Getter.csv'!F82="","",'[1]JIRA-Getter.csv'!F82)</f>
        <v>Closed</v>
      </c>
      <c r="G83" s="6">
        <f>IF('[1]JIRA-Getter.csv'!G82="","",'[1]JIRA-Getter.csv'!G82)</f>
        <v>6</v>
      </c>
      <c r="H83" s="6">
        <f>IF('[1]JIRA-Getter.csv'!H82="","",'[1]JIRA-Getter.csv'!H82)</f>
        <v>0.85714285714285698</v>
      </c>
      <c r="I83" s="6">
        <f>IF('[1]JIRA-Getter.csv'!I82="","",'[1]JIRA-Getter.csv'!I82)</f>
        <v>0</v>
      </c>
      <c r="J83" s="6">
        <f>IF('[1]JIRA-Getter.csv'!J82="","",'[1]JIRA-Getter.csv'!J82)</f>
        <v>0</v>
      </c>
      <c r="K83" s="5">
        <f>IF('[1]JIRA-Getter.csv'!K82="","",'[1]JIRA-Getter.csv'!K82)</f>
        <v>7</v>
      </c>
      <c r="L83" s="5" t="str">
        <f>IF('[1]JIRA-Getter.csv'!L82="","",'[1]JIRA-Getter.csv'!L82)</f>
        <v>Laurin Murer</v>
      </c>
      <c r="M83" s="7">
        <f>IF('[1]JIRA-Getter.csv'!M82="","",'[1]JIRA-Getter.csv'!M82+365.5*4)</f>
        <v>41909.438888888886</v>
      </c>
      <c r="N83" s="6">
        <f>IF('[1]JIRA-Getter.csv'!N82="","",'[1]JIRA-Getter.csv'!N82)</f>
        <v>2</v>
      </c>
      <c r="O83" s="8" t="str">
        <f>IF('[1]JIRA-Getter.csv'!O82="","",'[1]JIRA-Getter.csv'!O82)</f>
        <v>Updated full description of user stories and word definitions</v>
      </c>
      <c r="P83" s="7">
        <f t="shared" si="1"/>
        <v>41909</v>
      </c>
    </row>
    <row r="84" spans="1:16">
      <c r="A84" s="5">
        <f>IF('[1]JIRA-Getter.csv'!A83="","",'[1]JIRA-Getter.csv'!A83)</f>
        <v>10207</v>
      </c>
      <c r="B84" s="5" t="str">
        <f>IF('[1]JIRA-Getter.csv'!B83="","",'[1]JIRA-Getter.csv'!B83)</f>
        <v>BA-33</v>
      </c>
      <c r="C84" s="5" t="str">
        <f>IF('[1]JIRA-Getter.csv'!C83="","",'[1]JIRA-Getter.csv'!C83)</f>
        <v>Decide relation of task templates to decisions</v>
      </c>
      <c r="D84" s="5" t="str">
        <f>IF('[1]JIRA-Getter.csv'!D83="","",'[1]JIRA-Getter.csv'!D83)</f>
        <v/>
      </c>
      <c r="E84" s="5" t="str">
        <f>IF('[1]JIRA-Getter.csv'!E83="","",'[1]JIRA-Getter.csv'!E83)</f>
        <v>Arch.ArchitectureConcept</v>
      </c>
      <c r="F84" s="5" t="str">
        <f>IF('[1]JIRA-Getter.csv'!F83="","",'[1]JIRA-Getter.csv'!F83)</f>
        <v>Closed</v>
      </c>
      <c r="G84" s="6">
        <f>IF('[1]JIRA-Getter.csv'!G83="","",'[1]JIRA-Getter.csv'!G83)</f>
        <v>2</v>
      </c>
      <c r="H84" s="6">
        <f>IF('[1]JIRA-Getter.csv'!H83="","",'[1]JIRA-Getter.csv'!H83)</f>
        <v>0.66666666666666596</v>
      </c>
      <c r="I84" s="6">
        <f>IF('[1]JIRA-Getter.csv'!I83="","",'[1]JIRA-Getter.csv'!I83)</f>
        <v>0</v>
      </c>
      <c r="J84" s="6">
        <f>IF('[1]JIRA-Getter.csv'!J83="","",'[1]JIRA-Getter.csv'!J83)</f>
        <v>0</v>
      </c>
      <c r="K84" s="5">
        <f>IF('[1]JIRA-Getter.csv'!K83="","",'[1]JIRA-Getter.csv'!K83)</f>
        <v>3</v>
      </c>
      <c r="L84" s="5" t="str">
        <f>IF('[1]JIRA-Getter.csv'!L83="","",'[1]JIRA-Getter.csv'!L83)</f>
        <v>Laurin Murer</v>
      </c>
      <c r="M84" s="7">
        <f>IF('[1]JIRA-Getter.csv'!M83="","",'[1]JIRA-Getter.csv'!M83+365.5*4)</f>
        <v>41911.509027777778</v>
      </c>
      <c r="N84" s="6">
        <f>IF('[1]JIRA-Getter.csv'!N83="","",'[1]JIRA-Getter.csv'!N83)</f>
        <v>1</v>
      </c>
      <c r="O84" s="8" t="str">
        <f>IF('[1]JIRA-Getter.csv'!O83="","",'[1]JIRA-Getter.csv'!O83)</f>
        <v>Reviewed and adapted Verknüpfungen von Task-Vorlagen und Entscheidungs-Vorlagen""</v>
      </c>
      <c r="P84" s="7">
        <f t="shared" si="1"/>
        <v>41911</v>
      </c>
    </row>
    <row r="85" spans="1:16">
      <c r="A85" s="5">
        <f>IF('[1]JIRA-Getter.csv'!A84="","",'[1]JIRA-Getter.csv'!A84)</f>
        <v>10208</v>
      </c>
      <c r="B85" s="5" t="str">
        <f>IF('[1]JIRA-Getter.csv'!B84="","",'[1]JIRA-Getter.csv'!B84)</f>
        <v>BA-42</v>
      </c>
      <c r="C85" s="5" t="str">
        <f>IF('[1]JIRA-Getter.csv'!C84="","",'[1]JIRA-Getter.csv'!C84)</f>
        <v>Document decision of type of CDAR extension</v>
      </c>
      <c r="D85" s="5" t="str">
        <f>IF('[1]JIRA-Getter.csv'!D84="","",'[1]JIRA-Getter.csv'!D84)</f>
        <v/>
      </c>
      <c r="E85" s="5" t="str">
        <f>IF('[1]JIRA-Getter.csv'!E84="","",'[1]JIRA-Getter.csv'!E84)</f>
        <v>Arch.ArchitectureConcept</v>
      </c>
      <c r="F85" s="5" t="str">
        <f>IF('[1]JIRA-Getter.csv'!F84="","",'[1]JIRA-Getter.csv'!F84)</f>
        <v>Closed</v>
      </c>
      <c r="G85" s="6">
        <f>IF('[1]JIRA-Getter.csv'!G84="","",'[1]JIRA-Getter.csv'!G84)</f>
        <v>1</v>
      </c>
      <c r="H85" s="6">
        <f>IF('[1]JIRA-Getter.csv'!H84="","",'[1]JIRA-Getter.csv'!H84)</f>
        <v>0.5</v>
      </c>
      <c r="I85" s="6">
        <f>IF('[1]JIRA-Getter.csv'!I84="","",'[1]JIRA-Getter.csv'!I84)</f>
        <v>0.5</v>
      </c>
      <c r="J85" s="6">
        <f>IF('[1]JIRA-Getter.csv'!J84="","",'[1]JIRA-Getter.csv'!J84)</f>
        <v>0.25</v>
      </c>
      <c r="K85" s="5">
        <f>IF('[1]JIRA-Getter.csv'!K84="","",'[1]JIRA-Getter.csv'!K84)</f>
        <v>2</v>
      </c>
      <c r="L85" s="5" t="str">
        <f>IF('[1]JIRA-Getter.csv'!L84="","",'[1]JIRA-Getter.csv'!L84)</f>
        <v>Tobias Blaser</v>
      </c>
      <c r="M85" s="7">
        <f>IF('[1]JIRA-Getter.csv'!M84="","",'[1]JIRA-Getter.csv'!M84+365.5*4)</f>
        <v>41911.479166666664</v>
      </c>
      <c r="N85" s="6">
        <f>IF('[1]JIRA-Getter.csv'!N84="","",'[1]JIRA-Getter.csv'!N84)</f>
        <v>0.75</v>
      </c>
      <c r="O85" s="8" t="str">
        <f>IF('[1]JIRA-Getter.csv'!O84="","",'[1]JIRA-Getter.csv'!O84)</f>
        <v>Create decision command.</v>
      </c>
      <c r="P85" s="7">
        <f t="shared" si="1"/>
        <v>41911</v>
      </c>
    </row>
    <row r="86" spans="1:16">
      <c r="A86" s="5">
        <f>IF('[1]JIRA-Getter.csv'!A85="","",'[1]JIRA-Getter.csv'!A85)</f>
        <v>10209</v>
      </c>
      <c r="B86" s="5" t="str">
        <f>IF('[1]JIRA-Getter.csv'!B85="","",'[1]JIRA-Getter.csv'!B85)</f>
        <v>BA-9</v>
      </c>
      <c r="C86" s="5" t="str">
        <f>IF('[1]JIRA-Getter.csv'!C85="","",'[1]JIRA-Getter.csv'!C85)</f>
        <v>Hold meeding</v>
      </c>
      <c r="D86" s="5" t="str">
        <f>IF('[1]JIRA-Getter.csv'!D85="","",'[1]JIRA-Getter.csv'!D85)</f>
        <v/>
      </c>
      <c r="E86" s="5" t="str">
        <f>IF('[1]JIRA-Getter.csv'!E85="","",'[1]JIRA-Getter.csv'!E85)</f>
        <v/>
      </c>
      <c r="F86" s="5" t="str">
        <f>IF('[1]JIRA-Getter.csv'!F85="","",'[1]JIRA-Getter.csv'!F85)</f>
        <v>Open</v>
      </c>
      <c r="G86" s="6">
        <f>IF('[1]JIRA-Getter.csv'!G85="","",'[1]JIRA-Getter.csv'!G85)</f>
        <v>28</v>
      </c>
      <c r="H86" s="6">
        <f>IF('[1]JIRA-Getter.csv'!H85="","",'[1]JIRA-Getter.csv'!H85)</f>
        <v>1.1200000000000001</v>
      </c>
      <c r="I86" s="6">
        <f>IF('[1]JIRA-Getter.csv'!I85="","",'[1]JIRA-Getter.csv'!I85)</f>
        <v>0</v>
      </c>
      <c r="J86" s="6">
        <f>IF('[1]JIRA-Getter.csv'!J85="","",'[1]JIRA-Getter.csv'!J85)</f>
        <v>0</v>
      </c>
      <c r="K86" s="5">
        <f>IF('[1]JIRA-Getter.csv'!K85="","",'[1]JIRA-Getter.csv'!K85)</f>
        <v>25</v>
      </c>
      <c r="L86" s="5" t="str">
        <f>IF('[1]JIRA-Getter.csv'!L85="","",'[1]JIRA-Getter.csv'!L85)</f>
        <v>Laurin Murer</v>
      </c>
      <c r="M86" s="7">
        <f>IF('[1]JIRA-Getter.csv'!M85="","",'[1]JIRA-Getter.csv'!M85+365.5*4)</f>
        <v>41911.61041666667</v>
      </c>
      <c r="N86" s="6">
        <f>IF('[1]JIRA-Getter.csv'!N85="","",'[1]JIRA-Getter.csv'!N85)</f>
        <v>1.5</v>
      </c>
      <c r="O86" s="8" t="str">
        <f>IF('[1]JIRA-Getter.csv'!O85="","",'[1]JIRA-Getter.csv'!O85)</f>
        <v>Meeting 29.09.14</v>
      </c>
      <c r="P86" s="7">
        <f t="shared" si="1"/>
        <v>41911</v>
      </c>
    </row>
    <row r="87" spans="1:16">
      <c r="A87" s="5">
        <f>IF('[1]JIRA-Getter.csv'!A86="","",'[1]JIRA-Getter.csv'!A86)</f>
        <v>10210</v>
      </c>
      <c r="B87" s="5" t="str">
        <f>IF('[1]JIRA-Getter.csv'!B86="","",'[1]JIRA-Getter.csv'!B86)</f>
        <v>BA-9</v>
      </c>
      <c r="C87" s="5" t="str">
        <f>IF('[1]JIRA-Getter.csv'!C86="","",'[1]JIRA-Getter.csv'!C86)</f>
        <v>Hold meeding</v>
      </c>
      <c r="D87" s="5" t="str">
        <f>IF('[1]JIRA-Getter.csv'!D86="","",'[1]JIRA-Getter.csv'!D86)</f>
        <v/>
      </c>
      <c r="E87" s="5" t="str">
        <f>IF('[1]JIRA-Getter.csv'!E86="","",'[1]JIRA-Getter.csv'!E86)</f>
        <v/>
      </c>
      <c r="F87" s="5" t="str">
        <f>IF('[1]JIRA-Getter.csv'!F86="","",'[1]JIRA-Getter.csv'!F86)</f>
        <v>Open</v>
      </c>
      <c r="G87" s="6">
        <f>IF('[1]JIRA-Getter.csv'!G86="","",'[1]JIRA-Getter.csv'!G86)</f>
        <v>28</v>
      </c>
      <c r="H87" s="6">
        <f>IF('[1]JIRA-Getter.csv'!H86="","",'[1]JIRA-Getter.csv'!H86)</f>
        <v>1.1200000000000001</v>
      </c>
      <c r="I87" s="6">
        <f>IF('[1]JIRA-Getter.csv'!I86="","",'[1]JIRA-Getter.csv'!I86)</f>
        <v>0</v>
      </c>
      <c r="J87" s="6">
        <f>IF('[1]JIRA-Getter.csv'!J86="","",'[1]JIRA-Getter.csv'!J86)</f>
        <v>0</v>
      </c>
      <c r="K87" s="5">
        <f>IF('[1]JIRA-Getter.csv'!K86="","",'[1]JIRA-Getter.csv'!K86)</f>
        <v>25</v>
      </c>
      <c r="L87" s="5" t="str">
        <f>IF('[1]JIRA-Getter.csv'!L86="","",'[1]JIRA-Getter.csv'!L86)</f>
        <v>Tobias Blaser</v>
      </c>
      <c r="M87" s="7">
        <f>IF('[1]JIRA-Getter.csv'!M86="","",'[1]JIRA-Getter.csv'!M86+365.5*4)</f>
        <v>41911.541666666664</v>
      </c>
      <c r="N87" s="6">
        <f>IF('[1]JIRA-Getter.csv'!N86="","",'[1]JIRA-Getter.csv'!N86)</f>
        <v>1.5</v>
      </c>
      <c r="O87" s="8" t="str">
        <f>IF('[1]JIRA-Getter.csv'!O86="","",'[1]JIRA-Getter.csv'!O86)</f>
        <v>Meeting 29.09.14</v>
      </c>
      <c r="P87" s="7">
        <f t="shared" si="1"/>
        <v>41911</v>
      </c>
    </row>
    <row r="88" spans="1:16">
      <c r="A88" s="5">
        <f>IF('[1]JIRA-Getter.csv'!A87="","",'[1]JIRA-Getter.csv'!A87)</f>
        <v>10211</v>
      </c>
      <c r="B88" s="5" t="str">
        <f>IF('[1]JIRA-Getter.csv'!B87="","",'[1]JIRA-Getter.csv'!B87)</f>
        <v>BA-8</v>
      </c>
      <c r="C88" s="5" t="str">
        <f>IF('[1]JIRA-Getter.csv'!C87="","",'[1]JIRA-Getter.csv'!C87)</f>
        <v>Prepare &amp; rework meetings</v>
      </c>
      <c r="D88" s="5" t="str">
        <f>IF('[1]JIRA-Getter.csv'!D87="","",'[1]JIRA-Getter.csv'!D87)</f>
        <v/>
      </c>
      <c r="E88" s="5" t="str">
        <f>IF('[1]JIRA-Getter.csv'!E87="","",'[1]JIRA-Getter.csv'!E87)</f>
        <v/>
      </c>
      <c r="F88" s="5" t="str">
        <f>IF('[1]JIRA-Getter.csv'!F87="","",'[1]JIRA-Getter.csv'!F87)</f>
        <v>Open</v>
      </c>
      <c r="G88" s="6">
        <f>IF('[1]JIRA-Getter.csv'!G87="","",'[1]JIRA-Getter.csv'!G87)</f>
        <v>18</v>
      </c>
      <c r="H88" s="6">
        <f>IF('[1]JIRA-Getter.csv'!H87="","",'[1]JIRA-Getter.csv'!H87)</f>
        <v>0.78260869565217395</v>
      </c>
      <c r="I88" s="6">
        <f>IF('[1]JIRA-Getter.csv'!I87="","",'[1]JIRA-Getter.csv'!I87)</f>
        <v>6.5833333333333304</v>
      </c>
      <c r="J88" s="6">
        <f>IF('[1]JIRA-Getter.csv'!J87="","",'[1]JIRA-Getter.csv'!J87)</f>
        <v>0.28623188405797101</v>
      </c>
      <c r="K88" s="5">
        <f>IF('[1]JIRA-Getter.csv'!K87="","",'[1]JIRA-Getter.csv'!K87)</f>
        <v>23</v>
      </c>
      <c r="L88" s="5" t="str">
        <f>IF('[1]JIRA-Getter.csv'!L87="","",'[1]JIRA-Getter.csv'!L87)</f>
        <v>Tobias Blaser</v>
      </c>
      <c r="M88" s="7">
        <f>IF('[1]JIRA-Getter.csv'!M87="","",'[1]JIRA-Getter.csv'!M87+365.5*4)</f>
        <v>41911.604166666664</v>
      </c>
      <c r="N88" s="6">
        <f>IF('[1]JIRA-Getter.csv'!N87="","",'[1]JIRA-Getter.csv'!N87)</f>
        <v>1</v>
      </c>
      <c r="O88" s="8" t="str">
        <f>IF('[1]JIRA-Getter.csv'!O87="","",'[1]JIRA-Getter.csv'!O87)</f>
        <v>Meeting protocoll</v>
      </c>
      <c r="P88" s="7">
        <f t="shared" si="1"/>
        <v>41911</v>
      </c>
    </row>
    <row r="89" spans="1:16">
      <c r="A89" s="5">
        <f>IF('[1]JIRA-Getter.csv'!A88="","",'[1]JIRA-Getter.csv'!A88)</f>
        <v>10212</v>
      </c>
      <c r="B89" s="5" t="str">
        <f>IF('[1]JIRA-Getter.csv'!B88="","",'[1]JIRA-Getter.csv'!B88)</f>
        <v>BA-14</v>
      </c>
      <c r="C89" s="5" t="str">
        <f>IF('[1]JIRA-Getter.csv'!C88="","",'[1]JIRA-Getter.csv'!C88)</f>
        <v>Projectmanagement</v>
      </c>
      <c r="D89" s="5" t="str">
        <f>IF('[1]JIRA-Getter.csv'!D88="","",'[1]JIRA-Getter.csv'!D88)</f>
        <v/>
      </c>
      <c r="E89" s="5" t="str">
        <f>IF('[1]JIRA-Getter.csv'!E88="","",'[1]JIRA-Getter.csv'!E88)</f>
        <v/>
      </c>
      <c r="F89" s="5" t="str">
        <f>IF('[1]JIRA-Getter.csv'!F88="","",'[1]JIRA-Getter.csv'!F88)</f>
        <v>Open</v>
      </c>
      <c r="G89" s="6">
        <f>IF('[1]JIRA-Getter.csv'!G88="","",'[1]JIRA-Getter.csv'!G88)</f>
        <v>14</v>
      </c>
      <c r="H89" s="6">
        <f>IF('[1]JIRA-Getter.csv'!H88="","",'[1]JIRA-Getter.csv'!H88)</f>
        <v>0.35</v>
      </c>
      <c r="I89" s="6">
        <f>IF('[1]JIRA-Getter.csv'!I88="","",'[1]JIRA-Getter.csv'!I88)</f>
        <v>0</v>
      </c>
      <c r="J89" s="6">
        <f>IF('[1]JIRA-Getter.csv'!J88="","",'[1]JIRA-Getter.csv'!J88)</f>
        <v>0</v>
      </c>
      <c r="K89" s="5">
        <f>IF('[1]JIRA-Getter.csv'!K88="","",'[1]JIRA-Getter.csv'!K88)</f>
        <v>40</v>
      </c>
      <c r="L89" s="5" t="str">
        <f>IF('[1]JIRA-Getter.csv'!L88="","",'[1]JIRA-Getter.csv'!L88)</f>
        <v>Tobias Blaser</v>
      </c>
      <c r="M89" s="7">
        <f>IF('[1]JIRA-Getter.csv'!M88="","",'[1]JIRA-Getter.csv'!M88+365.5*4)</f>
        <v>41911.645833333336</v>
      </c>
      <c r="N89" s="6">
        <f>IF('[1]JIRA-Getter.csv'!N88="","",'[1]JIRA-Getter.csv'!N88)</f>
        <v>0.5</v>
      </c>
      <c r="O89" s="8" t="str">
        <f>IF('[1]JIRA-Getter.csv'!O88="","",'[1]JIRA-Getter.csv'!O88)</f>
        <v>Create issues from protocol</v>
      </c>
      <c r="P89" s="7">
        <f t="shared" si="1"/>
        <v>41911</v>
      </c>
    </row>
    <row r="90" spans="1:16">
      <c r="A90" s="5">
        <f>IF('[1]JIRA-Getter.csv'!A89="","",'[1]JIRA-Getter.csv'!A89)</f>
        <v>10213</v>
      </c>
      <c r="B90" s="5" t="str">
        <f>IF('[1]JIRA-Getter.csv'!B89="","",'[1]JIRA-Getter.csv'!B89)</f>
        <v>BA-14</v>
      </c>
      <c r="C90" s="5" t="str">
        <f>IF('[1]JIRA-Getter.csv'!C89="","",'[1]JIRA-Getter.csv'!C89)</f>
        <v>Projectmanagement</v>
      </c>
      <c r="D90" s="5" t="str">
        <f>IF('[1]JIRA-Getter.csv'!D89="","",'[1]JIRA-Getter.csv'!D89)</f>
        <v/>
      </c>
      <c r="E90" s="5" t="str">
        <f>IF('[1]JIRA-Getter.csv'!E89="","",'[1]JIRA-Getter.csv'!E89)</f>
        <v/>
      </c>
      <c r="F90" s="5" t="str">
        <f>IF('[1]JIRA-Getter.csv'!F89="","",'[1]JIRA-Getter.csv'!F89)</f>
        <v>Open</v>
      </c>
      <c r="G90" s="6">
        <f>IF('[1]JIRA-Getter.csv'!G89="","",'[1]JIRA-Getter.csv'!G89)</f>
        <v>14</v>
      </c>
      <c r="H90" s="6">
        <f>IF('[1]JIRA-Getter.csv'!H89="","",'[1]JIRA-Getter.csv'!H89)</f>
        <v>0.35</v>
      </c>
      <c r="I90" s="6">
        <f>IF('[1]JIRA-Getter.csv'!I89="","",'[1]JIRA-Getter.csv'!I89)</f>
        <v>0</v>
      </c>
      <c r="J90" s="6">
        <f>IF('[1]JIRA-Getter.csv'!J89="","",'[1]JIRA-Getter.csv'!J89)</f>
        <v>0</v>
      </c>
      <c r="K90" s="5">
        <f>IF('[1]JIRA-Getter.csv'!K89="","",'[1]JIRA-Getter.csv'!K89)</f>
        <v>40</v>
      </c>
      <c r="L90" s="5" t="str">
        <f>IF('[1]JIRA-Getter.csv'!L89="","",'[1]JIRA-Getter.csv'!L89)</f>
        <v>Tobias Blaser</v>
      </c>
      <c r="M90" s="7">
        <f>IF('[1]JIRA-Getter.csv'!M89="","",'[1]JIRA-Getter.csv'!M89+365.5*4)</f>
        <v>41911.4375</v>
      </c>
      <c r="N90" s="6">
        <f>IF('[1]JIRA-Getter.csv'!N89="","",'[1]JIRA-Getter.csv'!N89)</f>
        <v>0.5</v>
      </c>
      <c r="O90" s="8" t="str">
        <f>IF('[1]JIRA-Getter.csv'!O89="","",'[1]JIRA-Getter.csv'!O89)</f>
        <v>Milestone finish meeting</v>
      </c>
      <c r="P90" s="7">
        <f t="shared" si="1"/>
        <v>41911</v>
      </c>
    </row>
    <row r="91" spans="1:16">
      <c r="A91" s="5">
        <f>IF('[1]JIRA-Getter.csv'!A90="","",'[1]JIRA-Getter.csv'!A90)</f>
        <v>10214</v>
      </c>
      <c r="B91" s="5" t="str">
        <f>IF('[1]JIRA-Getter.csv'!B90="","",'[1]JIRA-Getter.csv'!B90)</f>
        <v>BA-42</v>
      </c>
      <c r="C91" s="5" t="str">
        <f>IF('[1]JIRA-Getter.csv'!C90="","",'[1]JIRA-Getter.csv'!C90)</f>
        <v>Document decision of type of CDAR extension</v>
      </c>
      <c r="D91" s="5" t="str">
        <f>IF('[1]JIRA-Getter.csv'!D90="","",'[1]JIRA-Getter.csv'!D90)</f>
        <v/>
      </c>
      <c r="E91" s="5" t="str">
        <f>IF('[1]JIRA-Getter.csv'!E90="","",'[1]JIRA-Getter.csv'!E90)</f>
        <v>Arch.ArchitectureConcept</v>
      </c>
      <c r="F91" s="5" t="str">
        <f>IF('[1]JIRA-Getter.csv'!F90="","",'[1]JIRA-Getter.csv'!F90)</f>
        <v>Closed</v>
      </c>
      <c r="G91" s="6">
        <f>IF('[1]JIRA-Getter.csv'!G90="","",'[1]JIRA-Getter.csv'!G90)</f>
        <v>1</v>
      </c>
      <c r="H91" s="6">
        <f>IF('[1]JIRA-Getter.csv'!H90="","",'[1]JIRA-Getter.csv'!H90)</f>
        <v>0.5</v>
      </c>
      <c r="I91" s="6">
        <f>IF('[1]JIRA-Getter.csv'!I90="","",'[1]JIRA-Getter.csv'!I90)</f>
        <v>0.5</v>
      </c>
      <c r="J91" s="6">
        <f>IF('[1]JIRA-Getter.csv'!J90="","",'[1]JIRA-Getter.csv'!J90)</f>
        <v>0.25</v>
      </c>
      <c r="K91" s="5">
        <f>IF('[1]JIRA-Getter.csv'!K90="","",'[1]JIRA-Getter.csv'!K90)</f>
        <v>2</v>
      </c>
      <c r="L91" s="5" t="str">
        <f>IF('[1]JIRA-Getter.csv'!L90="","",'[1]JIRA-Getter.csv'!L90)</f>
        <v>Tobias Blaser</v>
      </c>
      <c r="M91" s="7">
        <f>IF('[1]JIRA-Getter.csv'!M90="","",'[1]JIRA-Getter.csv'!M90+365.5*4)</f>
        <v>41911.53125</v>
      </c>
      <c r="N91" s="6">
        <f>IF('[1]JIRA-Getter.csv'!N90="","",'[1]JIRA-Getter.csv'!N90)</f>
        <v>0.25</v>
      </c>
      <c r="O91" s="8" t="str">
        <f>IF('[1]JIRA-Getter.csv'!O90="","",'[1]JIRA-Getter.csv'!O90)</f>
        <v>Add decision possibilities to documentation.</v>
      </c>
      <c r="P91" s="7">
        <f t="shared" si="1"/>
        <v>41911</v>
      </c>
    </row>
    <row r="92" spans="1:16">
      <c r="A92" s="5">
        <f>IF('[1]JIRA-Getter.csv'!A91="","",'[1]JIRA-Getter.csv'!A91)</f>
        <v>10215</v>
      </c>
      <c r="B92" s="5" t="str">
        <f>IF('[1]JIRA-Getter.csv'!B91="","",'[1]JIRA-Getter.csv'!B91)</f>
        <v>BA-14</v>
      </c>
      <c r="C92" s="5" t="str">
        <f>IF('[1]JIRA-Getter.csv'!C91="","",'[1]JIRA-Getter.csv'!C91)</f>
        <v>Projectmanagement</v>
      </c>
      <c r="D92" s="5" t="str">
        <f>IF('[1]JIRA-Getter.csv'!D91="","",'[1]JIRA-Getter.csv'!D91)</f>
        <v/>
      </c>
      <c r="E92" s="5" t="str">
        <f>IF('[1]JIRA-Getter.csv'!E91="","",'[1]JIRA-Getter.csv'!E91)</f>
        <v/>
      </c>
      <c r="F92" s="5" t="str">
        <f>IF('[1]JIRA-Getter.csv'!F91="","",'[1]JIRA-Getter.csv'!F91)</f>
        <v>Open</v>
      </c>
      <c r="G92" s="6">
        <f>IF('[1]JIRA-Getter.csv'!G91="","",'[1]JIRA-Getter.csv'!G91)</f>
        <v>14</v>
      </c>
      <c r="H92" s="6">
        <f>IF('[1]JIRA-Getter.csv'!H91="","",'[1]JIRA-Getter.csv'!H91)</f>
        <v>0.35</v>
      </c>
      <c r="I92" s="6">
        <f>IF('[1]JIRA-Getter.csv'!I91="","",'[1]JIRA-Getter.csv'!I91)</f>
        <v>0</v>
      </c>
      <c r="J92" s="6">
        <f>IF('[1]JIRA-Getter.csv'!J91="","",'[1]JIRA-Getter.csv'!J91)</f>
        <v>0</v>
      </c>
      <c r="K92" s="5">
        <f>IF('[1]JIRA-Getter.csv'!K91="","",'[1]JIRA-Getter.csv'!K91)</f>
        <v>40</v>
      </c>
      <c r="L92" s="5" t="str">
        <f>IF('[1]JIRA-Getter.csv'!L91="","",'[1]JIRA-Getter.csv'!L91)</f>
        <v>Tobias Blaser</v>
      </c>
      <c r="M92" s="7">
        <f>IF('[1]JIRA-Getter.csv'!M91="","",'[1]JIRA-Getter.csv'!M91+365.5*4)</f>
        <v>41911.458333333336</v>
      </c>
      <c r="N92" s="6">
        <f>IF('[1]JIRA-Getter.csv'!N91="","",'[1]JIRA-Getter.csv'!N91)</f>
        <v>0.5</v>
      </c>
      <c r="O92" s="8" t="str">
        <f>IF('[1]JIRA-Getter.csv'!O91="","",'[1]JIRA-Getter.csv'!O91)</f>
        <v>Close tasks.</v>
      </c>
      <c r="P92" s="7">
        <f t="shared" si="1"/>
        <v>41911</v>
      </c>
    </row>
    <row r="93" spans="1:16">
      <c r="A93" s="5">
        <f>IF('[1]JIRA-Getter.csv'!A92="","",'[1]JIRA-Getter.csv'!A92)</f>
        <v>10216</v>
      </c>
      <c r="B93" s="5" t="str">
        <f>IF('[1]JIRA-Getter.csv'!B92="","",'[1]JIRA-Getter.csv'!B92)</f>
        <v>BA-34</v>
      </c>
      <c r="C93" s="5" t="str">
        <f>IF('[1]JIRA-Getter.csv'!C92="","",'[1]JIRA-Getter.csv'!C92)</f>
        <v>Document decision tasks/operative tasks decision</v>
      </c>
      <c r="D93" s="5" t="str">
        <f>IF('[1]JIRA-Getter.csv'!D92="","",'[1]JIRA-Getter.csv'!D92)</f>
        <v/>
      </c>
      <c r="E93" s="5" t="str">
        <f>IF('[1]JIRA-Getter.csv'!E92="","",'[1]JIRA-Getter.csv'!E92)</f>
        <v>Arch.ArchitectureDetail</v>
      </c>
      <c r="F93" s="5" t="str">
        <f>IF('[1]JIRA-Getter.csv'!F92="","",'[1]JIRA-Getter.csv'!F92)</f>
        <v>Closed</v>
      </c>
      <c r="G93" s="6">
        <f>IF('[1]JIRA-Getter.csv'!G92="","",'[1]JIRA-Getter.csv'!G92)</f>
        <v>0.5</v>
      </c>
      <c r="H93" s="6">
        <f>IF('[1]JIRA-Getter.csv'!H92="","",'[1]JIRA-Getter.csv'!H92)</f>
        <v>0.25</v>
      </c>
      <c r="I93" s="6">
        <f>IF('[1]JIRA-Getter.csv'!I92="","",'[1]JIRA-Getter.csv'!I92)</f>
        <v>0</v>
      </c>
      <c r="J93" s="6">
        <f>IF('[1]JIRA-Getter.csv'!J92="","",'[1]JIRA-Getter.csv'!J92)</f>
        <v>0</v>
      </c>
      <c r="K93" s="5">
        <f>IF('[1]JIRA-Getter.csv'!K92="","",'[1]JIRA-Getter.csv'!K92)</f>
        <v>2</v>
      </c>
      <c r="L93" s="5" t="str">
        <f>IF('[1]JIRA-Getter.csv'!L92="","",'[1]JIRA-Getter.csv'!L92)</f>
        <v>Laurin Murer</v>
      </c>
      <c r="M93" s="7">
        <f>IF('[1]JIRA-Getter.csv'!M92="","",'[1]JIRA-Getter.csv'!M92+365.5*4)</f>
        <v>41911.669444444444</v>
      </c>
      <c r="N93" s="6">
        <f>IF('[1]JIRA-Getter.csv'!N92="","",'[1]JIRA-Getter.csv'!N92)</f>
        <v>1.25</v>
      </c>
      <c r="O93" s="8" t="str">
        <f>IF('[1]JIRA-Getter.csv'!O92="","",'[1]JIRA-Getter.csv'!O92)</f>
        <v>Documented decision tasks/operative tasks decision</v>
      </c>
      <c r="P93" s="7">
        <f t="shared" si="1"/>
        <v>41911</v>
      </c>
    </row>
    <row r="94" spans="1:16">
      <c r="A94" s="5">
        <f>IF('[1]JIRA-Getter.csv'!A93="","",'[1]JIRA-Getter.csv'!A93)</f>
        <v>10217</v>
      </c>
      <c r="B94" s="5" t="str">
        <f>IF('[1]JIRA-Getter.csv'!B93="","",'[1]JIRA-Getter.csv'!B93)</f>
        <v>BA-8</v>
      </c>
      <c r="C94" s="5" t="str">
        <f>IF('[1]JIRA-Getter.csv'!C93="","",'[1]JIRA-Getter.csv'!C93)</f>
        <v>Prepare &amp; rework meetings</v>
      </c>
      <c r="D94" s="5" t="str">
        <f>IF('[1]JIRA-Getter.csv'!D93="","",'[1]JIRA-Getter.csv'!D93)</f>
        <v/>
      </c>
      <c r="E94" s="5" t="str">
        <f>IF('[1]JIRA-Getter.csv'!E93="","",'[1]JIRA-Getter.csv'!E93)</f>
        <v/>
      </c>
      <c r="F94" s="5" t="str">
        <f>IF('[1]JIRA-Getter.csv'!F93="","",'[1]JIRA-Getter.csv'!F93)</f>
        <v>Open</v>
      </c>
      <c r="G94" s="6">
        <f>IF('[1]JIRA-Getter.csv'!G93="","",'[1]JIRA-Getter.csv'!G93)</f>
        <v>18</v>
      </c>
      <c r="H94" s="6">
        <f>IF('[1]JIRA-Getter.csv'!H93="","",'[1]JIRA-Getter.csv'!H93)</f>
        <v>0.78260869565217395</v>
      </c>
      <c r="I94" s="6">
        <f>IF('[1]JIRA-Getter.csv'!I93="","",'[1]JIRA-Getter.csv'!I93)</f>
        <v>6.5833333333333304</v>
      </c>
      <c r="J94" s="6">
        <f>IF('[1]JIRA-Getter.csv'!J93="","",'[1]JIRA-Getter.csv'!J93)</f>
        <v>0.28623188405797101</v>
      </c>
      <c r="K94" s="5">
        <f>IF('[1]JIRA-Getter.csv'!K93="","",'[1]JIRA-Getter.csv'!K93)</f>
        <v>23</v>
      </c>
      <c r="L94" s="5" t="str">
        <f>IF('[1]JIRA-Getter.csv'!L93="","",'[1]JIRA-Getter.csv'!L93)</f>
        <v>Laurin Murer</v>
      </c>
      <c r="M94" s="7">
        <f>IF('[1]JIRA-Getter.csv'!M93="","",'[1]JIRA-Getter.csv'!M93+365.5*4)</f>
        <v>41911.679166666669</v>
      </c>
      <c r="N94" s="6">
        <f>IF('[1]JIRA-Getter.csv'!N93="","",'[1]JIRA-Getter.csv'!N93)</f>
        <v>0.5</v>
      </c>
      <c r="O94" s="8" t="str">
        <f>IF('[1]JIRA-Getter.csv'!O93="","",'[1]JIRA-Getter.csv'!O93)</f>
        <v>Review meeting protocol and send mail to ZIO.</v>
      </c>
      <c r="P94" s="7">
        <f t="shared" si="1"/>
        <v>41911</v>
      </c>
    </row>
    <row r="95" spans="1:16">
      <c r="A95" s="5">
        <f>IF('[1]JIRA-Getter.csv'!A94="","",'[1]JIRA-Getter.csv'!A94)</f>
        <v>10218</v>
      </c>
      <c r="B95" s="5" t="str">
        <f>IF('[1]JIRA-Getter.csv'!B94="","",'[1]JIRA-Getter.csv'!B94)</f>
        <v>BA-34</v>
      </c>
      <c r="C95" s="5" t="str">
        <f>IF('[1]JIRA-Getter.csv'!C94="","",'[1]JIRA-Getter.csv'!C94)</f>
        <v>Document decision tasks/operative tasks decision</v>
      </c>
      <c r="D95" s="5" t="str">
        <f>IF('[1]JIRA-Getter.csv'!D94="","",'[1]JIRA-Getter.csv'!D94)</f>
        <v/>
      </c>
      <c r="E95" s="5" t="str">
        <f>IF('[1]JIRA-Getter.csv'!E94="","",'[1]JIRA-Getter.csv'!E94)</f>
        <v>Arch.ArchitectureDetail</v>
      </c>
      <c r="F95" s="5" t="str">
        <f>IF('[1]JIRA-Getter.csv'!F94="","",'[1]JIRA-Getter.csv'!F94)</f>
        <v>Closed</v>
      </c>
      <c r="G95" s="6">
        <f>IF('[1]JIRA-Getter.csv'!G94="","",'[1]JIRA-Getter.csv'!G94)</f>
        <v>0.5</v>
      </c>
      <c r="H95" s="6">
        <f>IF('[1]JIRA-Getter.csv'!H94="","",'[1]JIRA-Getter.csv'!H94)</f>
        <v>0.25</v>
      </c>
      <c r="I95" s="6">
        <f>IF('[1]JIRA-Getter.csv'!I94="","",'[1]JIRA-Getter.csv'!I94)</f>
        <v>0</v>
      </c>
      <c r="J95" s="6">
        <f>IF('[1]JIRA-Getter.csv'!J94="","",'[1]JIRA-Getter.csv'!J94)</f>
        <v>0</v>
      </c>
      <c r="K95" s="5">
        <f>IF('[1]JIRA-Getter.csv'!K94="","",'[1]JIRA-Getter.csv'!K94)</f>
        <v>2</v>
      </c>
      <c r="L95" s="5" t="str">
        <f>IF('[1]JIRA-Getter.csv'!L94="","",'[1]JIRA-Getter.csv'!L94)</f>
        <v>Tobias Blaser</v>
      </c>
      <c r="M95" s="7">
        <f>IF('[1]JIRA-Getter.csv'!M94="","",'[1]JIRA-Getter.csv'!M94+365.5*4)</f>
        <v>41911.666666666664</v>
      </c>
      <c r="N95" s="6">
        <f>IF('[1]JIRA-Getter.csv'!N94="","",'[1]JIRA-Getter.csv'!N94)</f>
        <v>0.5</v>
      </c>
      <c r="O95" s="8" t="str">
        <f>IF('[1]JIRA-Getter.csv'!O94="","",'[1]JIRA-Getter.csv'!O94)</f>
        <v>Review decision task relation</v>
      </c>
      <c r="P95" s="7">
        <f t="shared" si="1"/>
        <v>41911</v>
      </c>
    </row>
    <row r="96" spans="1:16">
      <c r="A96" s="5">
        <f>IF('[1]JIRA-Getter.csv'!A95="","",'[1]JIRA-Getter.csv'!A95)</f>
        <v>10300</v>
      </c>
      <c r="B96" s="5" t="str">
        <f>IF('[1]JIRA-Getter.csv'!B95="","",'[1]JIRA-Getter.csv'!B95)</f>
        <v>BA-49</v>
      </c>
      <c r="C96" s="5" t="str">
        <f>IF('[1]JIRA-Getter.csv'!C95="","",'[1]JIRA-Getter.csv'!C95)</f>
        <v>Review chapter Infrastructure using ZIO feedback</v>
      </c>
      <c r="D96" s="5" t="str">
        <f>IF('[1]JIRA-Getter.csv'!D95="","",'[1]JIRA-Getter.csv'!D95)</f>
        <v/>
      </c>
      <c r="E96" s="5" t="str">
        <f>IF('[1]JIRA-Getter.csv'!E95="","",'[1]JIRA-Getter.csv'!E95)</f>
        <v>Arch.ArchitectureDetail</v>
      </c>
      <c r="F96" s="5" t="str">
        <f>IF('[1]JIRA-Getter.csv'!F95="","",'[1]JIRA-Getter.csv'!F95)</f>
        <v>Closed</v>
      </c>
      <c r="G96" s="6">
        <f>IF('[1]JIRA-Getter.csv'!G95="","",'[1]JIRA-Getter.csv'!G95)</f>
        <v>1</v>
      </c>
      <c r="H96" s="6">
        <f>IF('[1]JIRA-Getter.csv'!H95="","",'[1]JIRA-Getter.csv'!H95)</f>
        <v>0.5</v>
      </c>
      <c r="I96" s="6">
        <f>IF('[1]JIRA-Getter.csv'!I95="","",'[1]JIRA-Getter.csv'!I95)</f>
        <v>0</v>
      </c>
      <c r="J96" s="6">
        <f>IF('[1]JIRA-Getter.csv'!J95="","",'[1]JIRA-Getter.csv'!J95)</f>
        <v>0</v>
      </c>
      <c r="K96" s="5">
        <f>IF('[1]JIRA-Getter.csv'!K95="","",'[1]JIRA-Getter.csv'!K95)</f>
        <v>2</v>
      </c>
      <c r="L96" s="5" t="str">
        <f>IF('[1]JIRA-Getter.csv'!L95="","",'[1]JIRA-Getter.csv'!L95)</f>
        <v>Tobias Blaser</v>
      </c>
      <c r="M96" s="7">
        <f>IF('[1]JIRA-Getter.csv'!M95="","",'[1]JIRA-Getter.csv'!M95+365.5*4)</f>
        <v>41911.708333333336</v>
      </c>
      <c r="N96" s="6">
        <f>IF('[1]JIRA-Getter.csv'!N95="","",'[1]JIRA-Getter.csv'!N95)</f>
        <v>1.5</v>
      </c>
      <c r="O96" s="8" t="str">
        <f>IF('[1]JIRA-Getter.csv'!O95="","",'[1]JIRA-Getter.csv'!O95)</f>
        <v>Review infrastructure, update literature.</v>
      </c>
      <c r="P96" s="7">
        <f t="shared" si="1"/>
        <v>41911</v>
      </c>
    </row>
    <row r="97" spans="1:16">
      <c r="A97" s="5">
        <f>IF('[1]JIRA-Getter.csv'!A96="","",'[1]JIRA-Getter.csv'!A96)</f>
        <v>10301</v>
      </c>
      <c r="B97" s="5" t="str">
        <f>IF('[1]JIRA-Getter.csv'!B96="","",'[1]JIRA-Getter.csv'!B96)</f>
        <v>BA-44</v>
      </c>
      <c r="C97" s="5" t="str">
        <f>IF('[1]JIRA-Getter.csv'!C96="","",'[1]JIRA-Getter.csv'!C96)</f>
        <v>Work log cronjob</v>
      </c>
      <c r="D97" s="5" t="str">
        <f>IF('[1]JIRA-Getter.csv'!D96="","",'[1]JIRA-Getter.csv'!D96)</f>
        <v/>
      </c>
      <c r="E97" s="5" t="str">
        <f>IF('[1]JIRA-Getter.csv'!E96="","",'[1]JIRA-Getter.csv'!E96)</f>
        <v>Arch.ArchitectureDetail</v>
      </c>
      <c r="F97" s="5" t="str">
        <f>IF('[1]JIRA-Getter.csv'!F96="","",'[1]JIRA-Getter.csv'!F96)</f>
        <v>Closed</v>
      </c>
      <c r="G97" s="6">
        <f>IF('[1]JIRA-Getter.csv'!G96="","",'[1]JIRA-Getter.csv'!G96)</f>
        <v>1</v>
      </c>
      <c r="H97" s="6">
        <f>IF('[1]JIRA-Getter.csv'!H96="","",'[1]JIRA-Getter.csv'!H96)</f>
        <v>0.5</v>
      </c>
      <c r="I97" s="6">
        <f>IF('[1]JIRA-Getter.csv'!I96="","",'[1]JIRA-Getter.csv'!I96)</f>
        <v>0</v>
      </c>
      <c r="J97" s="6">
        <f>IF('[1]JIRA-Getter.csv'!J96="","",'[1]JIRA-Getter.csv'!J96)</f>
        <v>0</v>
      </c>
      <c r="K97" s="5">
        <f>IF('[1]JIRA-Getter.csv'!K96="","",'[1]JIRA-Getter.csv'!K96)</f>
        <v>2</v>
      </c>
      <c r="L97" s="5" t="str">
        <f>IF('[1]JIRA-Getter.csv'!L96="","",'[1]JIRA-Getter.csv'!L96)</f>
        <v>Laurin Murer</v>
      </c>
      <c r="M97" s="7">
        <f>IF('[1]JIRA-Getter.csv'!M96="","",'[1]JIRA-Getter.csv'!M96+365.5*4)</f>
        <v>41911.783333333333</v>
      </c>
      <c r="N97" s="6">
        <f>IF('[1]JIRA-Getter.csv'!N96="","",'[1]JIRA-Getter.csv'!N96)</f>
        <v>0.5</v>
      </c>
      <c r="O97" s="8" t="str">
        <f>IF('[1]JIRA-Getter.csv'!O96="","",'[1]JIRA-Getter.csv'!O96)</f>
        <v>Adapted script to run on server to create CSV every minute.</v>
      </c>
      <c r="P97" s="7">
        <f t="shared" si="1"/>
        <v>41911</v>
      </c>
    </row>
    <row r="98" spans="1:16">
      <c r="A98" s="5">
        <f>IF('[1]JIRA-Getter.csv'!A97="","",'[1]JIRA-Getter.csv'!A97)</f>
        <v>10302</v>
      </c>
      <c r="B98" s="5" t="str">
        <f>IF('[1]JIRA-Getter.csv'!B97="","",'[1]JIRA-Getter.csv'!B97)</f>
        <v>BA-10</v>
      </c>
      <c r="C98" s="5" t="str">
        <f>IF('[1]JIRA-Getter.csv'!C97="","",'[1]JIRA-Getter.csv'!C97)</f>
        <v>Technical BA documentation</v>
      </c>
      <c r="D98" s="5" t="str">
        <f>IF('[1]JIRA-Getter.csv'!D97="","",'[1]JIRA-Getter.csv'!D97)</f>
        <v/>
      </c>
      <c r="E98" s="5" t="str">
        <f>IF('[1]JIRA-Getter.csv'!E97="","",'[1]JIRA-Getter.csv'!E97)</f>
        <v>Release BA</v>
      </c>
      <c r="F98" s="5" t="str">
        <f>IF('[1]JIRA-Getter.csv'!F97="","",'[1]JIRA-Getter.csv'!F97)</f>
        <v>Open</v>
      </c>
      <c r="G98" s="6">
        <f>IF('[1]JIRA-Getter.csv'!G97="","",'[1]JIRA-Getter.csv'!G97)</f>
        <v>0</v>
      </c>
      <c r="H98" s="6">
        <f>IF('[1]JIRA-Getter.csv'!H97="","",'[1]JIRA-Getter.csv'!H97)</f>
        <v>0</v>
      </c>
      <c r="I98" s="6">
        <f>IF('[1]JIRA-Getter.csv'!I97="","",'[1]JIRA-Getter.csv'!I97)</f>
        <v>0</v>
      </c>
      <c r="J98" s="6">
        <f>IF('[1]JIRA-Getter.csv'!J97="","",'[1]JIRA-Getter.csv'!J97)</f>
        <v>0</v>
      </c>
      <c r="K98" s="5">
        <f>IF('[1]JIRA-Getter.csv'!K97="","",'[1]JIRA-Getter.csv'!K97)</f>
        <v>6</v>
      </c>
      <c r="L98" s="5" t="str">
        <f>IF('[1]JIRA-Getter.csv'!L97="","",'[1]JIRA-Getter.csv'!L97)</f>
        <v>Tobias Blaser</v>
      </c>
      <c r="M98" s="7">
        <f>IF('[1]JIRA-Getter.csv'!M97="","",'[1]JIRA-Getter.csv'!M97+365.5*4)</f>
        <v>41911.6875</v>
      </c>
      <c r="N98" s="6">
        <f>IF('[1]JIRA-Getter.csv'!N97="","",'[1]JIRA-Getter.csv'!N97)</f>
        <v>0.5</v>
      </c>
      <c r="O98" s="8" t="str">
        <f>IF('[1]JIRA-Getter.csv'!O97="","",'[1]JIRA-Getter.csv'!O97)</f>
        <v>Update literature list.</v>
      </c>
      <c r="P98" s="7">
        <f t="shared" si="1"/>
        <v>41911</v>
      </c>
    </row>
    <row r="99" spans="1:16">
      <c r="A99" s="5">
        <f>IF('[1]JIRA-Getter.csv'!A98="","",'[1]JIRA-Getter.csv'!A98)</f>
        <v>10303</v>
      </c>
      <c r="B99" s="5" t="str">
        <f>IF('[1]JIRA-Getter.csv'!B98="","",'[1]JIRA-Getter.csv'!B98)</f>
        <v>BA-44</v>
      </c>
      <c r="C99" s="5" t="str">
        <f>IF('[1]JIRA-Getter.csv'!C98="","",'[1]JIRA-Getter.csv'!C98)</f>
        <v>Work log cronjob</v>
      </c>
      <c r="D99" s="5" t="str">
        <f>IF('[1]JIRA-Getter.csv'!D98="","",'[1]JIRA-Getter.csv'!D98)</f>
        <v/>
      </c>
      <c r="E99" s="5" t="str">
        <f>IF('[1]JIRA-Getter.csv'!E98="","",'[1]JIRA-Getter.csv'!E98)</f>
        <v>Arch.ArchitectureDetail</v>
      </c>
      <c r="F99" s="5" t="str">
        <f>IF('[1]JIRA-Getter.csv'!F98="","",'[1]JIRA-Getter.csv'!F98)</f>
        <v>Closed</v>
      </c>
      <c r="G99" s="6">
        <f>IF('[1]JIRA-Getter.csv'!G98="","",'[1]JIRA-Getter.csv'!G98)</f>
        <v>1</v>
      </c>
      <c r="H99" s="6">
        <f>IF('[1]JIRA-Getter.csv'!H98="","",'[1]JIRA-Getter.csv'!H98)</f>
        <v>0.5</v>
      </c>
      <c r="I99" s="6">
        <f>IF('[1]JIRA-Getter.csv'!I98="","",'[1]JIRA-Getter.csv'!I98)</f>
        <v>0</v>
      </c>
      <c r="J99" s="6">
        <f>IF('[1]JIRA-Getter.csv'!J98="","",'[1]JIRA-Getter.csv'!J98)</f>
        <v>0</v>
      </c>
      <c r="K99" s="5">
        <f>IF('[1]JIRA-Getter.csv'!K98="","",'[1]JIRA-Getter.csv'!K98)</f>
        <v>2</v>
      </c>
      <c r="L99" s="5" t="str">
        <f>IF('[1]JIRA-Getter.csv'!L98="","",'[1]JIRA-Getter.csv'!L98)</f>
        <v>Laurin Murer</v>
      </c>
      <c r="M99" s="7">
        <f>IF('[1]JIRA-Getter.csv'!M98="","",'[1]JIRA-Getter.csv'!M98+365.5*4)</f>
        <v>41911.842361111114</v>
      </c>
      <c r="N99" s="6">
        <f>IF('[1]JIRA-Getter.csv'!N98="","",'[1]JIRA-Getter.csv'!N98)</f>
        <v>0.75</v>
      </c>
      <c r="O99" s="8" t="str">
        <f>IF('[1]JIRA-Getter.csv'!O98="","",'[1]JIRA-Getter.csv'!O98)</f>
        <v>Adapted XLS-file to work with preexisting CSV-file</v>
      </c>
      <c r="P99" s="7">
        <f t="shared" si="1"/>
        <v>41911</v>
      </c>
    </row>
    <row r="100" spans="1:16">
      <c r="A100" s="5">
        <f>IF('[1]JIRA-Getter.csv'!A99="","",'[1]JIRA-Getter.csv'!A99)</f>
        <v>10304</v>
      </c>
      <c r="B100" s="5" t="str">
        <f>IF('[1]JIRA-Getter.csv'!B99="","",'[1]JIRA-Getter.csv'!B99)</f>
        <v>BA-14</v>
      </c>
      <c r="C100" s="5" t="str">
        <f>IF('[1]JIRA-Getter.csv'!C99="","",'[1]JIRA-Getter.csv'!C99)</f>
        <v>Projectmanagement</v>
      </c>
      <c r="D100" s="5" t="str">
        <f>IF('[1]JIRA-Getter.csv'!D99="","",'[1]JIRA-Getter.csv'!D99)</f>
        <v/>
      </c>
      <c r="E100" s="5" t="str">
        <f>IF('[1]JIRA-Getter.csv'!E99="","",'[1]JIRA-Getter.csv'!E99)</f>
        <v/>
      </c>
      <c r="F100" s="5" t="str">
        <f>IF('[1]JIRA-Getter.csv'!F99="","",'[1]JIRA-Getter.csv'!F99)</f>
        <v>Open</v>
      </c>
      <c r="G100" s="6">
        <f>IF('[1]JIRA-Getter.csv'!G99="","",'[1]JIRA-Getter.csv'!G99)</f>
        <v>14</v>
      </c>
      <c r="H100" s="6">
        <f>IF('[1]JIRA-Getter.csv'!H99="","",'[1]JIRA-Getter.csv'!H99)</f>
        <v>0.35</v>
      </c>
      <c r="I100" s="6">
        <f>IF('[1]JIRA-Getter.csv'!I99="","",'[1]JIRA-Getter.csv'!I99)</f>
        <v>0</v>
      </c>
      <c r="J100" s="6">
        <f>IF('[1]JIRA-Getter.csv'!J99="","",'[1]JIRA-Getter.csv'!J99)</f>
        <v>0</v>
      </c>
      <c r="K100" s="5">
        <f>IF('[1]JIRA-Getter.csv'!K99="","",'[1]JIRA-Getter.csv'!K99)</f>
        <v>40</v>
      </c>
      <c r="L100" s="5" t="str">
        <f>IF('[1]JIRA-Getter.csv'!L99="","",'[1]JIRA-Getter.csv'!L99)</f>
        <v>Laurin Murer</v>
      </c>
      <c r="M100" s="7">
        <f>IF('[1]JIRA-Getter.csv'!M99="","",'[1]JIRA-Getter.csv'!M99+365.5*4)</f>
        <v>41911.845833333333</v>
      </c>
      <c r="N100" s="6">
        <f>IF('[1]JIRA-Getter.csv'!N99="","",'[1]JIRA-Getter.csv'!N99)</f>
        <v>1</v>
      </c>
      <c r="O100" s="8" t="str">
        <f>IF('[1]JIRA-Getter.csv'!O99="","",'[1]JIRA-Getter.csv'!O99)</f>
        <v>Reviewed and adapted issues</v>
      </c>
      <c r="P100" s="7">
        <f t="shared" si="1"/>
        <v>41911</v>
      </c>
    </row>
    <row r="101" spans="1:16">
      <c r="A101" s="5">
        <f>IF('[1]JIRA-Getter.csv'!A100="","",'[1]JIRA-Getter.csv'!A100)</f>
        <v>10305</v>
      </c>
      <c r="B101" s="5" t="str">
        <f>IF('[1]JIRA-Getter.csv'!B100="","",'[1]JIRA-Getter.csv'!B100)</f>
        <v>BA-14</v>
      </c>
      <c r="C101" s="5" t="str">
        <f>IF('[1]JIRA-Getter.csv'!C100="","",'[1]JIRA-Getter.csv'!C100)</f>
        <v>Projectmanagement</v>
      </c>
      <c r="D101" s="5" t="str">
        <f>IF('[1]JIRA-Getter.csv'!D100="","",'[1]JIRA-Getter.csv'!D100)</f>
        <v/>
      </c>
      <c r="E101" s="5" t="str">
        <f>IF('[1]JIRA-Getter.csv'!E100="","",'[1]JIRA-Getter.csv'!E100)</f>
        <v/>
      </c>
      <c r="F101" s="5" t="str">
        <f>IF('[1]JIRA-Getter.csv'!F100="","",'[1]JIRA-Getter.csv'!F100)</f>
        <v>Open</v>
      </c>
      <c r="G101" s="6">
        <f>IF('[1]JIRA-Getter.csv'!G100="","",'[1]JIRA-Getter.csv'!G100)</f>
        <v>14</v>
      </c>
      <c r="H101" s="6">
        <f>IF('[1]JIRA-Getter.csv'!H100="","",'[1]JIRA-Getter.csv'!H100)</f>
        <v>0.35</v>
      </c>
      <c r="I101" s="6">
        <f>IF('[1]JIRA-Getter.csv'!I100="","",'[1]JIRA-Getter.csv'!I100)</f>
        <v>0</v>
      </c>
      <c r="J101" s="6">
        <f>IF('[1]JIRA-Getter.csv'!J100="","",'[1]JIRA-Getter.csv'!J100)</f>
        <v>0</v>
      </c>
      <c r="K101" s="5">
        <f>IF('[1]JIRA-Getter.csv'!K100="","",'[1]JIRA-Getter.csv'!K100)</f>
        <v>40</v>
      </c>
      <c r="L101" s="5" t="str">
        <f>IF('[1]JIRA-Getter.csv'!L100="","",'[1]JIRA-Getter.csv'!L100)</f>
        <v>Tobias Blaser</v>
      </c>
      <c r="M101" s="7">
        <f>IF('[1]JIRA-Getter.csv'!M100="","",'[1]JIRA-Getter.csv'!M100+365.5*4)</f>
        <v>41911.833333333336</v>
      </c>
      <c r="N101" s="6">
        <f>IF('[1]JIRA-Getter.csv'!N100="","",'[1]JIRA-Getter.csv'!N100)</f>
        <v>0.75</v>
      </c>
      <c r="O101" s="8" t="str">
        <f>IF('[1]JIRA-Getter.csv'!O100="","",'[1]JIRA-Getter.csv'!O100)</f>
        <v>Fix time logging, change system settings from american date format to swiss.</v>
      </c>
      <c r="P101" s="7">
        <f t="shared" si="1"/>
        <v>41911</v>
      </c>
    </row>
    <row r="102" spans="1:16">
      <c r="A102" s="5">
        <f>IF('[1]JIRA-Getter.csv'!A101="","",'[1]JIRA-Getter.csv'!A101)</f>
        <v>10306</v>
      </c>
      <c r="B102" s="5" t="str">
        <f>IF('[1]JIRA-Getter.csv'!B101="","",'[1]JIRA-Getter.csv'!B101)</f>
        <v>BA-49</v>
      </c>
      <c r="C102" s="5" t="str">
        <f>IF('[1]JIRA-Getter.csv'!C101="","",'[1]JIRA-Getter.csv'!C101)</f>
        <v>Review chapter Infrastructure using ZIO feedback</v>
      </c>
      <c r="D102" s="5" t="str">
        <f>IF('[1]JIRA-Getter.csv'!D101="","",'[1]JIRA-Getter.csv'!D101)</f>
        <v/>
      </c>
      <c r="E102" s="5" t="str">
        <f>IF('[1]JIRA-Getter.csv'!E101="","",'[1]JIRA-Getter.csv'!E101)</f>
        <v>Arch.ArchitectureDetail</v>
      </c>
      <c r="F102" s="5" t="str">
        <f>IF('[1]JIRA-Getter.csv'!F101="","",'[1]JIRA-Getter.csv'!F101)</f>
        <v>Closed</v>
      </c>
      <c r="G102" s="6">
        <f>IF('[1]JIRA-Getter.csv'!G101="","",'[1]JIRA-Getter.csv'!G101)</f>
        <v>1</v>
      </c>
      <c r="H102" s="6">
        <f>IF('[1]JIRA-Getter.csv'!H101="","",'[1]JIRA-Getter.csv'!H101)</f>
        <v>0.5</v>
      </c>
      <c r="I102" s="6">
        <f>IF('[1]JIRA-Getter.csv'!I101="","",'[1]JIRA-Getter.csv'!I101)</f>
        <v>0</v>
      </c>
      <c r="J102" s="6">
        <f>IF('[1]JIRA-Getter.csv'!J101="","",'[1]JIRA-Getter.csv'!J101)</f>
        <v>0</v>
      </c>
      <c r="K102" s="5">
        <f>IF('[1]JIRA-Getter.csv'!K101="","",'[1]JIRA-Getter.csv'!K101)</f>
        <v>2</v>
      </c>
      <c r="L102" s="5" t="str">
        <f>IF('[1]JIRA-Getter.csv'!L101="","",'[1]JIRA-Getter.csv'!L101)</f>
        <v>Laurin Murer</v>
      </c>
      <c r="M102" s="7">
        <f>IF('[1]JIRA-Getter.csv'!M101="","",'[1]JIRA-Getter.csv'!M101+365.5*4)</f>
        <v>41912.38958333333</v>
      </c>
      <c r="N102" s="6">
        <f>IF('[1]JIRA-Getter.csv'!N101="","",'[1]JIRA-Getter.csv'!N101)</f>
        <v>0.25</v>
      </c>
      <c r="O102" s="8" t="str">
        <f>IF('[1]JIRA-Getter.csv'!O101="","",'[1]JIRA-Getter.csv'!O101)</f>
        <v>Reviewed</v>
      </c>
      <c r="P102" s="7">
        <f t="shared" si="1"/>
        <v>41912</v>
      </c>
    </row>
    <row r="103" spans="1:16">
      <c r="A103" s="5">
        <f>IF('[1]JIRA-Getter.csv'!A102="","",'[1]JIRA-Getter.csv'!A102)</f>
        <v>10400</v>
      </c>
      <c r="B103" s="5" t="str">
        <f>IF('[1]JIRA-Getter.csv'!B102="","",'[1]JIRA-Getter.csv'!B102)</f>
        <v>BA-48</v>
      </c>
      <c r="C103" s="5" t="str">
        <f>IF('[1]JIRA-Getter.csv'!C102="","",'[1]JIRA-Getter.csv'!C102)</f>
        <v>Create Play Hello World Application</v>
      </c>
      <c r="D103" s="5" t="str">
        <f>IF('[1]JIRA-Getter.csv'!D102="","",'[1]JIRA-Getter.csv'!D102)</f>
        <v/>
      </c>
      <c r="E103" s="5" t="str">
        <f>IF('[1]JIRA-Getter.csv'!E102="","",'[1]JIRA-Getter.csv'!E102)</f>
        <v>Dev.Prototype</v>
      </c>
      <c r="F103" s="5" t="str">
        <f>IF('[1]JIRA-Getter.csv'!F102="","",'[1]JIRA-Getter.csv'!F102)</f>
        <v>Closed</v>
      </c>
      <c r="G103" s="6">
        <f>IF('[1]JIRA-Getter.csv'!G102="","",'[1]JIRA-Getter.csv'!G102)</f>
        <v>2</v>
      </c>
      <c r="H103" s="6">
        <f>IF('[1]JIRA-Getter.csv'!H102="","",'[1]JIRA-Getter.csv'!H102)</f>
        <v>2</v>
      </c>
      <c r="I103" s="6">
        <f>IF('[1]JIRA-Getter.csv'!I102="","",'[1]JIRA-Getter.csv'!I102)</f>
        <v>0.5</v>
      </c>
      <c r="J103" s="6">
        <f>IF('[1]JIRA-Getter.csv'!J102="","",'[1]JIRA-Getter.csv'!J102)</f>
        <v>0.5</v>
      </c>
      <c r="K103" s="5">
        <f>IF('[1]JIRA-Getter.csv'!K102="","",'[1]JIRA-Getter.csv'!K102)</f>
        <v>1</v>
      </c>
      <c r="L103" s="5" t="str">
        <f>IF('[1]JIRA-Getter.csv'!L102="","",'[1]JIRA-Getter.csv'!L102)</f>
        <v>Laurin Murer</v>
      </c>
      <c r="M103" s="7">
        <f>IF('[1]JIRA-Getter.csv'!M102="","",'[1]JIRA-Getter.csv'!M102+365.5*4)</f>
        <v>41912.584722222222</v>
      </c>
      <c r="N103" s="6">
        <f>IF('[1]JIRA-Getter.csv'!N102="","",'[1]JIRA-Getter.csv'!N102)</f>
        <v>1.5</v>
      </c>
      <c r="O103" s="8" t="str">
        <f>IF('[1]JIRA-Getter.csv'!O102="","",'[1]JIRA-Getter.csv'!O102)</f>
        <v>Created play hello world application and adapted it for IDEA</v>
      </c>
      <c r="P103" s="7">
        <f t="shared" si="1"/>
        <v>41912</v>
      </c>
    </row>
    <row r="104" spans="1:16">
      <c r="A104" s="5">
        <f>IF('[1]JIRA-Getter.csv'!A103="","",'[1]JIRA-Getter.csv'!A103)</f>
        <v>10401</v>
      </c>
      <c r="B104" s="5" t="str">
        <f>IF('[1]JIRA-Getter.csv'!B103="","",'[1]JIRA-Getter.csv'!B103)</f>
        <v>BA-16</v>
      </c>
      <c r="C104" s="5" t="str">
        <f>IF('[1]JIRA-Getter.csv'!C103="","",'[1]JIRA-Getter.csv'!C103)</f>
        <v>Install and configure Continuous Integration Server</v>
      </c>
      <c r="D104" s="5" t="str">
        <f>IF('[1]JIRA-Getter.csv'!D103="","",'[1]JIRA-Getter.csv'!D103)</f>
        <v/>
      </c>
      <c r="E104" s="5" t="str">
        <f>IF('[1]JIRA-Getter.csv'!E103="","",'[1]JIRA-Getter.csv'!E103)</f>
        <v>Dev.Prototype</v>
      </c>
      <c r="F104" s="5" t="str">
        <f>IF('[1]JIRA-Getter.csv'!F103="","",'[1]JIRA-Getter.csv'!F103)</f>
        <v>Closed</v>
      </c>
      <c r="G104" s="6">
        <f>IF('[1]JIRA-Getter.csv'!G103="","",'[1]JIRA-Getter.csv'!G103)</f>
        <v>8</v>
      </c>
      <c r="H104" s="6">
        <f>IF('[1]JIRA-Getter.csv'!H103="","",'[1]JIRA-Getter.csv'!H103)</f>
        <v>2</v>
      </c>
      <c r="I104" s="6">
        <f>IF('[1]JIRA-Getter.csv'!I103="","",'[1]JIRA-Getter.csv'!I103)</f>
        <v>0.25</v>
      </c>
      <c r="J104" s="6">
        <f>IF('[1]JIRA-Getter.csv'!J103="","",'[1]JIRA-Getter.csv'!J103)</f>
        <v>6.25E-2</v>
      </c>
      <c r="K104" s="5">
        <f>IF('[1]JIRA-Getter.csv'!K103="","",'[1]JIRA-Getter.csv'!K103)</f>
        <v>4</v>
      </c>
      <c r="L104" s="5" t="str">
        <f>IF('[1]JIRA-Getter.csv'!L103="","",'[1]JIRA-Getter.csv'!L103)</f>
        <v>Laurin Murer</v>
      </c>
      <c r="M104" s="7">
        <f>IF('[1]JIRA-Getter.csv'!M103="","",'[1]JIRA-Getter.csv'!M103+365.5*4)</f>
        <v>41912.588888888888</v>
      </c>
      <c r="N104" s="6">
        <f>IF('[1]JIRA-Getter.csv'!N103="","",'[1]JIRA-Getter.csv'!N103)</f>
        <v>3.25</v>
      </c>
      <c r="O104" s="8" t="str">
        <f>IF('[1]JIRA-Getter.csv'!O103="","",'[1]JIRA-Getter.csv'!O103)</f>
        <v>Installed Jenkins and configured first build-project</v>
      </c>
      <c r="P104" s="7">
        <f t="shared" si="1"/>
        <v>41912</v>
      </c>
    </row>
    <row r="105" spans="1:16">
      <c r="A105" s="5">
        <f>IF('[1]JIRA-Getter.csv'!A104="","",'[1]JIRA-Getter.csv'!A104)</f>
        <v>10402</v>
      </c>
      <c r="B105" s="5" t="str">
        <f>IF('[1]JIRA-Getter.csv'!B104="","",'[1]JIRA-Getter.csv'!B104)</f>
        <v>BA-16</v>
      </c>
      <c r="C105" s="5" t="str">
        <f>IF('[1]JIRA-Getter.csv'!C104="","",'[1]JIRA-Getter.csv'!C104)</f>
        <v>Install and configure Continuous Integration Server</v>
      </c>
      <c r="D105" s="5" t="str">
        <f>IF('[1]JIRA-Getter.csv'!D104="","",'[1]JIRA-Getter.csv'!D104)</f>
        <v/>
      </c>
      <c r="E105" s="5" t="str">
        <f>IF('[1]JIRA-Getter.csv'!E104="","",'[1]JIRA-Getter.csv'!E104)</f>
        <v>Dev.Prototype</v>
      </c>
      <c r="F105" s="5" t="str">
        <f>IF('[1]JIRA-Getter.csv'!F104="","",'[1]JIRA-Getter.csv'!F104)</f>
        <v>Closed</v>
      </c>
      <c r="G105" s="6">
        <f>IF('[1]JIRA-Getter.csv'!G104="","",'[1]JIRA-Getter.csv'!G104)</f>
        <v>8</v>
      </c>
      <c r="H105" s="6">
        <f>IF('[1]JIRA-Getter.csv'!H104="","",'[1]JIRA-Getter.csv'!H104)</f>
        <v>2</v>
      </c>
      <c r="I105" s="6">
        <f>IF('[1]JIRA-Getter.csv'!I104="","",'[1]JIRA-Getter.csv'!I104)</f>
        <v>0.25</v>
      </c>
      <c r="J105" s="6">
        <f>IF('[1]JIRA-Getter.csv'!J104="","",'[1]JIRA-Getter.csv'!J104)</f>
        <v>6.25E-2</v>
      </c>
      <c r="K105" s="5">
        <f>IF('[1]JIRA-Getter.csv'!K104="","",'[1]JIRA-Getter.csv'!K104)</f>
        <v>4</v>
      </c>
      <c r="L105" s="5" t="str">
        <f>IF('[1]JIRA-Getter.csv'!L104="","",'[1]JIRA-Getter.csv'!L104)</f>
        <v>Laurin Murer</v>
      </c>
      <c r="M105" s="7">
        <f>IF('[1]JIRA-Getter.csv'!M104="","",'[1]JIRA-Getter.csv'!M104+365.5*4)</f>
        <v>41912.740972222222</v>
      </c>
      <c r="N105" s="6">
        <f>IF('[1]JIRA-Getter.csv'!N104="","",'[1]JIRA-Getter.csv'!N104)</f>
        <v>3</v>
      </c>
      <c r="O105" s="8" t="str">
        <f>IF('[1]JIRA-Getter.csv'!O104="","",'[1]JIRA-Getter.csv'!O104)</f>
        <v>Setup JaCoCo (Java Code Coverage Library)</v>
      </c>
      <c r="P105" s="7">
        <f t="shared" si="1"/>
        <v>41912</v>
      </c>
    </row>
    <row r="106" spans="1:16">
      <c r="A106" s="5">
        <f>IF('[1]JIRA-Getter.csv'!A105="","",'[1]JIRA-Getter.csv'!A105)</f>
        <v>10403</v>
      </c>
      <c r="B106" s="5" t="str">
        <f>IF('[1]JIRA-Getter.csv'!B105="","",'[1]JIRA-Getter.csv'!B105)</f>
        <v>BA-55</v>
      </c>
      <c r="C106" s="5" t="str">
        <f>IF('[1]JIRA-Getter.csv'!C105="","",'[1]JIRA-Getter.csv'!C105)</f>
        <v>Setup test installation</v>
      </c>
      <c r="D106" s="5" t="str">
        <f>IF('[1]JIRA-Getter.csv'!D105="","",'[1]JIRA-Getter.csv'!D105)</f>
        <v/>
      </c>
      <c r="E106" s="5" t="str">
        <f>IF('[1]JIRA-Getter.csv'!E105="","",'[1]JIRA-Getter.csv'!E105)</f>
        <v>Dev.Prototype</v>
      </c>
      <c r="F106" s="5" t="str">
        <f>IF('[1]JIRA-Getter.csv'!F105="","",'[1]JIRA-Getter.csv'!F105)</f>
        <v>Closed</v>
      </c>
      <c r="G106" s="6">
        <f>IF('[1]JIRA-Getter.csv'!G105="","",'[1]JIRA-Getter.csv'!G105)</f>
        <v>2</v>
      </c>
      <c r="H106" s="6">
        <f>IF('[1]JIRA-Getter.csv'!H105="","",'[1]JIRA-Getter.csv'!H105)</f>
        <v>1</v>
      </c>
      <c r="I106" s="6">
        <f>IF('[1]JIRA-Getter.csv'!I105="","",'[1]JIRA-Getter.csv'!I105)</f>
        <v>0</v>
      </c>
      <c r="J106" s="6">
        <f>IF('[1]JIRA-Getter.csv'!J105="","",'[1]JIRA-Getter.csv'!J105)</f>
        <v>0</v>
      </c>
      <c r="K106" s="5">
        <f>IF('[1]JIRA-Getter.csv'!K105="","",'[1]JIRA-Getter.csv'!K105)</f>
        <v>2</v>
      </c>
      <c r="L106" s="5" t="str">
        <f>IF('[1]JIRA-Getter.csv'!L105="","",'[1]JIRA-Getter.csv'!L105)</f>
        <v>Laurin Murer</v>
      </c>
      <c r="M106" s="7">
        <f>IF('[1]JIRA-Getter.csv'!M105="","",'[1]JIRA-Getter.csv'!M105+365.5*4)</f>
        <v>41912.817361111112</v>
      </c>
      <c r="N106" s="6">
        <f>IF('[1]JIRA-Getter.csv'!N105="","",'[1]JIRA-Getter.csv'!N105)</f>
        <v>1</v>
      </c>
      <c r="O106" s="8" t="str">
        <f>IF('[1]JIRA-Getter.csv'!O105="","",'[1]JIRA-Getter.csv'!O105)</f>
        <v>Test installation is now available at http://ba.democ.ch</v>
      </c>
      <c r="P106" s="7">
        <f t="shared" si="1"/>
        <v>41912</v>
      </c>
    </row>
    <row r="107" spans="1:16">
      <c r="A107" s="5">
        <f>IF('[1]JIRA-Getter.csv'!A106="","",'[1]JIRA-Getter.csv'!A106)</f>
        <v>10404</v>
      </c>
      <c r="B107" s="5" t="str">
        <f>IF('[1]JIRA-Getter.csv'!B106="","",'[1]JIRA-Getter.csv'!B106)</f>
        <v>BA-16</v>
      </c>
      <c r="C107" s="5" t="str">
        <f>IF('[1]JIRA-Getter.csv'!C106="","",'[1]JIRA-Getter.csv'!C106)</f>
        <v>Install and configure Continuous Integration Server</v>
      </c>
      <c r="D107" s="5" t="str">
        <f>IF('[1]JIRA-Getter.csv'!D106="","",'[1]JIRA-Getter.csv'!D106)</f>
        <v/>
      </c>
      <c r="E107" s="5" t="str">
        <f>IF('[1]JIRA-Getter.csv'!E106="","",'[1]JIRA-Getter.csv'!E106)</f>
        <v>Dev.Prototype</v>
      </c>
      <c r="F107" s="5" t="str">
        <f>IF('[1]JIRA-Getter.csv'!F106="","",'[1]JIRA-Getter.csv'!F106)</f>
        <v>Closed</v>
      </c>
      <c r="G107" s="6">
        <f>IF('[1]JIRA-Getter.csv'!G106="","",'[1]JIRA-Getter.csv'!G106)</f>
        <v>8</v>
      </c>
      <c r="H107" s="6">
        <f>IF('[1]JIRA-Getter.csv'!H106="","",'[1]JIRA-Getter.csv'!H106)</f>
        <v>2</v>
      </c>
      <c r="I107" s="6">
        <f>IF('[1]JIRA-Getter.csv'!I106="","",'[1]JIRA-Getter.csv'!I106)</f>
        <v>0.25</v>
      </c>
      <c r="J107" s="6">
        <f>IF('[1]JIRA-Getter.csv'!J106="","",'[1]JIRA-Getter.csv'!J106)</f>
        <v>6.25E-2</v>
      </c>
      <c r="K107" s="5">
        <f>IF('[1]JIRA-Getter.csv'!K106="","",'[1]JIRA-Getter.csv'!K106)</f>
        <v>4</v>
      </c>
      <c r="L107" s="5" t="str">
        <f>IF('[1]JIRA-Getter.csv'!L106="","",'[1]JIRA-Getter.csv'!L106)</f>
        <v>Laurin Murer</v>
      </c>
      <c r="M107" s="7">
        <f>IF('[1]JIRA-Getter.csv'!M106="","",'[1]JIRA-Getter.csv'!M106+365.5*4)</f>
        <v>41912.818055555559</v>
      </c>
      <c r="N107" s="6">
        <f>IF('[1]JIRA-Getter.csv'!N106="","",'[1]JIRA-Getter.csv'!N106)</f>
        <v>1</v>
      </c>
      <c r="O107" s="8" t="str">
        <f>IF('[1]JIRA-Getter.csv'!O106="","",'[1]JIRA-Getter.csv'!O106)</f>
        <v>Setup Jenkins to be able to deploy to test-server (BA-55)</v>
      </c>
      <c r="P107" s="7">
        <f t="shared" si="1"/>
        <v>41912</v>
      </c>
    </row>
    <row r="108" spans="1:16">
      <c r="A108" s="5">
        <f>IF('[1]JIRA-Getter.csv'!A107="","",'[1]JIRA-Getter.csv'!A107)</f>
        <v>10406</v>
      </c>
      <c r="B108" s="5" t="str">
        <f>IF('[1]JIRA-Getter.csv'!B107="","",'[1]JIRA-Getter.csv'!B107)</f>
        <v>BA-47</v>
      </c>
      <c r="C108" s="5" t="str">
        <f>IF('[1]JIRA-Getter.csv'!C107="","",'[1]JIRA-Getter.csv'!C107)</f>
        <v>Decide decision of type of CDAR extension</v>
      </c>
      <c r="D108" s="5" t="str">
        <f>IF('[1]JIRA-Getter.csv'!D107="","",'[1]JIRA-Getter.csv'!D107)</f>
        <v/>
      </c>
      <c r="E108" s="5" t="str">
        <f>IF('[1]JIRA-Getter.csv'!E107="","",'[1]JIRA-Getter.csv'!E107)</f>
        <v>Arch.ArchitectureDetail</v>
      </c>
      <c r="F108" s="5" t="str">
        <f>IF('[1]JIRA-Getter.csv'!F107="","",'[1]JIRA-Getter.csv'!F107)</f>
        <v>Closed</v>
      </c>
      <c r="G108" s="6">
        <f>IF('[1]JIRA-Getter.csv'!G107="","",'[1]JIRA-Getter.csv'!G107)</f>
        <v>1.5</v>
      </c>
      <c r="H108" s="6">
        <f>IF('[1]JIRA-Getter.csv'!H107="","",'[1]JIRA-Getter.csv'!H107)</f>
        <v>0.75</v>
      </c>
      <c r="I108" s="6">
        <f>IF('[1]JIRA-Getter.csv'!I107="","",'[1]JIRA-Getter.csv'!I107)</f>
        <v>1.75</v>
      </c>
      <c r="J108" s="6">
        <f>IF('[1]JIRA-Getter.csv'!J107="","",'[1]JIRA-Getter.csv'!J107)</f>
        <v>0.875</v>
      </c>
      <c r="K108" s="5">
        <f>IF('[1]JIRA-Getter.csv'!K107="","",'[1]JIRA-Getter.csv'!K107)</f>
        <v>2</v>
      </c>
      <c r="L108" s="5" t="str">
        <f>IF('[1]JIRA-Getter.csv'!L107="","",'[1]JIRA-Getter.csv'!L107)</f>
        <v>Tobias Blaser</v>
      </c>
      <c r="M108" s="7">
        <f>IF('[1]JIRA-Getter.csv'!M107="","",'[1]JIRA-Getter.csv'!M107+365.5*4)</f>
        <v>41913.34375</v>
      </c>
      <c r="N108" s="6">
        <f>IF('[1]JIRA-Getter.csv'!N107="","",'[1]JIRA-Getter.csv'!N107)</f>
        <v>2.5</v>
      </c>
      <c r="O108" s="8" t="str">
        <f>IF('[1]JIRA-Getter.csv'!O107="","",'[1]JIRA-Getter.csv'!O107)</f>
        <v>Document cdar integration options, fix decision command.</v>
      </c>
      <c r="P108" s="7">
        <f t="shared" si="1"/>
        <v>41913</v>
      </c>
    </row>
    <row r="109" spans="1:16">
      <c r="A109" s="5">
        <f>IF('[1]JIRA-Getter.csv'!A108="","",'[1]JIRA-Getter.csv'!A108)</f>
        <v>10407</v>
      </c>
      <c r="B109" s="5" t="str">
        <f>IF('[1]JIRA-Getter.csv'!B108="","",'[1]JIRA-Getter.csv'!B108)</f>
        <v>BA-50</v>
      </c>
      <c r="C109" s="5" t="str">
        <f>IF('[1]JIRA-Getter.csv'!C108="","",'[1]JIRA-Getter.csv'!C108)</f>
        <v>Add (business) benefits to user stories, export actual stories to documentation</v>
      </c>
      <c r="D109" s="5" t="str">
        <f>IF('[1]JIRA-Getter.csv'!D108="","",'[1]JIRA-Getter.csv'!D108)</f>
        <v/>
      </c>
      <c r="E109" s="5" t="str">
        <f>IF('[1]JIRA-Getter.csv'!E108="","",'[1]JIRA-Getter.csv'!E108)</f>
        <v>Arch.ArchitectureDetail</v>
      </c>
      <c r="F109" s="5" t="str">
        <f>IF('[1]JIRA-Getter.csv'!F108="","",'[1]JIRA-Getter.csv'!F108)</f>
        <v>Closed</v>
      </c>
      <c r="G109" s="6">
        <f>IF('[1]JIRA-Getter.csv'!G108="","",'[1]JIRA-Getter.csv'!G108)</f>
        <v>1</v>
      </c>
      <c r="H109" s="6">
        <f>IF('[1]JIRA-Getter.csv'!H108="","",'[1]JIRA-Getter.csv'!H108)</f>
        <v>0.5</v>
      </c>
      <c r="I109" s="6">
        <f>IF('[1]JIRA-Getter.csv'!I108="","",'[1]JIRA-Getter.csv'!I108)</f>
        <v>0</v>
      </c>
      <c r="J109" s="6">
        <f>IF('[1]JIRA-Getter.csv'!J108="","",'[1]JIRA-Getter.csv'!J108)</f>
        <v>0</v>
      </c>
      <c r="K109" s="5">
        <f>IF('[1]JIRA-Getter.csv'!K108="","",'[1]JIRA-Getter.csv'!K108)</f>
        <v>2</v>
      </c>
      <c r="L109" s="5" t="str">
        <f>IF('[1]JIRA-Getter.csv'!L108="","",'[1]JIRA-Getter.csv'!L108)</f>
        <v>Tobias Blaser</v>
      </c>
      <c r="M109" s="7">
        <f>IF('[1]JIRA-Getter.csv'!M108="","",'[1]JIRA-Getter.csv'!M108+365.5*4)</f>
        <v>41913.5</v>
      </c>
      <c r="N109" s="6">
        <f>IF('[1]JIRA-Getter.csv'!N108="","",'[1]JIRA-Getter.csv'!N108)</f>
        <v>2</v>
      </c>
      <c r="O109" s="8" t="str">
        <f>IF('[1]JIRA-Getter.csv'!O108="","",'[1]JIRA-Getter.csv'!O108)</f>
        <v>Review stories, update vocabular, add business benefit.</v>
      </c>
      <c r="P109" s="7">
        <f t="shared" si="1"/>
        <v>41913</v>
      </c>
    </row>
    <row r="110" spans="1:16">
      <c r="A110" s="5">
        <f>IF('[1]JIRA-Getter.csv'!A109="","",'[1]JIRA-Getter.csv'!A109)</f>
        <v>10408</v>
      </c>
      <c r="B110" s="5" t="str">
        <f>IF('[1]JIRA-Getter.csv'!B109="","",'[1]JIRA-Getter.csv'!B109)</f>
        <v>BA-50</v>
      </c>
      <c r="C110" s="5" t="str">
        <f>IF('[1]JIRA-Getter.csv'!C109="","",'[1]JIRA-Getter.csv'!C109)</f>
        <v>Add (business) benefits to user stories, export actual stories to documentation</v>
      </c>
      <c r="D110" s="5" t="str">
        <f>IF('[1]JIRA-Getter.csv'!D109="","",'[1]JIRA-Getter.csv'!D109)</f>
        <v/>
      </c>
      <c r="E110" s="5" t="str">
        <f>IF('[1]JIRA-Getter.csv'!E109="","",'[1]JIRA-Getter.csv'!E109)</f>
        <v>Arch.ArchitectureDetail</v>
      </c>
      <c r="F110" s="5" t="str">
        <f>IF('[1]JIRA-Getter.csv'!F109="","",'[1]JIRA-Getter.csv'!F109)</f>
        <v>Closed</v>
      </c>
      <c r="G110" s="6">
        <f>IF('[1]JIRA-Getter.csv'!G109="","",'[1]JIRA-Getter.csv'!G109)</f>
        <v>1</v>
      </c>
      <c r="H110" s="6">
        <f>IF('[1]JIRA-Getter.csv'!H109="","",'[1]JIRA-Getter.csv'!H109)</f>
        <v>0.5</v>
      </c>
      <c r="I110" s="6">
        <f>IF('[1]JIRA-Getter.csv'!I109="","",'[1]JIRA-Getter.csv'!I109)</f>
        <v>0</v>
      </c>
      <c r="J110" s="6">
        <f>IF('[1]JIRA-Getter.csv'!J109="","",'[1]JIRA-Getter.csv'!J109)</f>
        <v>0</v>
      </c>
      <c r="K110" s="5">
        <f>IF('[1]JIRA-Getter.csv'!K109="","",'[1]JIRA-Getter.csv'!K109)</f>
        <v>2</v>
      </c>
      <c r="L110" s="5" t="str">
        <f>IF('[1]JIRA-Getter.csv'!L109="","",'[1]JIRA-Getter.csv'!L109)</f>
        <v>Tobias Blaser</v>
      </c>
      <c r="M110" s="7">
        <f>IF('[1]JIRA-Getter.csv'!M109="","",'[1]JIRA-Getter.csv'!M109+365.5*4)</f>
        <v>41913.645833333336</v>
      </c>
      <c r="N110" s="6">
        <f>IF('[1]JIRA-Getter.csv'!N109="","",'[1]JIRA-Getter.csv'!N109)</f>
        <v>1</v>
      </c>
      <c r="O110" s="8" t="str">
        <f>IF('[1]JIRA-Getter.csv'!O109="","",'[1]JIRA-Getter.csv'!O109)</f>
        <v>Export stories to pdf, include in documentation</v>
      </c>
      <c r="P110" s="7">
        <f t="shared" si="1"/>
        <v>41913</v>
      </c>
    </row>
    <row r="111" spans="1:16">
      <c r="A111" s="5">
        <f>IF('[1]JIRA-Getter.csv'!A110="","",'[1]JIRA-Getter.csv'!A110)</f>
        <v>10409</v>
      </c>
      <c r="B111" s="5" t="str">
        <f>IF('[1]JIRA-Getter.csv'!B110="","",'[1]JIRA-Getter.csv'!B110)</f>
        <v>BA-16</v>
      </c>
      <c r="C111" s="5" t="str">
        <f>IF('[1]JIRA-Getter.csv'!C110="","",'[1]JIRA-Getter.csv'!C110)</f>
        <v>Install and configure Continuous Integration Server</v>
      </c>
      <c r="D111" s="5" t="str">
        <f>IF('[1]JIRA-Getter.csv'!D110="","",'[1]JIRA-Getter.csv'!D110)</f>
        <v/>
      </c>
      <c r="E111" s="5" t="str">
        <f>IF('[1]JIRA-Getter.csv'!E110="","",'[1]JIRA-Getter.csv'!E110)</f>
        <v>Dev.Prototype</v>
      </c>
      <c r="F111" s="5" t="str">
        <f>IF('[1]JIRA-Getter.csv'!F110="","",'[1]JIRA-Getter.csv'!F110)</f>
        <v>Closed</v>
      </c>
      <c r="G111" s="6">
        <f>IF('[1]JIRA-Getter.csv'!G110="","",'[1]JIRA-Getter.csv'!G110)</f>
        <v>8</v>
      </c>
      <c r="H111" s="6">
        <f>IF('[1]JIRA-Getter.csv'!H110="","",'[1]JIRA-Getter.csv'!H110)</f>
        <v>2</v>
      </c>
      <c r="I111" s="6">
        <f>IF('[1]JIRA-Getter.csv'!I110="","",'[1]JIRA-Getter.csv'!I110)</f>
        <v>0.25</v>
      </c>
      <c r="J111" s="6">
        <f>IF('[1]JIRA-Getter.csv'!J110="","",'[1]JIRA-Getter.csv'!J110)</f>
        <v>6.25E-2</v>
      </c>
      <c r="K111" s="5">
        <f>IF('[1]JIRA-Getter.csv'!K110="","",'[1]JIRA-Getter.csv'!K110)</f>
        <v>4</v>
      </c>
      <c r="L111" s="5" t="str">
        <f>IF('[1]JIRA-Getter.csv'!L110="","",'[1]JIRA-Getter.csv'!L110)</f>
        <v>Tobias Blaser</v>
      </c>
      <c r="M111" s="7">
        <f>IF('[1]JIRA-Getter.csv'!M110="","",'[1]JIRA-Getter.csv'!M110+365.5*4)</f>
        <v>41913.583333333336</v>
      </c>
      <c r="N111" s="6">
        <f>IF('[1]JIRA-Getter.csv'!N110="","",'[1]JIRA-Getter.csv'!N110)</f>
        <v>0.5</v>
      </c>
      <c r="O111" s="8" t="str">
        <f>IF('[1]JIRA-Getter.csv'!O110="","",'[1]JIRA-Getter.csv'!O110)</f>
        <v>View installation, view building.</v>
      </c>
      <c r="P111" s="7">
        <f t="shared" si="1"/>
        <v>41913</v>
      </c>
    </row>
    <row r="112" spans="1:16">
      <c r="A112" s="5">
        <f>IF('[1]JIRA-Getter.csv'!A111="","",'[1]JIRA-Getter.csv'!A111)</f>
        <v>10410</v>
      </c>
      <c r="B112" s="5" t="str">
        <f>IF('[1]JIRA-Getter.csv'!B111="","",'[1]JIRA-Getter.csv'!B111)</f>
        <v>BA-55</v>
      </c>
      <c r="C112" s="5" t="str">
        <f>IF('[1]JIRA-Getter.csv'!C111="","",'[1]JIRA-Getter.csv'!C111)</f>
        <v>Setup test installation</v>
      </c>
      <c r="D112" s="5" t="str">
        <f>IF('[1]JIRA-Getter.csv'!D111="","",'[1]JIRA-Getter.csv'!D111)</f>
        <v/>
      </c>
      <c r="E112" s="5" t="str">
        <f>IF('[1]JIRA-Getter.csv'!E111="","",'[1]JIRA-Getter.csv'!E111)</f>
        <v>Dev.Prototype</v>
      </c>
      <c r="F112" s="5" t="str">
        <f>IF('[1]JIRA-Getter.csv'!F111="","",'[1]JIRA-Getter.csv'!F111)</f>
        <v>Closed</v>
      </c>
      <c r="G112" s="6">
        <f>IF('[1]JIRA-Getter.csv'!G111="","",'[1]JIRA-Getter.csv'!G111)</f>
        <v>2</v>
      </c>
      <c r="H112" s="6">
        <f>IF('[1]JIRA-Getter.csv'!H111="","",'[1]JIRA-Getter.csv'!H111)</f>
        <v>1</v>
      </c>
      <c r="I112" s="6">
        <f>IF('[1]JIRA-Getter.csv'!I111="","",'[1]JIRA-Getter.csv'!I111)</f>
        <v>0</v>
      </c>
      <c r="J112" s="6">
        <f>IF('[1]JIRA-Getter.csv'!J111="","",'[1]JIRA-Getter.csv'!J111)</f>
        <v>0</v>
      </c>
      <c r="K112" s="5">
        <f>IF('[1]JIRA-Getter.csv'!K111="","",'[1]JIRA-Getter.csv'!K111)</f>
        <v>2</v>
      </c>
      <c r="L112" s="5" t="str">
        <f>IF('[1]JIRA-Getter.csv'!L111="","",'[1]JIRA-Getter.csv'!L111)</f>
        <v>Tobias Blaser</v>
      </c>
      <c r="M112" s="7">
        <f>IF('[1]JIRA-Getter.csv'!M111="","",'[1]JIRA-Getter.csv'!M111+365.5*4)</f>
        <v>41913.604166666664</v>
      </c>
      <c r="N112" s="6">
        <f>IF('[1]JIRA-Getter.csv'!N111="","",'[1]JIRA-Getter.csv'!N111)</f>
        <v>1</v>
      </c>
      <c r="O112" s="8" t="str">
        <f>IF('[1]JIRA-Getter.csv'!O111="","",'[1]JIRA-Getter.csv'!O111)</f>
        <v>Setup personal environment to test installation. test installation.</v>
      </c>
      <c r="P112" s="7">
        <f t="shared" si="1"/>
        <v>41913</v>
      </c>
    </row>
    <row r="113" spans="1:16">
      <c r="A113" s="5">
        <f>IF('[1]JIRA-Getter.csv'!A112="","",'[1]JIRA-Getter.csv'!A112)</f>
        <v>10411</v>
      </c>
      <c r="B113" s="5" t="str">
        <f>IF('[1]JIRA-Getter.csv'!B112="","",'[1]JIRA-Getter.csv'!B112)</f>
        <v>BA-52</v>
      </c>
      <c r="C113" s="5" t="str">
        <f>IF('[1]JIRA-Getter.csv'!C112="","",'[1]JIRA-Getter.csv'!C112)</f>
        <v>Improove NF requirements</v>
      </c>
      <c r="D113" s="5" t="str">
        <f>IF('[1]JIRA-Getter.csv'!D112="","",'[1]JIRA-Getter.csv'!D112)</f>
        <v/>
      </c>
      <c r="E113" s="5" t="str">
        <f>IF('[1]JIRA-Getter.csv'!E112="","",'[1]JIRA-Getter.csv'!E112)</f>
        <v>Arch.ArchitectureDetail</v>
      </c>
      <c r="F113" s="5" t="str">
        <f>IF('[1]JIRA-Getter.csv'!F112="","",'[1]JIRA-Getter.csv'!F112)</f>
        <v>Closed</v>
      </c>
      <c r="G113" s="6">
        <f>IF('[1]JIRA-Getter.csv'!G112="","",'[1]JIRA-Getter.csv'!G112)</f>
        <v>1</v>
      </c>
      <c r="H113" s="6">
        <f>IF('[1]JIRA-Getter.csv'!H112="","",'[1]JIRA-Getter.csv'!H112)</f>
        <v>1</v>
      </c>
      <c r="I113" s="6">
        <f>IF('[1]JIRA-Getter.csv'!I112="","",'[1]JIRA-Getter.csv'!I112)</f>
        <v>0.75</v>
      </c>
      <c r="J113" s="6">
        <f>IF('[1]JIRA-Getter.csv'!J112="","",'[1]JIRA-Getter.csv'!J112)</f>
        <v>0.75</v>
      </c>
      <c r="K113" s="5">
        <f>IF('[1]JIRA-Getter.csv'!K112="","",'[1]JIRA-Getter.csv'!K112)</f>
        <v>1</v>
      </c>
      <c r="L113" s="5" t="str">
        <f>IF('[1]JIRA-Getter.csv'!L112="","",'[1]JIRA-Getter.csv'!L112)</f>
        <v>Tobias Blaser</v>
      </c>
      <c r="M113" s="7">
        <f>IF('[1]JIRA-Getter.csv'!M112="","",'[1]JIRA-Getter.csv'!M112+365.5*4)</f>
        <v>41913.71875</v>
      </c>
      <c r="N113" s="6">
        <f>IF('[1]JIRA-Getter.csv'!N112="","",'[1]JIRA-Getter.csv'!N112)</f>
        <v>0.25</v>
      </c>
      <c r="O113" s="8" t="str">
        <f>IF('[1]JIRA-Getter.csv'!O112="","",'[1]JIRA-Getter.csv'!O112)</f>
        <v>Add context, improove 2 statements.</v>
      </c>
      <c r="P113" s="7">
        <f t="shared" si="1"/>
        <v>41913</v>
      </c>
    </row>
    <row r="114" spans="1:16">
      <c r="A114" s="5">
        <f>IF('[1]JIRA-Getter.csv'!A113="","",'[1]JIRA-Getter.csv'!A113)</f>
        <v>10412</v>
      </c>
      <c r="B114" s="5" t="str">
        <f>IF('[1]JIRA-Getter.csv'!B113="","",'[1]JIRA-Getter.csv'!B113)</f>
        <v>BA-14</v>
      </c>
      <c r="C114" s="5" t="str">
        <f>IF('[1]JIRA-Getter.csv'!C113="","",'[1]JIRA-Getter.csv'!C113)</f>
        <v>Projectmanagement</v>
      </c>
      <c r="D114" s="5" t="str">
        <f>IF('[1]JIRA-Getter.csv'!D113="","",'[1]JIRA-Getter.csv'!D113)</f>
        <v/>
      </c>
      <c r="E114" s="5" t="str">
        <f>IF('[1]JIRA-Getter.csv'!E113="","",'[1]JIRA-Getter.csv'!E113)</f>
        <v/>
      </c>
      <c r="F114" s="5" t="str">
        <f>IF('[1]JIRA-Getter.csv'!F113="","",'[1]JIRA-Getter.csv'!F113)</f>
        <v>Open</v>
      </c>
      <c r="G114" s="6">
        <f>IF('[1]JIRA-Getter.csv'!G113="","",'[1]JIRA-Getter.csv'!G113)</f>
        <v>14</v>
      </c>
      <c r="H114" s="6">
        <f>IF('[1]JIRA-Getter.csv'!H113="","",'[1]JIRA-Getter.csv'!H113)</f>
        <v>0.35</v>
      </c>
      <c r="I114" s="6">
        <f>IF('[1]JIRA-Getter.csv'!I113="","",'[1]JIRA-Getter.csv'!I113)</f>
        <v>0</v>
      </c>
      <c r="J114" s="6">
        <f>IF('[1]JIRA-Getter.csv'!J113="","",'[1]JIRA-Getter.csv'!J113)</f>
        <v>0</v>
      </c>
      <c r="K114" s="5">
        <f>IF('[1]JIRA-Getter.csv'!K113="","",'[1]JIRA-Getter.csv'!K113)</f>
        <v>40</v>
      </c>
      <c r="L114" s="5" t="str">
        <f>IF('[1]JIRA-Getter.csv'!L113="","",'[1]JIRA-Getter.csv'!L113)</f>
        <v>Tobias Blaser</v>
      </c>
      <c r="M114" s="7">
        <f>IF('[1]JIRA-Getter.csv'!M113="","",'[1]JIRA-Getter.csv'!M113+365.5*4)</f>
        <v>41913.729166666664</v>
      </c>
      <c r="N114" s="6">
        <f>IF('[1]JIRA-Getter.csv'!N113="","",'[1]JIRA-Getter.csv'!N113)</f>
        <v>0.5</v>
      </c>
      <c r="O114" s="8" t="str">
        <f>IF('[1]JIRA-Getter.csv'!O113="","",'[1]JIRA-Getter.csv'!O113)</f>
        <v>Create issues, log time.</v>
      </c>
      <c r="P114" s="7">
        <f t="shared" si="1"/>
        <v>41913</v>
      </c>
    </row>
    <row r="115" spans="1:16">
      <c r="A115" s="5">
        <f>IF('[1]JIRA-Getter.csv'!A114="","",'[1]JIRA-Getter.csv'!A114)</f>
        <v>10413</v>
      </c>
      <c r="B115" s="5" t="str">
        <f>IF('[1]JIRA-Getter.csv'!B114="","",'[1]JIRA-Getter.csv'!B114)</f>
        <v>BA-46</v>
      </c>
      <c r="C115" s="5" t="str">
        <f>IF('[1]JIRA-Getter.csv'!C114="","",'[1]JIRA-Getter.csv'!C114)</f>
        <v>Document more risks</v>
      </c>
      <c r="D115" s="5" t="str">
        <f>IF('[1]JIRA-Getter.csv'!D114="","",'[1]JIRA-Getter.csv'!D114)</f>
        <v/>
      </c>
      <c r="E115" s="5" t="str">
        <f>IF('[1]JIRA-Getter.csv'!E114="","",'[1]JIRA-Getter.csv'!E114)</f>
        <v/>
      </c>
      <c r="F115" s="5" t="str">
        <f>IF('[1]JIRA-Getter.csv'!F114="","",'[1]JIRA-Getter.csv'!F114)</f>
        <v>Closed</v>
      </c>
      <c r="G115" s="6">
        <f>IF('[1]JIRA-Getter.csv'!G114="","",'[1]JIRA-Getter.csv'!G114)</f>
        <v>2</v>
      </c>
      <c r="H115" s="6">
        <f>IF('[1]JIRA-Getter.csv'!H114="","",'[1]JIRA-Getter.csv'!H114)</f>
        <v>2</v>
      </c>
      <c r="I115" s="6">
        <f>IF('[1]JIRA-Getter.csv'!I114="","",'[1]JIRA-Getter.csv'!I114)</f>
        <v>1</v>
      </c>
      <c r="J115" s="6">
        <f>IF('[1]JIRA-Getter.csv'!J114="","",'[1]JIRA-Getter.csv'!J114)</f>
        <v>1</v>
      </c>
      <c r="K115" s="5">
        <f>IF('[1]JIRA-Getter.csv'!K114="","",'[1]JIRA-Getter.csv'!K114)</f>
        <v>1</v>
      </c>
      <c r="L115" s="5" t="str">
        <f>IF('[1]JIRA-Getter.csv'!L114="","",'[1]JIRA-Getter.csv'!L114)</f>
        <v>Laurin Murer</v>
      </c>
      <c r="M115" s="7">
        <f>IF('[1]JIRA-Getter.csv'!M114="","",'[1]JIRA-Getter.csv'!M114+365.5*4)</f>
        <v>41913.286111111112</v>
      </c>
      <c r="N115" s="6">
        <f>IF('[1]JIRA-Getter.csv'!N114="","",'[1]JIRA-Getter.csv'!N114)</f>
        <v>1</v>
      </c>
      <c r="O115" s="8" t="str">
        <f>IF('[1]JIRA-Getter.csv'!O114="","",'[1]JIRA-Getter.csv'!O114)</f>
        <v>Added one more general risk Ausfall Infrastruktur""</v>
      </c>
      <c r="P115" s="7">
        <f t="shared" si="1"/>
        <v>41913</v>
      </c>
    </row>
    <row r="116" spans="1:16">
      <c r="A116" s="5">
        <f>IF('[1]JIRA-Getter.csv'!A115="","",'[1]JIRA-Getter.csv'!A115)</f>
        <v>10414</v>
      </c>
      <c r="B116" s="5" t="str">
        <f>IF('[1]JIRA-Getter.csv'!B115="","",'[1]JIRA-Getter.csv'!B115)</f>
        <v>BA-45</v>
      </c>
      <c r="C116" s="5" t="str">
        <f>IF('[1]JIRA-Getter.csv'!C115="","",'[1]JIRA-Getter.csv'!C115)</f>
        <v>Overview over the risks</v>
      </c>
      <c r="D116" s="5" t="str">
        <f>IF('[1]JIRA-Getter.csv'!D115="","",'[1]JIRA-Getter.csv'!D115)</f>
        <v/>
      </c>
      <c r="E116" s="5" t="str">
        <f>IF('[1]JIRA-Getter.csv'!E115="","",'[1]JIRA-Getter.csv'!E115)</f>
        <v>Arch.ArchitectureDetail</v>
      </c>
      <c r="F116" s="5" t="str">
        <f>IF('[1]JIRA-Getter.csv'!F115="","",'[1]JIRA-Getter.csv'!F115)</f>
        <v>Closed</v>
      </c>
      <c r="G116" s="6">
        <f>IF('[1]JIRA-Getter.csv'!G115="","",'[1]JIRA-Getter.csv'!G115)</f>
        <v>3</v>
      </c>
      <c r="H116" s="6">
        <f>IF('[1]JIRA-Getter.csv'!H115="","",'[1]JIRA-Getter.csv'!H115)</f>
        <v>0.75</v>
      </c>
      <c r="I116" s="6">
        <f>IF('[1]JIRA-Getter.csv'!I115="","",'[1]JIRA-Getter.csv'!I115)</f>
        <v>0.33333333333333298</v>
      </c>
      <c r="J116" s="6">
        <f>IF('[1]JIRA-Getter.csv'!J115="","",'[1]JIRA-Getter.csv'!J115)</f>
        <v>8.3333333333333301E-2</v>
      </c>
      <c r="K116" s="5">
        <f>IF('[1]JIRA-Getter.csv'!K115="","",'[1]JIRA-Getter.csv'!K115)</f>
        <v>4</v>
      </c>
      <c r="L116" s="5" t="str">
        <f>IF('[1]JIRA-Getter.csv'!L115="","",'[1]JIRA-Getter.csv'!L115)</f>
        <v>Laurin Murer</v>
      </c>
      <c r="M116" s="7">
        <f>IF('[1]JIRA-Getter.csv'!M115="","",'[1]JIRA-Getter.csv'!M115+365.5*4)</f>
        <v>41913.286805555559</v>
      </c>
      <c r="N116" s="6">
        <f>IF('[1]JIRA-Getter.csv'!N115="","",'[1]JIRA-Getter.csv'!N115)</f>
        <v>1</v>
      </c>
      <c r="O116" s="8" t="str">
        <f>IF('[1]JIRA-Getter.csv'!O115="","",'[1]JIRA-Getter.csv'!O115)</f>
        <v>Created diagram Risikomatrix</v>
      </c>
      <c r="P116" s="7">
        <f t="shared" si="1"/>
        <v>41913</v>
      </c>
    </row>
    <row r="117" spans="1:16">
      <c r="A117" s="5">
        <f>IF('[1]JIRA-Getter.csv'!A116="","",'[1]JIRA-Getter.csv'!A116)</f>
        <v>10415</v>
      </c>
      <c r="B117" s="5" t="str">
        <f>IF('[1]JIRA-Getter.csv'!B116="","",'[1]JIRA-Getter.csv'!B116)</f>
        <v>BA-45</v>
      </c>
      <c r="C117" s="5" t="str">
        <f>IF('[1]JIRA-Getter.csv'!C116="","",'[1]JIRA-Getter.csv'!C116)</f>
        <v>Overview over the risks</v>
      </c>
      <c r="D117" s="5" t="str">
        <f>IF('[1]JIRA-Getter.csv'!D116="","",'[1]JIRA-Getter.csv'!D116)</f>
        <v/>
      </c>
      <c r="E117" s="5" t="str">
        <f>IF('[1]JIRA-Getter.csv'!E116="","",'[1]JIRA-Getter.csv'!E116)</f>
        <v>Arch.ArchitectureDetail</v>
      </c>
      <c r="F117" s="5" t="str">
        <f>IF('[1]JIRA-Getter.csv'!F116="","",'[1]JIRA-Getter.csv'!F116)</f>
        <v>Closed</v>
      </c>
      <c r="G117" s="6">
        <f>IF('[1]JIRA-Getter.csv'!G116="","",'[1]JIRA-Getter.csv'!G116)</f>
        <v>3</v>
      </c>
      <c r="H117" s="6">
        <f>IF('[1]JIRA-Getter.csv'!H116="","",'[1]JIRA-Getter.csv'!H116)</f>
        <v>0.75</v>
      </c>
      <c r="I117" s="6">
        <f>IF('[1]JIRA-Getter.csv'!I116="","",'[1]JIRA-Getter.csv'!I116)</f>
        <v>0.33333333333333298</v>
      </c>
      <c r="J117" s="6">
        <f>IF('[1]JIRA-Getter.csv'!J116="","",'[1]JIRA-Getter.csv'!J116)</f>
        <v>8.3333333333333301E-2</v>
      </c>
      <c r="K117" s="5">
        <f>IF('[1]JIRA-Getter.csv'!K116="","",'[1]JIRA-Getter.csv'!K116)</f>
        <v>4</v>
      </c>
      <c r="L117" s="5" t="str">
        <f>IF('[1]JIRA-Getter.csv'!L116="","",'[1]JIRA-Getter.csv'!L116)</f>
        <v>Laurin Murer</v>
      </c>
      <c r="M117" s="7">
        <f>IF('[1]JIRA-Getter.csv'!M116="","",'[1]JIRA-Getter.csv'!M116+365.5*4)</f>
        <v>41913.287499999999</v>
      </c>
      <c r="N117" s="6">
        <f>IF('[1]JIRA-Getter.csv'!N116="","",'[1]JIRA-Getter.csv'!N116)</f>
        <v>0.5</v>
      </c>
      <c r="O117" s="8" t="str">
        <f>IF('[1]JIRA-Getter.csv'!O116="","",'[1]JIRA-Getter.csv'!O116)</f>
        <v>Created diagram Gewichtete Schäden</v>
      </c>
      <c r="P117" s="7">
        <f t="shared" si="1"/>
        <v>41913</v>
      </c>
    </row>
    <row r="118" spans="1:16">
      <c r="A118" s="5">
        <f>IF('[1]JIRA-Getter.csv'!A117="","",'[1]JIRA-Getter.csv'!A117)</f>
        <v>10416</v>
      </c>
      <c r="B118" s="5" t="str">
        <f>IF('[1]JIRA-Getter.csv'!B117="","",'[1]JIRA-Getter.csv'!B117)</f>
        <v>BA-45</v>
      </c>
      <c r="C118" s="5" t="str">
        <f>IF('[1]JIRA-Getter.csv'!C117="","",'[1]JIRA-Getter.csv'!C117)</f>
        <v>Overview over the risks</v>
      </c>
      <c r="D118" s="5" t="str">
        <f>IF('[1]JIRA-Getter.csv'!D117="","",'[1]JIRA-Getter.csv'!D117)</f>
        <v/>
      </c>
      <c r="E118" s="5" t="str">
        <f>IF('[1]JIRA-Getter.csv'!E117="","",'[1]JIRA-Getter.csv'!E117)</f>
        <v>Arch.ArchitectureDetail</v>
      </c>
      <c r="F118" s="5" t="str">
        <f>IF('[1]JIRA-Getter.csv'!F117="","",'[1]JIRA-Getter.csv'!F117)</f>
        <v>Closed</v>
      </c>
      <c r="G118" s="6">
        <f>IF('[1]JIRA-Getter.csv'!G117="","",'[1]JIRA-Getter.csv'!G117)</f>
        <v>3</v>
      </c>
      <c r="H118" s="6">
        <f>IF('[1]JIRA-Getter.csv'!H117="","",'[1]JIRA-Getter.csv'!H117)</f>
        <v>0.75</v>
      </c>
      <c r="I118" s="6">
        <f>IF('[1]JIRA-Getter.csv'!I117="","",'[1]JIRA-Getter.csv'!I117)</f>
        <v>0.33333333333333298</v>
      </c>
      <c r="J118" s="6">
        <f>IF('[1]JIRA-Getter.csv'!J117="","",'[1]JIRA-Getter.csv'!J117)</f>
        <v>8.3333333333333301E-2</v>
      </c>
      <c r="K118" s="5">
        <f>IF('[1]JIRA-Getter.csv'!K117="","",'[1]JIRA-Getter.csv'!K117)</f>
        <v>4</v>
      </c>
      <c r="L118" s="5" t="str">
        <f>IF('[1]JIRA-Getter.csv'!L117="","",'[1]JIRA-Getter.csv'!L117)</f>
        <v>Laurin Murer</v>
      </c>
      <c r="M118" s="7">
        <f>IF('[1]JIRA-Getter.csv'!M117="","",'[1]JIRA-Getter.csv'!M117+365.5*4)</f>
        <v>41913.288888888892</v>
      </c>
      <c r="N118" s="6">
        <f>IF('[1]JIRA-Getter.csv'!N117="","",'[1]JIRA-Getter.csv'!N117)</f>
        <v>1</v>
      </c>
      <c r="O118" s="8" t="str">
        <f>IF('[1]JIRA-Getter.csv'!O117="","",'[1]JIRA-Getter.csv'!O117)</f>
        <v>Included diagrams in document and reworked whole Risikomanagement-Part</v>
      </c>
      <c r="P118" s="7">
        <f t="shared" si="1"/>
        <v>41913</v>
      </c>
    </row>
    <row r="119" spans="1:16">
      <c r="A119" s="5">
        <f>IF('[1]JIRA-Getter.csv'!A118="","",'[1]JIRA-Getter.csv'!A118)</f>
        <v>10417</v>
      </c>
      <c r="B119" s="5" t="str">
        <f>IF('[1]JIRA-Getter.csv'!B118="","",'[1]JIRA-Getter.csv'!B118)</f>
        <v>BA-45</v>
      </c>
      <c r="C119" s="5" t="str">
        <f>IF('[1]JIRA-Getter.csv'!C118="","",'[1]JIRA-Getter.csv'!C118)</f>
        <v>Overview over the risks</v>
      </c>
      <c r="D119" s="5" t="str">
        <f>IF('[1]JIRA-Getter.csv'!D118="","",'[1]JIRA-Getter.csv'!D118)</f>
        <v/>
      </c>
      <c r="E119" s="5" t="str">
        <f>IF('[1]JIRA-Getter.csv'!E118="","",'[1]JIRA-Getter.csv'!E118)</f>
        <v>Arch.ArchitectureDetail</v>
      </c>
      <c r="F119" s="5" t="str">
        <f>IF('[1]JIRA-Getter.csv'!F118="","",'[1]JIRA-Getter.csv'!F118)</f>
        <v>Closed</v>
      </c>
      <c r="G119" s="6">
        <f>IF('[1]JIRA-Getter.csv'!G118="","",'[1]JIRA-Getter.csv'!G118)</f>
        <v>3</v>
      </c>
      <c r="H119" s="6">
        <f>IF('[1]JIRA-Getter.csv'!H118="","",'[1]JIRA-Getter.csv'!H118)</f>
        <v>0.75</v>
      </c>
      <c r="I119" s="6">
        <f>IF('[1]JIRA-Getter.csv'!I118="","",'[1]JIRA-Getter.csv'!I118)</f>
        <v>0.33333333333333298</v>
      </c>
      <c r="J119" s="6">
        <f>IF('[1]JIRA-Getter.csv'!J118="","",'[1]JIRA-Getter.csv'!J118)</f>
        <v>8.3333333333333301E-2</v>
      </c>
      <c r="K119" s="5">
        <f>IF('[1]JIRA-Getter.csv'!K118="","",'[1]JIRA-Getter.csv'!K118)</f>
        <v>4</v>
      </c>
      <c r="L119" s="5" t="str">
        <f>IF('[1]JIRA-Getter.csv'!L118="","",'[1]JIRA-Getter.csv'!L118)</f>
        <v>Laurin Murer</v>
      </c>
      <c r="M119" s="7">
        <f>IF('[1]JIRA-Getter.csv'!M118="","",'[1]JIRA-Getter.csv'!M118+365.5*4)</f>
        <v>41914.290277777778</v>
      </c>
      <c r="N119" s="6">
        <f>IF('[1]JIRA-Getter.csv'!N118="","",'[1]JIRA-Getter.csv'!N118)</f>
        <v>0.16666666666666599</v>
      </c>
      <c r="O119" s="8" t="str">
        <f>IF('[1]JIRA-Getter.csv'!O118="","",'[1]JIRA-Getter.csv'!O118)</f>
        <v>finished inclusion of risk overview</v>
      </c>
      <c r="P119" s="7">
        <f t="shared" si="1"/>
        <v>41914</v>
      </c>
    </row>
    <row r="120" spans="1:16">
      <c r="A120" s="5">
        <f>IF('[1]JIRA-Getter.csv'!A119="","",'[1]JIRA-Getter.csv'!A119)</f>
        <v>10418</v>
      </c>
      <c r="B120" s="5" t="str">
        <f>IF('[1]JIRA-Getter.csv'!B119="","",'[1]JIRA-Getter.csv'!B119)</f>
        <v>BA-51</v>
      </c>
      <c r="C120" s="5" t="str">
        <f>IF('[1]JIRA-Getter.csv'!C119="","",'[1]JIRA-Getter.csv'!C119)</f>
        <v>Cleanup glossary</v>
      </c>
      <c r="D120" s="5" t="str">
        <f>IF('[1]JIRA-Getter.csv'!D119="","",'[1]JIRA-Getter.csv'!D119)</f>
        <v/>
      </c>
      <c r="E120" s="5" t="str">
        <f>IF('[1]JIRA-Getter.csv'!E119="","",'[1]JIRA-Getter.csv'!E119)</f>
        <v>Arch.ArchitectureDetail</v>
      </c>
      <c r="F120" s="5" t="str">
        <f>IF('[1]JIRA-Getter.csv'!F119="","",'[1]JIRA-Getter.csv'!F119)</f>
        <v>Closed</v>
      </c>
      <c r="G120" s="6">
        <f>IF('[1]JIRA-Getter.csv'!G119="","",'[1]JIRA-Getter.csv'!G119)</f>
        <v>1</v>
      </c>
      <c r="H120" s="6">
        <f>IF('[1]JIRA-Getter.csv'!H119="","",'[1]JIRA-Getter.csv'!H119)</f>
        <v>1</v>
      </c>
      <c r="I120" s="6">
        <f>IF('[1]JIRA-Getter.csv'!I119="","",'[1]JIRA-Getter.csv'!I119)</f>
        <v>0.5</v>
      </c>
      <c r="J120" s="6">
        <f>IF('[1]JIRA-Getter.csv'!J119="","",'[1]JIRA-Getter.csv'!J119)</f>
        <v>0.5</v>
      </c>
      <c r="K120" s="5">
        <f>IF('[1]JIRA-Getter.csv'!K119="","",'[1]JIRA-Getter.csv'!K119)</f>
        <v>1</v>
      </c>
      <c r="L120" s="5" t="str">
        <f>IF('[1]JIRA-Getter.csv'!L119="","",'[1]JIRA-Getter.csv'!L119)</f>
        <v>Laurin Murer</v>
      </c>
      <c r="M120" s="7">
        <f>IF('[1]JIRA-Getter.csv'!M119="","",'[1]JIRA-Getter.csv'!M119+365.5*4)</f>
        <v>41914.34097222222</v>
      </c>
      <c r="N120" s="6">
        <f>IF('[1]JIRA-Getter.csv'!N119="","",'[1]JIRA-Getter.csv'!N119)</f>
        <v>0.5</v>
      </c>
      <c r="O120" s="8" t="str">
        <f>IF('[1]JIRA-Getter.csv'!O119="","",'[1]JIRA-Getter.csv'!O119)</f>
        <v>Updated glossary</v>
      </c>
      <c r="P120" s="7">
        <f t="shared" si="1"/>
        <v>41914</v>
      </c>
    </row>
    <row r="121" spans="1:16">
      <c r="A121" s="5">
        <f>IF('[1]JIRA-Getter.csv'!A120="","",'[1]JIRA-Getter.csv'!A120)</f>
        <v>10419</v>
      </c>
      <c r="B121" s="5" t="str">
        <f>IF('[1]JIRA-Getter.csv'!B120="","",'[1]JIRA-Getter.csv'!B120)</f>
        <v>BA-47</v>
      </c>
      <c r="C121" s="5" t="str">
        <f>IF('[1]JIRA-Getter.csv'!C120="","",'[1]JIRA-Getter.csv'!C120)</f>
        <v>Decide decision of type of CDAR extension</v>
      </c>
      <c r="D121" s="5" t="str">
        <f>IF('[1]JIRA-Getter.csv'!D120="","",'[1]JIRA-Getter.csv'!D120)</f>
        <v/>
      </c>
      <c r="E121" s="5" t="str">
        <f>IF('[1]JIRA-Getter.csv'!E120="","",'[1]JIRA-Getter.csv'!E120)</f>
        <v>Arch.ArchitectureDetail</v>
      </c>
      <c r="F121" s="5" t="str">
        <f>IF('[1]JIRA-Getter.csv'!F120="","",'[1]JIRA-Getter.csv'!F120)</f>
        <v>Closed</v>
      </c>
      <c r="G121" s="6">
        <f>IF('[1]JIRA-Getter.csv'!G120="","",'[1]JIRA-Getter.csv'!G120)</f>
        <v>1.5</v>
      </c>
      <c r="H121" s="6">
        <f>IF('[1]JIRA-Getter.csv'!H120="","",'[1]JIRA-Getter.csv'!H120)</f>
        <v>0.75</v>
      </c>
      <c r="I121" s="6">
        <f>IF('[1]JIRA-Getter.csv'!I120="","",'[1]JIRA-Getter.csv'!I120)</f>
        <v>1.75</v>
      </c>
      <c r="J121" s="6">
        <f>IF('[1]JIRA-Getter.csv'!J120="","",'[1]JIRA-Getter.csv'!J120)</f>
        <v>0.875</v>
      </c>
      <c r="K121" s="5">
        <f>IF('[1]JIRA-Getter.csv'!K120="","",'[1]JIRA-Getter.csv'!K120)</f>
        <v>2</v>
      </c>
      <c r="L121" s="5" t="str">
        <f>IF('[1]JIRA-Getter.csv'!L120="","",'[1]JIRA-Getter.csv'!L120)</f>
        <v>Laurin Murer</v>
      </c>
      <c r="M121" s="7">
        <f>IF('[1]JIRA-Getter.csv'!M120="","",'[1]JIRA-Getter.csv'!M120+365.5*4)</f>
        <v>41914.379166666666</v>
      </c>
      <c r="N121" s="6">
        <f>IF('[1]JIRA-Getter.csv'!N120="","",'[1]JIRA-Getter.csv'!N120)</f>
        <v>0.25</v>
      </c>
      <c r="O121" s="8" t="str">
        <f>IF('[1]JIRA-Getter.csv'!O120="","",'[1]JIRA-Getter.csv'!O120)</f>
        <v>Reviewed decision of type of CDAR extension</v>
      </c>
      <c r="P121" s="7">
        <f t="shared" si="1"/>
        <v>41914</v>
      </c>
    </row>
    <row r="122" spans="1:16">
      <c r="A122" s="5">
        <f>IF('[1]JIRA-Getter.csv'!A121="","",'[1]JIRA-Getter.csv'!A121)</f>
        <v>10420</v>
      </c>
      <c r="B122" s="5" t="str">
        <f>IF('[1]JIRA-Getter.csv'!B121="","",'[1]JIRA-Getter.csv'!B121)</f>
        <v>BA-14</v>
      </c>
      <c r="C122" s="5" t="str">
        <f>IF('[1]JIRA-Getter.csv'!C121="","",'[1]JIRA-Getter.csv'!C121)</f>
        <v>Projectmanagement</v>
      </c>
      <c r="D122" s="5" t="str">
        <f>IF('[1]JIRA-Getter.csv'!D121="","",'[1]JIRA-Getter.csv'!D121)</f>
        <v/>
      </c>
      <c r="E122" s="5" t="str">
        <f>IF('[1]JIRA-Getter.csv'!E121="","",'[1]JIRA-Getter.csv'!E121)</f>
        <v/>
      </c>
      <c r="F122" s="5" t="str">
        <f>IF('[1]JIRA-Getter.csv'!F121="","",'[1]JIRA-Getter.csv'!F121)</f>
        <v>Open</v>
      </c>
      <c r="G122" s="6">
        <f>IF('[1]JIRA-Getter.csv'!G121="","",'[1]JIRA-Getter.csv'!G121)</f>
        <v>14</v>
      </c>
      <c r="H122" s="6">
        <f>IF('[1]JIRA-Getter.csv'!H121="","",'[1]JIRA-Getter.csv'!H121)</f>
        <v>0.35</v>
      </c>
      <c r="I122" s="6">
        <f>IF('[1]JIRA-Getter.csv'!I121="","",'[1]JIRA-Getter.csv'!I121)</f>
        <v>0</v>
      </c>
      <c r="J122" s="6">
        <f>IF('[1]JIRA-Getter.csv'!J121="","",'[1]JIRA-Getter.csv'!J121)</f>
        <v>0</v>
      </c>
      <c r="K122" s="5">
        <f>IF('[1]JIRA-Getter.csv'!K121="","",'[1]JIRA-Getter.csv'!K121)</f>
        <v>40</v>
      </c>
      <c r="L122" s="5" t="str">
        <f>IF('[1]JIRA-Getter.csv'!L121="","",'[1]JIRA-Getter.csv'!L121)</f>
        <v>Tobias Blaser</v>
      </c>
      <c r="M122" s="7">
        <f>IF('[1]JIRA-Getter.csv'!M121="","",'[1]JIRA-Getter.csv'!M121+365.5*4)</f>
        <v>41914.385416666664</v>
      </c>
      <c r="N122" s="6">
        <f>IF('[1]JIRA-Getter.csv'!N121="","",'[1]JIRA-Getter.csv'!N121)</f>
        <v>0.5</v>
      </c>
      <c r="O122" s="8" t="str">
        <f>IF('[1]JIRA-Getter.csv'!O121="","",'[1]JIRA-Getter.csv'!O121)</f>
        <v>Review issues.</v>
      </c>
      <c r="P122" s="7">
        <f t="shared" si="1"/>
        <v>41914</v>
      </c>
    </row>
    <row r="123" spans="1:16">
      <c r="A123" s="5">
        <f>IF('[1]JIRA-Getter.csv'!A122="","",'[1]JIRA-Getter.csv'!A122)</f>
        <v>10421</v>
      </c>
      <c r="B123" s="5" t="str">
        <f>IF('[1]JIRA-Getter.csv'!B122="","",'[1]JIRA-Getter.csv'!B122)</f>
        <v>BA-56</v>
      </c>
      <c r="C123" s="5" t="str">
        <f>IF('[1]JIRA-Getter.csv'!C122="","",'[1]JIRA-Getter.csv'!C122)</f>
        <v>Move client technology decision to decision format.</v>
      </c>
      <c r="D123" s="5" t="str">
        <f>IF('[1]JIRA-Getter.csv'!D122="","",'[1]JIRA-Getter.csv'!D122)</f>
        <v/>
      </c>
      <c r="E123" s="5" t="str">
        <f>IF('[1]JIRA-Getter.csv'!E122="","",'[1]JIRA-Getter.csv'!E122)</f>
        <v>Arch.ArchitectureDetail</v>
      </c>
      <c r="F123" s="5" t="str">
        <f>IF('[1]JIRA-Getter.csv'!F122="","",'[1]JIRA-Getter.csv'!F122)</f>
        <v>Closed</v>
      </c>
      <c r="G123" s="6">
        <f>IF('[1]JIRA-Getter.csv'!G122="","",'[1]JIRA-Getter.csv'!G122)</f>
        <v>2</v>
      </c>
      <c r="H123" s="6">
        <f>IF('[1]JIRA-Getter.csv'!H122="","",'[1]JIRA-Getter.csv'!H122)</f>
        <v>1</v>
      </c>
      <c r="I123" s="6">
        <f>IF('[1]JIRA-Getter.csv'!I122="","",'[1]JIRA-Getter.csv'!I122)</f>
        <v>0</v>
      </c>
      <c r="J123" s="6">
        <f>IF('[1]JIRA-Getter.csv'!J122="","",'[1]JIRA-Getter.csv'!J122)</f>
        <v>0</v>
      </c>
      <c r="K123" s="5">
        <f>IF('[1]JIRA-Getter.csv'!K122="","",'[1]JIRA-Getter.csv'!K122)</f>
        <v>2</v>
      </c>
      <c r="L123" s="5" t="str">
        <f>IF('[1]JIRA-Getter.csv'!L122="","",'[1]JIRA-Getter.csv'!L122)</f>
        <v>Tobias Blaser</v>
      </c>
      <c r="M123" s="7">
        <f>IF('[1]JIRA-Getter.csv'!M122="","",'[1]JIRA-Getter.csv'!M122+365.5*4)</f>
        <v>41914.40625</v>
      </c>
      <c r="N123" s="6">
        <f>IF('[1]JIRA-Getter.csv'!N122="","",'[1]JIRA-Getter.csv'!N122)</f>
        <v>0.75</v>
      </c>
      <c r="O123" s="8" t="str">
        <f>IF('[1]JIRA-Getter.csv'!O122="","",'[1]JIRA-Getter.csv'!O122)</f>
        <v>Move client technology decisions to decision format.</v>
      </c>
      <c r="P123" s="7">
        <f t="shared" si="1"/>
        <v>41914</v>
      </c>
    </row>
    <row r="124" spans="1:16">
      <c r="A124" s="5">
        <f>IF('[1]JIRA-Getter.csv'!A123="","",'[1]JIRA-Getter.csv'!A123)</f>
        <v>10422</v>
      </c>
      <c r="B124" s="5" t="str">
        <f>IF('[1]JIRA-Getter.csv'!B123="","",'[1]JIRA-Getter.csv'!B123)</f>
        <v>BA-59</v>
      </c>
      <c r="C124" s="5" t="str">
        <f>IF('[1]JIRA-Getter.csv'!C123="","",'[1]JIRA-Getter.csv'!C123)</f>
        <v>Decide task template structuration method (labels, categories, ...)</v>
      </c>
      <c r="D124" s="5" t="str">
        <f>IF('[1]JIRA-Getter.csv'!D123="","",'[1]JIRA-Getter.csv'!D123)</f>
        <v/>
      </c>
      <c r="E124" s="5" t="str">
        <f>IF('[1]JIRA-Getter.csv'!E123="","",'[1]JIRA-Getter.csv'!E123)</f>
        <v>Arch.ArchitectureDetail</v>
      </c>
      <c r="F124" s="5" t="str">
        <f>IF('[1]JIRA-Getter.csv'!F123="","",'[1]JIRA-Getter.csv'!F123)</f>
        <v>Closed</v>
      </c>
      <c r="G124" s="6">
        <f>IF('[1]JIRA-Getter.csv'!G123="","",'[1]JIRA-Getter.csv'!G123)</f>
        <v>2</v>
      </c>
      <c r="H124" s="6">
        <f>IF('[1]JIRA-Getter.csv'!H123="","",'[1]JIRA-Getter.csv'!H123)</f>
        <v>0.5</v>
      </c>
      <c r="I124" s="6">
        <f>IF('[1]JIRA-Getter.csv'!I123="","",'[1]JIRA-Getter.csv'!I123)</f>
        <v>0</v>
      </c>
      <c r="J124" s="6">
        <f>IF('[1]JIRA-Getter.csv'!J123="","",'[1]JIRA-Getter.csv'!J123)</f>
        <v>0</v>
      </c>
      <c r="K124" s="5">
        <f>IF('[1]JIRA-Getter.csv'!K123="","",'[1]JIRA-Getter.csv'!K123)</f>
        <v>4</v>
      </c>
      <c r="L124" s="5" t="str">
        <f>IF('[1]JIRA-Getter.csv'!L123="","",'[1]JIRA-Getter.csv'!L123)</f>
        <v>Tobias Blaser</v>
      </c>
      <c r="M124" s="7">
        <f>IF('[1]JIRA-Getter.csv'!M123="","",'[1]JIRA-Getter.csv'!M123+365.5*4)</f>
        <v>41914.458333333336</v>
      </c>
      <c r="N124" s="6">
        <f>IF('[1]JIRA-Getter.csv'!N123="","",'[1]JIRA-Getter.csv'!N123)</f>
        <v>0.25</v>
      </c>
      <c r="O124" s="8" t="str">
        <f>IF('[1]JIRA-Getter.csv'!O123="","",'[1]JIRA-Getter.csv'!O123)</f>
        <v>Add decision alternatives to docu.</v>
      </c>
      <c r="P124" s="7">
        <f t="shared" si="1"/>
        <v>41914</v>
      </c>
    </row>
    <row r="125" spans="1:16">
      <c r="A125" s="5">
        <f>IF('[1]JIRA-Getter.csv'!A124="","",'[1]JIRA-Getter.csv'!A124)</f>
        <v>10423</v>
      </c>
      <c r="B125" s="5" t="str">
        <f>IF('[1]JIRA-Getter.csv'!B124="","",'[1]JIRA-Getter.csv'!B124)</f>
        <v>BA-58</v>
      </c>
      <c r="C125" s="5" t="str">
        <f>IF('[1]JIRA-Getter.csv'!C124="","",'[1]JIRA-Getter.csv'!C124)</f>
        <v>Decide mapping creation method (config file, ui, ...)</v>
      </c>
      <c r="D125" s="5" t="str">
        <f>IF('[1]JIRA-Getter.csv'!D124="","",'[1]JIRA-Getter.csv'!D124)</f>
        <v/>
      </c>
      <c r="E125" s="5" t="str">
        <f>IF('[1]JIRA-Getter.csv'!E124="","",'[1]JIRA-Getter.csv'!E124)</f>
        <v>Arch.ArchitectureDetail</v>
      </c>
      <c r="F125" s="5" t="str">
        <f>IF('[1]JIRA-Getter.csv'!F124="","",'[1]JIRA-Getter.csv'!F124)</f>
        <v>Closed</v>
      </c>
      <c r="G125" s="6">
        <f>IF('[1]JIRA-Getter.csv'!G124="","",'[1]JIRA-Getter.csv'!G124)</f>
        <v>2</v>
      </c>
      <c r="H125" s="6">
        <f>IF('[1]JIRA-Getter.csv'!H124="","",'[1]JIRA-Getter.csv'!H124)</f>
        <v>0.4</v>
      </c>
      <c r="I125" s="6">
        <f>IF('[1]JIRA-Getter.csv'!I124="","",'[1]JIRA-Getter.csv'!I124)</f>
        <v>0</v>
      </c>
      <c r="J125" s="6">
        <f>IF('[1]JIRA-Getter.csv'!J124="","",'[1]JIRA-Getter.csv'!J124)</f>
        <v>0</v>
      </c>
      <c r="K125" s="5">
        <f>IF('[1]JIRA-Getter.csv'!K124="","",'[1]JIRA-Getter.csv'!K124)</f>
        <v>5</v>
      </c>
      <c r="L125" s="5" t="str">
        <f>IF('[1]JIRA-Getter.csv'!L124="","",'[1]JIRA-Getter.csv'!L124)</f>
        <v>Tobias Blaser</v>
      </c>
      <c r="M125" s="7">
        <f>IF('[1]JIRA-Getter.csv'!M124="","",'[1]JIRA-Getter.csv'!M124+365.5*4)</f>
        <v>41914.46875</v>
      </c>
      <c r="N125" s="6">
        <f>IF('[1]JIRA-Getter.csv'!N124="","",'[1]JIRA-Getter.csv'!N124)</f>
        <v>0.25</v>
      </c>
      <c r="O125" s="8" t="str">
        <f>IF('[1]JIRA-Getter.csv'!O124="","",'[1]JIRA-Getter.csv'!O124)</f>
        <v>Add decision alternatives to docu.</v>
      </c>
      <c r="P125" s="7">
        <f t="shared" si="1"/>
        <v>41914</v>
      </c>
    </row>
    <row r="126" spans="1:16">
      <c r="A126" s="5">
        <f>IF('[1]JIRA-Getter.csv'!A125="","",'[1]JIRA-Getter.csv'!A125)</f>
        <v>10424</v>
      </c>
      <c r="B126" s="5" t="str">
        <f>IF('[1]JIRA-Getter.csv'!B125="","",'[1]JIRA-Getter.csv'!B125)</f>
        <v>BA-59</v>
      </c>
      <c r="C126" s="5" t="str">
        <f>IF('[1]JIRA-Getter.csv'!C125="","",'[1]JIRA-Getter.csv'!C125)</f>
        <v>Decide task template structuration method (labels, categories, ...)</v>
      </c>
      <c r="D126" s="5" t="str">
        <f>IF('[1]JIRA-Getter.csv'!D125="","",'[1]JIRA-Getter.csv'!D125)</f>
        <v/>
      </c>
      <c r="E126" s="5" t="str">
        <f>IF('[1]JIRA-Getter.csv'!E125="","",'[1]JIRA-Getter.csv'!E125)</f>
        <v>Arch.ArchitectureDetail</v>
      </c>
      <c r="F126" s="5" t="str">
        <f>IF('[1]JIRA-Getter.csv'!F125="","",'[1]JIRA-Getter.csv'!F125)</f>
        <v>Closed</v>
      </c>
      <c r="G126" s="6">
        <f>IF('[1]JIRA-Getter.csv'!G125="","",'[1]JIRA-Getter.csv'!G125)</f>
        <v>2</v>
      </c>
      <c r="H126" s="6">
        <f>IF('[1]JIRA-Getter.csv'!H125="","",'[1]JIRA-Getter.csv'!H125)</f>
        <v>0.5</v>
      </c>
      <c r="I126" s="6">
        <f>IF('[1]JIRA-Getter.csv'!I125="","",'[1]JIRA-Getter.csv'!I125)</f>
        <v>0</v>
      </c>
      <c r="J126" s="6">
        <f>IF('[1]JIRA-Getter.csv'!J125="","",'[1]JIRA-Getter.csv'!J125)</f>
        <v>0</v>
      </c>
      <c r="K126" s="5">
        <f>IF('[1]JIRA-Getter.csv'!K125="","",'[1]JIRA-Getter.csv'!K125)</f>
        <v>4</v>
      </c>
      <c r="L126" s="5" t="str">
        <f>IF('[1]JIRA-Getter.csv'!L125="","",'[1]JIRA-Getter.csv'!L125)</f>
        <v>Tobias Blaser</v>
      </c>
      <c r="M126" s="7">
        <f>IF('[1]JIRA-Getter.csv'!M125="","",'[1]JIRA-Getter.csv'!M125+365.5*4)</f>
        <v>41914.552083333336</v>
      </c>
      <c r="N126" s="6">
        <f>IF('[1]JIRA-Getter.csv'!N125="","",'[1]JIRA-Getter.csv'!N125)</f>
        <v>1.75</v>
      </c>
      <c r="O126" s="8" t="str">
        <f>IF('[1]JIRA-Getter.csv'!O125="","",'[1]JIRA-Getter.csv'!O125)</f>
        <v>Diskussion</v>
      </c>
      <c r="P126" s="7">
        <f t="shared" si="1"/>
        <v>41914</v>
      </c>
    </row>
    <row r="127" spans="1:16">
      <c r="A127" s="5">
        <f>IF('[1]JIRA-Getter.csv'!A126="","",'[1]JIRA-Getter.csv'!A126)</f>
        <v>10425</v>
      </c>
      <c r="B127" s="5" t="str">
        <f>IF('[1]JIRA-Getter.csv'!B126="","",'[1]JIRA-Getter.csv'!B126)</f>
        <v>BA-58</v>
      </c>
      <c r="C127" s="5" t="str">
        <f>IF('[1]JIRA-Getter.csv'!C126="","",'[1]JIRA-Getter.csv'!C126)</f>
        <v>Decide mapping creation method (config file, ui, ...)</v>
      </c>
      <c r="D127" s="5" t="str">
        <f>IF('[1]JIRA-Getter.csv'!D126="","",'[1]JIRA-Getter.csv'!D126)</f>
        <v/>
      </c>
      <c r="E127" s="5" t="str">
        <f>IF('[1]JIRA-Getter.csv'!E126="","",'[1]JIRA-Getter.csv'!E126)</f>
        <v>Arch.ArchitectureDetail</v>
      </c>
      <c r="F127" s="5" t="str">
        <f>IF('[1]JIRA-Getter.csv'!F126="","",'[1]JIRA-Getter.csv'!F126)</f>
        <v>Closed</v>
      </c>
      <c r="G127" s="6">
        <f>IF('[1]JIRA-Getter.csv'!G126="","",'[1]JIRA-Getter.csv'!G126)</f>
        <v>2</v>
      </c>
      <c r="H127" s="6">
        <f>IF('[1]JIRA-Getter.csv'!H126="","",'[1]JIRA-Getter.csv'!H126)</f>
        <v>0.4</v>
      </c>
      <c r="I127" s="6">
        <f>IF('[1]JIRA-Getter.csv'!I126="","",'[1]JIRA-Getter.csv'!I126)</f>
        <v>0</v>
      </c>
      <c r="J127" s="6">
        <f>IF('[1]JIRA-Getter.csv'!J126="","",'[1]JIRA-Getter.csv'!J126)</f>
        <v>0</v>
      </c>
      <c r="K127" s="5">
        <f>IF('[1]JIRA-Getter.csv'!K126="","",'[1]JIRA-Getter.csv'!K126)</f>
        <v>5</v>
      </c>
      <c r="L127" s="5" t="str">
        <f>IF('[1]JIRA-Getter.csv'!L126="","",'[1]JIRA-Getter.csv'!L126)</f>
        <v>Tobias Blaser</v>
      </c>
      <c r="M127" s="7">
        <f>IF('[1]JIRA-Getter.csv'!M126="","",'[1]JIRA-Getter.csv'!M126+365.5*4)</f>
        <v>41914.625</v>
      </c>
      <c r="N127" s="6">
        <f>IF('[1]JIRA-Getter.csv'!N126="","",'[1]JIRA-Getter.csv'!N126)</f>
        <v>1</v>
      </c>
      <c r="O127" s="8" t="str">
        <f>IF('[1]JIRA-Getter.csv'!O126="","",'[1]JIRA-Getter.csv'!O126)</f>
        <v>Discussion</v>
      </c>
      <c r="P127" s="7">
        <f t="shared" si="1"/>
        <v>41914</v>
      </c>
    </row>
    <row r="128" spans="1:16">
      <c r="A128" s="5">
        <f>IF('[1]JIRA-Getter.csv'!A127="","",'[1]JIRA-Getter.csv'!A127)</f>
        <v>10426</v>
      </c>
      <c r="B128" s="5" t="str">
        <f>IF('[1]JIRA-Getter.csv'!B127="","",'[1]JIRA-Getter.csv'!B127)</f>
        <v>BA-59</v>
      </c>
      <c r="C128" s="5" t="str">
        <f>IF('[1]JIRA-Getter.csv'!C127="","",'[1]JIRA-Getter.csv'!C127)</f>
        <v>Decide task template structuration method (labels, categories, ...)</v>
      </c>
      <c r="D128" s="5" t="str">
        <f>IF('[1]JIRA-Getter.csv'!D127="","",'[1]JIRA-Getter.csv'!D127)</f>
        <v/>
      </c>
      <c r="E128" s="5" t="str">
        <f>IF('[1]JIRA-Getter.csv'!E127="","",'[1]JIRA-Getter.csv'!E127)</f>
        <v>Arch.ArchitectureDetail</v>
      </c>
      <c r="F128" s="5" t="str">
        <f>IF('[1]JIRA-Getter.csv'!F127="","",'[1]JIRA-Getter.csv'!F127)</f>
        <v>Closed</v>
      </c>
      <c r="G128" s="6">
        <f>IF('[1]JIRA-Getter.csv'!G127="","",'[1]JIRA-Getter.csv'!G127)</f>
        <v>2</v>
      </c>
      <c r="H128" s="6">
        <f>IF('[1]JIRA-Getter.csv'!H127="","",'[1]JIRA-Getter.csv'!H127)</f>
        <v>0.5</v>
      </c>
      <c r="I128" s="6">
        <f>IF('[1]JIRA-Getter.csv'!I127="","",'[1]JIRA-Getter.csv'!I127)</f>
        <v>0</v>
      </c>
      <c r="J128" s="6">
        <f>IF('[1]JIRA-Getter.csv'!J127="","",'[1]JIRA-Getter.csv'!J127)</f>
        <v>0</v>
      </c>
      <c r="K128" s="5">
        <f>IF('[1]JIRA-Getter.csv'!K127="","",'[1]JIRA-Getter.csv'!K127)</f>
        <v>4</v>
      </c>
      <c r="L128" s="5" t="str">
        <f>IF('[1]JIRA-Getter.csv'!L127="","",'[1]JIRA-Getter.csv'!L127)</f>
        <v>Tobias Blaser</v>
      </c>
      <c r="M128" s="7">
        <f>IF('[1]JIRA-Getter.csv'!M127="","",'[1]JIRA-Getter.csv'!M127+365.5*4)</f>
        <v>41914.666666666664</v>
      </c>
      <c r="N128" s="6">
        <f>IF('[1]JIRA-Getter.csv'!N127="","",'[1]JIRA-Getter.csv'!N127)</f>
        <v>0.5</v>
      </c>
      <c r="O128" s="8" t="str">
        <f>IF('[1]JIRA-Getter.csv'!O127="","",'[1]JIRA-Getter.csv'!O127)</f>
        <v>Document decision.</v>
      </c>
      <c r="P128" s="7">
        <f t="shared" si="1"/>
        <v>41914</v>
      </c>
    </row>
    <row r="129" spans="1:16">
      <c r="A129" s="5">
        <f>IF('[1]JIRA-Getter.csv'!A128="","",'[1]JIRA-Getter.csv'!A128)</f>
        <v>10427</v>
      </c>
      <c r="B129" s="5" t="str">
        <f>IF('[1]JIRA-Getter.csv'!B128="","",'[1]JIRA-Getter.csv'!B128)</f>
        <v>BA-58</v>
      </c>
      <c r="C129" s="5" t="str">
        <f>IF('[1]JIRA-Getter.csv'!C128="","",'[1]JIRA-Getter.csv'!C128)</f>
        <v>Decide mapping creation method (config file, ui, ...)</v>
      </c>
      <c r="D129" s="5" t="str">
        <f>IF('[1]JIRA-Getter.csv'!D128="","",'[1]JIRA-Getter.csv'!D128)</f>
        <v/>
      </c>
      <c r="E129" s="5" t="str">
        <f>IF('[1]JIRA-Getter.csv'!E128="","",'[1]JIRA-Getter.csv'!E128)</f>
        <v>Arch.ArchitectureDetail</v>
      </c>
      <c r="F129" s="5" t="str">
        <f>IF('[1]JIRA-Getter.csv'!F128="","",'[1]JIRA-Getter.csv'!F128)</f>
        <v>Closed</v>
      </c>
      <c r="G129" s="6">
        <f>IF('[1]JIRA-Getter.csv'!G128="","",'[1]JIRA-Getter.csv'!G128)</f>
        <v>2</v>
      </c>
      <c r="H129" s="6">
        <f>IF('[1]JIRA-Getter.csv'!H128="","",'[1]JIRA-Getter.csv'!H128)</f>
        <v>0.4</v>
      </c>
      <c r="I129" s="6">
        <f>IF('[1]JIRA-Getter.csv'!I128="","",'[1]JIRA-Getter.csv'!I128)</f>
        <v>0</v>
      </c>
      <c r="J129" s="6">
        <f>IF('[1]JIRA-Getter.csv'!J128="","",'[1]JIRA-Getter.csv'!J128)</f>
        <v>0</v>
      </c>
      <c r="K129" s="5">
        <f>IF('[1]JIRA-Getter.csv'!K128="","",'[1]JIRA-Getter.csv'!K128)</f>
        <v>5</v>
      </c>
      <c r="L129" s="5" t="str">
        <f>IF('[1]JIRA-Getter.csv'!L128="","",'[1]JIRA-Getter.csv'!L128)</f>
        <v>Tobias Blaser</v>
      </c>
      <c r="M129" s="7">
        <f>IF('[1]JIRA-Getter.csv'!M128="","",'[1]JIRA-Getter.csv'!M128+365.5*4)</f>
        <v>41914.729166666664</v>
      </c>
      <c r="N129" s="6">
        <f>IF('[1]JIRA-Getter.csv'!N128="","",'[1]JIRA-Getter.csv'!N128)</f>
        <v>1.75</v>
      </c>
      <c r="O129" s="8" t="str">
        <f>IF('[1]JIRA-Getter.csv'!O128="","",'[1]JIRA-Getter.csv'!O128)</f>
        <v>Create transmission workflow and document decision of mapping method.</v>
      </c>
      <c r="P129" s="7">
        <f t="shared" si="1"/>
        <v>41914</v>
      </c>
    </row>
    <row r="130" spans="1:16">
      <c r="A130" s="5">
        <f>IF('[1]JIRA-Getter.csv'!A129="","",'[1]JIRA-Getter.csv'!A129)</f>
        <v>10428</v>
      </c>
      <c r="B130" s="5" t="str">
        <f>IF('[1]JIRA-Getter.csv'!B129="","",'[1]JIRA-Getter.csv'!B129)</f>
        <v>BA-10</v>
      </c>
      <c r="C130" s="5" t="str">
        <f>IF('[1]JIRA-Getter.csv'!C129="","",'[1]JIRA-Getter.csv'!C129)</f>
        <v>Technical BA documentation</v>
      </c>
      <c r="D130" s="5" t="str">
        <f>IF('[1]JIRA-Getter.csv'!D129="","",'[1]JIRA-Getter.csv'!D129)</f>
        <v/>
      </c>
      <c r="E130" s="5" t="str">
        <f>IF('[1]JIRA-Getter.csv'!E129="","",'[1]JIRA-Getter.csv'!E129)</f>
        <v>Release BA</v>
      </c>
      <c r="F130" s="5" t="str">
        <f>IF('[1]JIRA-Getter.csv'!F129="","",'[1]JIRA-Getter.csv'!F129)</f>
        <v>Open</v>
      </c>
      <c r="G130" s="6">
        <f>IF('[1]JIRA-Getter.csv'!G129="","",'[1]JIRA-Getter.csv'!G129)</f>
        <v>0</v>
      </c>
      <c r="H130" s="6">
        <f>IF('[1]JIRA-Getter.csv'!H129="","",'[1]JIRA-Getter.csv'!H129)</f>
        <v>0</v>
      </c>
      <c r="I130" s="6">
        <f>IF('[1]JIRA-Getter.csv'!I129="","",'[1]JIRA-Getter.csv'!I129)</f>
        <v>0</v>
      </c>
      <c r="J130" s="6">
        <f>IF('[1]JIRA-Getter.csv'!J129="","",'[1]JIRA-Getter.csv'!J129)</f>
        <v>0</v>
      </c>
      <c r="K130" s="5">
        <f>IF('[1]JIRA-Getter.csv'!K129="","",'[1]JIRA-Getter.csv'!K129)</f>
        <v>6</v>
      </c>
      <c r="L130" s="5" t="str">
        <f>IF('[1]JIRA-Getter.csv'!L129="","",'[1]JIRA-Getter.csv'!L129)</f>
        <v>Tobias Blaser</v>
      </c>
      <c r="M130" s="7">
        <f>IF('[1]JIRA-Getter.csv'!M129="","",'[1]JIRA-Getter.csv'!M129+365.5*4)</f>
        <v>41915.40625</v>
      </c>
      <c r="N130" s="6">
        <f>IF('[1]JIRA-Getter.csv'!N129="","",'[1]JIRA-Getter.csv'!N129)</f>
        <v>1</v>
      </c>
      <c r="O130" s="8" t="str">
        <f>IF('[1]JIRA-Getter.csv'!O129="","",'[1]JIRA-Getter.csv'!O129)</f>
        <v>Review documentation.</v>
      </c>
      <c r="P130" s="7">
        <f t="shared" si="1"/>
        <v>41915</v>
      </c>
    </row>
    <row r="131" spans="1:16">
      <c r="A131" s="5">
        <f>IF('[1]JIRA-Getter.csv'!A130="","",'[1]JIRA-Getter.csv'!A130)</f>
        <v>10429</v>
      </c>
      <c r="B131" s="5" t="str">
        <f>IF('[1]JIRA-Getter.csv'!B130="","",'[1]JIRA-Getter.csv'!B130)</f>
        <v>BA-43</v>
      </c>
      <c r="C131" s="5" t="str">
        <f>IF('[1]JIRA-Getter.csv'!C130="","",'[1]JIRA-Getter.csv'!C130)</f>
        <v>Format literature list</v>
      </c>
      <c r="D131" s="5" t="str">
        <f>IF('[1]JIRA-Getter.csv'!D130="","",'[1]JIRA-Getter.csv'!D130)</f>
        <v/>
      </c>
      <c r="E131" s="5" t="str">
        <f>IF('[1]JIRA-Getter.csv'!E130="","",'[1]JIRA-Getter.csv'!E130)</f>
        <v>Arch.ArchitectureDetail</v>
      </c>
      <c r="F131" s="5" t="str">
        <f>IF('[1]JIRA-Getter.csv'!F130="","",'[1]JIRA-Getter.csv'!F130)</f>
        <v>Closed</v>
      </c>
      <c r="G131" s="6">
        <f>IF('[1]JIRA-Getter.csv'!G130="","",'[1]JIRA-Getter.csv'!G130)</f>
        <v>0.5</v>
      </c>
      <c r="H131" s="6">
        <f>IF('[1]JIRA-Getter.csv'!H130="","",'[1]JIRA-Getter.csv'!H130)</f>
        <v>0.16666666666666599</v>
      </c>
      <c r="I131" s="6">
        <f>IF('[1]JIRA-Getter.csv'!I130="","",'[1]JIRA-Getter.csv'!I130)</f>
        <v>0</v>
      </c>
      <c r="J131" s="6">
        <f>IF('[1]JIRA-Getter.csv'!J130="","",'[1]JIRA-Getter.csv'!J130)</f>
        <v>0</v>
      </c>
      <c r="K131" s="5">
        <f>IF('[1]JIRA-Getter.csv'!K130="","",'[1]JIRA-Getter.csv'!K130)</f>
        <v>3</v>
      </c>
      <c r="L131" s="5" t="str">
        <f>IF('[1]JIRA-Getter.csv'!L130="","",'[1]JIRA-Getter.csv'!L130)</f>
        <v>Tobias Blaser</v>
      </c>
      <c r="M131" s="7">
        <f>IF('[1]JIRA-Getter.csv'!M130="","",'[1]JIRA-Getter.csv'!M130+365.5*4)</f>
        <v>41915.447916666664</v>
      </c>
      <c r="N131" s="6">
        <f>IF('[1]JIRA-Getter.csv'!N130="","",'[1]JIRA-Getter.csv'!N130)</f>
        <v>1</v>
      </c>
      <c r="O131" s="8" t="str">
        <f>IF('[1]JIRA-Getter.csv'!O130="","",'[1]JIRA-Getter.csv'!O130)</f>
        <v>Try to reformat the literature list.</v>
      </c>
      <c r="P131" s="7">
        <f t="shared" si="1"/>
        <v>41915</v>
      </c>
    </row>
    <row r="132" spans="1:16">
      <c r="A132" s="5">
        <f>IF('[1]JIRA-Getter.csv'!A131="","",'[1]JIRA-Getter.csv'!A131)</f>
        <v>10430</v>
      </c>
      <c r="B132" s="5" t="str">
        <f>IF('[1]JIRA-Getter.csv'!B131="","",'[1]JIRA-Getter.csv'!B131)</f>
        <v>BA-10</v>
      </c>
      <c r="C132" s="5" t="str">
        <f>IF('[1]JIRA-Getter.csv'!C131="","",'[1]JIRA-Getter.csv'!C131)</f>
        <v>Technical BA documentation</v>
      </c>
      <c r="D132" s="5" t="str">
        <f>IF('[1]JIRA-Getter.csv'!D131="","",'[1]JIRA-Getter.csv'!D131)</f>
        <v/>
      </c>
      <c r="E132" s="5" t="str">
        <f>IF('[1]JIRA-Getter.csv'!E131="","",'[1]JIRA-Getter.csv'!E131)</f>
        <v>Release BA</v>
      </c>
      <c r="F132" s="5" t="str">
        <f>IF('[1]JIRA-Getter.csv'!F131="","",'[1]JIRA-Getter.csv'!F131)</f>
        <v>Open</v>
      </c>
      <c r="G132" s="6">
        <f>IF('[1]JIRA-Getter.csv'!G131="","",'[1]JIRA-Getter.csv'!G131)</f>
        <v>0</v>
      </c>
      <c r="H132" s="6">
        <f>IF('[1]JIRA-Getter.csv'!H131="","",'[1]JIRA-Getter.csv'!H131)</f>
        <v>0</v>
      </c>
      <c r="I132" s="6">
        <f>IF('[1]JIRA-Getter.csv'!I131="","",'[1]JIRA-Getter.csv'!I131)</f>
        <v>0</v>
      </c>
      <c r="J132" s="6">
        <f>IF('[1]JIRA-Getter.csv'!J131="","",'[1]JIRA-Getter.csv'!J131)</f>
        <v>0</v>
      </c>
      <c r="K132" s="5">
        <f>IF('[1]JIRA-Getter.csv'!K131="","",'[1]JIRA-Getter.csv'!K131)</f>
        <v>6</v>
      </c>
      <c r="L132" s="5" t="str">
        <f>IF('[1]JIRA-Getter.csv'!L131="","",'[1]JIRA-Getter.csv'!L131)</f>
        <v>Tobias Blaser</v>
      </c>
      <c r="M132" s="7">
        <f>IF('[1]JIRA-Getter.csv'!M131="","",'[1]JIRA-Getter.csv'!M131+365.5*4)</f>
        <v>41915.489583333336</v>
      </c>
      <c r="N132" s="6">
        <f>IF('[1]JIRA-Getter.csv'!N131="","",'[1]JIRA-Getter.csv'!N131)</f>
        <v>1</v>
      </c>
      <c r="O132" s="8" t="str">
        <f>IF('[1]JIRA-Getter.csv'!O131="","",'[1]JIRA-Getter.csv'!O131)</f>
        <v>Review documentation</v>
      </c>
      <c r="P132" s="7">
        <f t="shared" ref="P132:P195" si="2">DATE(YEAR(M132),MONTH(M132),DAY(M132))</f>
        <v>41915</v>
      </c>
    </row>
    <row r="133" spans="1:16">
      <c r="A133" s="5">
        <f>IF('[1]JIRA-Getter.csv'!A132="","",'[1]JIRA-Getter.csv'!A132)</f>
        <v>10500</v>
      </c>
      <c r="B133" s="5" t="str">
        <f>IF('[1]JIRA-Getter.csv'!B132="","",'[1]JIRA-Getter.csv'!B132)</f>
        <v>BA-59</v>
      </c>
      <c r="C133" s="5" t="str">
        <f>IF('[1]JIRA-Getter.csv'!C132="","",'[1]JIRA-Getter.csv'!C132)</f>
        <v>Decide task template structuration method (labels, categories, ...)</v>
      </c>
      <c r="D133" s="5" t="str">
        <f>IF('[1]JIRA-Getter.csv'!D132="","",'[1]JIRA-Getter.csv'!D132)</f>
        <v/>
      </c>
      <c r="E133" s="5" t="str">
        <f>IF('[1]JIRA-Getter.csv'!E132="","",'[1]JIRA-Getter.csv'!E132)</f>
        <v>Arch.ArchitectureDetail</v>
      </c>
      <c r="F133" s="5" t="str">
        <f>IF('[1]JIRA-Getter.csv'!F132="","",'[1]JIRA-Getter.csv'!F132)</f>
        <v>Closed</v>
      </c>
      <c r="G133" s="6">
        <f>IF('[1]JIRA-Getter.csv'!G132="","",'[1]JIRA-Getter.csv'!G132)</f>
        <v>2</v>
      </c>
      <c r="H133" s="6">
        <f>IF('[1]JIRA-Getter.csv'!H132="","",'[1]JIRA-Getter.csv'!H132)</f>
        <v>0.5</v>
      </c>
      <c r="I133" s="6">
        <f>IF('[1]JIRA-Getter.csv'!I132="","",'[1]JIRA-Getter.csv'!I132)</f>
        <v>0</v>
      </c>
      <c r="J133" s="6">
        <f>IF('[1]JIRA-Getter.csv'!J132="","",'[1]JIRA-Getter.csv'!J132)</f>
        <v>0</v>
      </c>
      <c r="K133" s="5">
        <f>IF('[1]JIRA-Getter.csv'!K132="","",'[1]JIRA-Getter.csv'!K132)</f>
        <v>4</v>
      </c>
      <c r="L133" s="5" t="str">
        <f>IF('[1]JIRA-Getter.csv'!L132="","",'[1]JIRA-Getter.csv'!L132)</f>
        <v>Laurin Murer</v>
      </c>
      <c r="M133" s="7">
        <f>IF('[1]JIRA-Getter.csv'!M132="","",'[1]JIRA-Getter.csv'!M132+365.5*4)</f>
        <v>41914.621527777781</v>
      </c>
      <c r="N133" s="6">
        <f>IF('[1]JIRA-Getter.csv'!N132="","",'[1]JIRA-Getter.csv'!N132)</f>
        <v>1.75</v>
      </c>
      <c r="O133" s="8" t="str">
        <f>IF('[1]JIRA-Getter.csv'!O132="","",'[1]JIRA-Getter.csv'!O132)</f>
        <v>Discussion</v>
      </c>
      <c r="P133" s="7">
        <f t="shared" si="2"/>
        <v>41914</v>
      </c>
    </row>
    <row r="134" spans="1:16">
      <c r="A134" s="5">
        <f>IF('[1]JIRA-Getter.csv'!A133="","",'[1]JIRA-Getter.csv'!A133)</f>
        <v>10501</v>
      </c>
      <c r="B134" s="5" t="str">
        <f>IF('[1]JIRA-Getter.csv'!B133="","",'[1]JIRA-Getter.csv'!B133)</f>
        <v>BA-58</v>
      </c>
      <c r="C134" s="5" t="str">
        <f>IF('[1]JIRA-Getter.csv'!C133="","",'[1]JIRA-Getter.csv'!C133)</f>
        <v>Decide mapping creation method (config file, ui, ...)</v>
      </c>
      <c r="D134" s="5" t="str">
        <f>IF('[1]JIRA-Getter.csv'!D133="","",'[1]JIRA-Getter.csv'!D133)</f>
        <v/>
      </c>
      <c r="E134" s="5" t="str">
        <f>IF('[1]JIRA-Getter.csv'!E133="","",'[1]JIRA-Getter.csv'!E133)</f>
        <v>Arch.ArchitectureDetail</v>
      </c>
      <c r="F134" s="5" t="str">
        <f>IF('[1]JIRA-Getter.csv'!F133="","",'[1]JIRA-Getter.csv'!F133)</f>
        <v>Closed</v>
      </c>
      <c r="G134" s="6">
        <f>IF('[1]JIRA-Getter.csv'!G133="","",'[1]JIRA-Getter.csv'!G133)</f>
        <v>2</v>
      </c>
      <c r="H134" s="6">
        <f>IF('[1]JIRA-Getter.csv'!H133="","",'[1]JIRA-Getter.csv'!H133)</f>
        <v>0.4</v>
      </c>
      <c r="I134" s="6">
        <f>IF('[1]JIRA-Getter.csv'!I133="","",'[1]JIRA-Getter.csv'!I133)</f>
        <v>0</v>
      </c>
      <c r="J134" s="6">
        <f>IF('[1]JIRA-Getter.csv'!J133="","",'[1]JIRA-Getter.csv'!J133)</f>
        <v>0</v>
      </c>
      <c r="K134" s="5">
        <f>IF('[1]JIRA-Getter.csv'!K133="","",'[1]JIRA-Getter.csv'!K133)</f>
        <v>5</v>
      </c>
      <c r="L134" s="5" t="str">
        <f>IF('[1]JIRA-Getter.csv'!L133="","",'[1]JIRA-Getter.csv'!L133)</f>
        <v>Laurin Murer</v>
      </c>
      <c r="M134" s="7">
        <f>IF('[1]JIRA-Getter.csv'!M133="","",'[1]JIRA-Getter.csv'!M133+365.5*4)</f>
        <v>41914.621527777781</v>
      </c>
      <c r="N134" s="6">
        <f>IF('[1]JIRA-Getter.csv'!N133="","",'[1]JIRA-Getter.csv'!N133)</f>
        <v>1</v>
      </c>
      <c r="O134" s="8" t="str">
        <f>IF('[1]JIRA-Getter.csv'!O133="","",'[1]JIRA-Getter.csv'!O133)</f>
        <v/>
      </c>
      <c r="P134" s="7">
        <f t="shared" si="2"/>
        <v>41914</v>
      </c>
    </row>
    <row r="135" spans="1:16">
      <c r="A135" s="5">
        <f>IF('[1]JIRA-Getter.csv'!A134="","",'[1]JIRA-Getter.csv'!A134)</f>
        <v>10502</v>
      </c>
      <c r="B135" s="5" t="str">
        <f>IF('[1]JIRA-Getter.csv'!B134="","",'[1]JIRA-Getter.csv'!B134)</f>
        <v>BA-56</v>
      </c>
      <c r="C135" s="5" t="str">
        <f>IF('[1]JIRA-Getter.csv'!C134="","",'[1]JIRA-Getter.csv'!C134)</f>
        <v>Move client technology decision to decision format.</v>
      </c>
      <c r="D135" s="5" t="str">
        <f>IF('[1]JIRA-Getter.csv'!D134="","",'[1]JIRA-Getter.csv'!D134)</f>
        <v/>
      </c>
      <c r="E135" s="5" t="str">
        <f>IF('[1]JIRA-Getter.csv'!E134="","",'[1]JIRA-Getter.csv'!E134)</f>
        <v>Arch.ArchitectureDetail</v>
      </c>
      <c r="F135" s="5" t="str">
        <f>IF('[1]JIRA-Getter.csv'!F134="","",'[1]JIRA-Getter.csv'!F134)</f>
        <v>Closed</v>
      </c>
      <c r="G135" s="6">
        <f>IF('[1]JIRA-Getter.csv'!G134="","",'[1]JIRA-Getter.csv'!G134)</f>
        <v>2</v>
      </c>
      <c r="H135" s="6">
        <f>IF('[1]JIRA-Getter.csv'!H134="","",'[1]JIRA-Getter.csv'!H134)</f>
        <v>1</v>
      </c>
      <c r="I135" s="6">
        <f>IF('[1]JIRA-Getter.csv'!I134="","",'[1]JIRA-Getter.csv'!I134)</f>
        <v>0</v>
      </c>
      <c r="J135" s="6">
        <f>IF('[1]JIRA-Getter.csv'!J134="","",'[1]JIRA-Getter.csv'!J134)</f>
        <v>0</v>
      </c>
      <c r="K135" s="5">
        <f>IF('[1]JIRA-Getter.csv'!K134="","",'[1]JIRA-Getter.csv'!K134)</f>
        <v>2</v>
      </c>
      <c r="L135" s="5" t="str">
        <f>IF('[1]JIRA-Getter.csv'!L134="","",'[1]JIRA-Getter.csv'!L134)</f>
        <v>Laurin Murer</v>
      </c>
      <c r="M135" s="7">
        <f>IF('[1]JIRA-Getter.csv'!M134="","",'[1]JIRA-Getter.csv'!M134+365.5*4)</f>
        <v>41915.62777777778</v>
      </c>
      <c r="N135" s="6">
        <f>IF('[1]JIRA-Getter.csv'!N134="","",'[1]JIRA-Getter.csv'!N134)</f>
        <v>0.16666666666666599</v>
      </c>
      <c r="O135" s="8" t="str">
        <f>IF('[1]JIRA-Getter.csv'!O134="","",'[1]JIRA-Getter.csv'!O134)</f>
        <v>Reviewed client technology decision</v>
      </c>
      <c r="P135" s="7">
        <f t="shared" si="2"/>
        <v>41915</v>
      </c>
    </row>
    <row r="136" spans="1:16">
      <c r="A136" s="5">
        <f>IF('[1]JIRA-Getter.csv'!A135="","",'[1]JIRA-Getter.csv'!A135)</f>
        <v>10503</v>
      </c>
      <c r="B136" s="5" t="str">
        <f>IF('[1]JIRA-Getter.csv'!B135="","",'[1]JIRA-Getter.csv'!B135)</f>
        <v>BA-58</v>
      </c>
      <c r="C136" s="5" t="str">
        <f>IF('[1]JIRA-Getter.csv'!C135="","",'[1]JIRA-Getter.csv'!C135)</f>
        <v>Decide mapping creation method (config file, ui, ...)</v>
      </c>
      <c r="D136" s="5" t="str">
        <f>IF('[1]JIRA-Getter.csv'!D135="","",'[1]JIRA-Getter.csv'!D135)</f>
        <v/>
      </c>
      <c r="E136" s="5" t="str">
        <f>IF('[1]JIRA-Getter.csv'!E135="","",'[1]JIRA-Getter.csv'!E135)</f>
        <v>Arch.ArchitectureDetail</v>
      </c>
      <c r="F136" s="5" t="str">
        <f>IF('[1]JIRA-Getter.csv'!F135="","",'[1]JIRA-Getter.csv'!F135)</f>
        <v>Closed</v>
      </c>
      <c r="G136" s="6">
        <f>IF('[1]JIRA-Getter.csv'!G135="","",'[1]JIRA-Getter.csv'!G135)</f>
        <v>2</v>
      </c>
      <c r="H136" s="6">
        <f>IF('[1]JIRA-Getter.csv'!H135="","",'[1]JIRA-Getter.csv'!H135)</f>
        <v>0.4</v>
      </c>
      <c r="I136" s="6">
        <f>IF('[1]JIRA-Getter.csv'!I135="","",'[1]JIRA-Getter.csv'!I135)</f>
        <v>0</v>
      </c>
      <c r="J136" s="6">
        <f>IF('[1]JIRA-Getter.csv'!J135="","",'[1]JIRA-Getter.csv'!J135)</f>
        <v>0</v>
      </c>
      <c r="K136" s="5">
        <f>IF('[1]JIRA-Getter.csv'!K135="","",'[1]JIRA-Getter.csv'!K135)</f>
        <v>5</v>
      </c>
      <c r="L136" s="5" t="str">
        <f>IF('[1]JIRA-Getter.csv'!L135="","",'[1]JIRA-Getter.csv'!L135)</f>
        <v>Laurin Murer</v>
      </c>
      <c r="M136" s="7">
        <f>IF('[1]JIRA-Getter.csv'!M135="","",'[1]JIRA-Getter.csv'!M135+365.5*4)</f>
        <v>41915.644444444442</v>
      </c>
      <c r="N136" s="6">
        <f>IF('[1]JIRA-Getter.csv'!N135="","",'[1]JIRA-Getter.csv'!N135)</f>
        <v>0.5</v>
      </c>
      <c r="O136" s="8" t="str">
        <f>IF('[1]JIRA-Getter.csv'!O135="","",'[1]JIRA-Getter.csv'!O135)</f>
        <v>Reviewed Domain-Part</v>
      </c>
      <c r="P136" s="7">
        <f t="shared" si="2"/>
        <v>41915</v>
      </c>
    </row>
    <row r="137" spans="1:16">
      <c r="A137" s="5">
        <f>IF('[1]JIRA-Getter.csv'!A136="","",'[1]JIRA-Getter.csv'!A136)</f>
        <v>10504</v>
      </c>
      <c r="B137" s="5" t="str">
        <f>IF('[1]JIRA-Getter.csv'!B136="","",'[1]JIRA-Getter.csv'!B136)</f>
        <v>BA-62</v>
      </c>
      <c r="C137" s="5" t="str">
        <f>IF('[1]JIRA-Getter.csv'!C136="","",'[1]JIRA-Getter.csv'!C136)</f>
        <v>Review documentation</v>
      </c>
      <c r="D137" s="5" t="str">
        <f>IF('[1]JIRA-Getter.csv'!D136="","",'[1]JIRA-Getter.csv'!D136)</f>
        <v/>
      </c>
      <c r="E137" s="5" t="str">
        <f>IF('[1]JIRA-Getter.csv'!E136="","",'[1]JIRA-Getter.csv'!E136)</f>
        <v>Arch.ArchitectureDetail</v>
      </c>
      <c r="F137" s="5" t="str">
        <f>IF('[1]JIRA-Getter.csv'!F136="","",'[1]JIRA-Getter.csv'!F136)</f>
        <v>Closed</v>
      </c>
      <c r="G137" s="6">
        <f>IF('[1]JIRA-Getter.csv'!G136="","",'[1]JIRA-Getter.csv'!G136)</f>
        <v>3</v>
      </c>
      <c r="H137" s="6">
        <f>IF('[1]JIRA-Getter.csv'!H136="","",'[1]JIRA-Getter.csv'!H136)</f>
        <v>3</v>
      </c>
      <c r="I137" s="6">
        <f>IF('[1]JIRA-Getter.csv'!I136="","",'[1]JIRA-Getter.csv'!I136)</f>
        <v>0</v>
      </c>
      <c r="J137" s="6">
        <f>IF('[1]JIRA-Getter.csv'!J136="","",'[1]JIRA-Getter.csv'!J136)</f>
        <v>0</v>
      </c>
      <c r="K137" s="5">
        <f>IF('[1]JIRA-Getter.csv'!K136="","",'[1]JIRA-Getter.csv'!K136)</f>
        <v>1</v>
      </c>
      <c r="L137" s="5" t="str">
        <f>IF('[1]JIRA-Getter.csv'!L136="","",'[1]JIRA-Getter.csv'!L136)</f>
        <v>Laurin Murer</v>
      </c>
      <c r="M137" s="7">
        <f>IF('[1]JIRA-Getter.csv'!M136="","",'[1]JIRA-Getter.csv'!M136+365.5*4)</f>
        <v>41915.645138888889</v>
      </c>
      <c r="N137" s="6">
        <f>IF('[1]JIRA-Getter.csv'!N136="","",'[1]JIRA-Getter.csv'!N136)</f>
        <v>3</v>
      </c>
      <c r="O137" s="8" t="str">
        <f>IF('[1]JIRA-Getter.csv'!O136="","",'[1]JIRA-Getter.csv'!O136)</f>
        <v>Reviewed whole existing documentation briefly</v>
      </c>
      <c r="P137" s="7">
        <f t="shared" si="2"/>
        <v>41915</v>
      </c>
    </row>
    <row r="138" spans="1:16">
      <c r="A138" s="5">
        <f>IF('[1]JIRA-Getter.csv'!A137="","",'[1]JIRA-Getter.csv'!A137)</f>
        <v>10505</v>
      </c>
      <c r="B138" s="5" t="str">
        <f>IF('[1]JIRA-Getter.csv'!B137="","",'[1]JIRA-Getter.csv'!B137)</f>
        <v>BA-63</v>
      </c>
      <c r="C138" s="5" t="str">
        <f>IF('[1]JIRA-Getter.csv'!C137="","",'[1]JIRA-Getter.csv'!C137)</f>
        <v>Work in git flow</v>
      </c>
      <c r="D138" s="5" t="str">
        <f>IF('[1]JIRA-Getter.csv'!D137="","",'[1]JIRA-Getter.csv'!D137)</f>
        <v/>
      </c>
      <c r="E138" s="5" t="str">
        <f>IF('[1]JIRA-Getter.csv'!E137="","",'[1]JIRA-Getter.csv'!E137)</f>
        <v>Arch.ArchitectureDetail</v>
      </c>
      <c r="F138" s="5" t="str">
        <f>IF('[1]JIRA-Getter.csv'!F137="","",'[1]JIRA-Getter.csv'!F137)</f>
        <v>Closed</v>
      </c>
      <c r="G138" s="6">
        <f>IF('[1]JIRA-Getter.csv'!G137="","",'[1]JIRA-Getter.csv'!G137)</f>
        <v>1</v>
      </c>
      <c r="H138" s="6">
        <f>IF('[1]JIRA-Getter.csv'!H137="","",'[1]JIRA-Getter.csv'!H137)</f>
        <v>0.5</v>
      </c>
      <c r="I138" s="6">
        <f>IF('[1]JIRA-Getter.csv'!I137="","",'[1]JIRA-Getter.csv'!I137)</f>
        <v>0.16666666666666599</v>
      </c>
      <c r="J138" s="6">
        <f>IF('[1]JIRA-Getter.csv'!J137="","",'[1]JIRA-Getter.csv'!J137)</f>
        <v>8.3333333333333301E-2</v>
      </c>
      <c r="K138" s="5">
        <f>IF('[1]JIRA-Getter.csv'!K137="","",'[1]JIRA-Getter.csv'!K137)</f>
        <v>2</v>
      </c>
      <c r="L138" s="5" t="str">
        <f>IF('[1]JIRA-Getter.csv'!L137="","",'[1]JIRA-Getter.csv'!L137)</f>
        <v>Laurin Murer</v>
      </c>
      <c r="M138" s="7">
        <f>IF('[1]JIRA-Getter.csv'!M137="","",'[1]JIRA-Getter.csv'!M137+365.5*4)</f>
        <v>41915.671527777777</v>
      </c>
      <c r="N138" s="6">
        <f>IF('[1]JIRA-Getter.csv'!N137="","",'[1]JIRA-Getter.csv'!N137)</f>
        <v>0.75</v>
      </c>
      <c r="O138" s="8" t="str">
        <f>IF('[1]JIRA-Getter.csv'!O137="","",'[1]JIRA-Getter.csv'!O137)</f>
        <v>Studied git flow and adapted Jenkins to run tests on commits on develop-branch and deploy on commits on master-branch</v>
      </c>
      <c r="P138" s="7">
        <f t="shared" si="2"/>
        <v>41915</v>
      </c>
    </row>
    <row r="139" spans="1:16">
      <c r="A139" s="5">
        <f>IF('[1]JIRA-Getter.csv'!A138="","",'[1]JIRA-Getter.csv'!A138)</f>
        <v>10506</v>
      </c>
      <c r="B139" s="5" t="str">
        <f>IF('[1]JIRA-Getter.csv'!B138="","",'[1]JIRA-Getter.csv'!B138)</f>
        <v>BA-64</v>
      </c>
      <c r="C139" s="5" t="str">
        <f>IF('[1]JIRA-Getter.csv'!C138="","",'[1]JIRA-Getter.csv'!C138)</f>
        <v>Install CDAR with vagrant</v>
      </c>
      <c r="D139" s="5" t="str">
        <f>IF('[1]JIRA-Getter.csv'!D138="","",'[1]JIRA-Getter.csv'!D138)</f>
        <v/>
      </c>
      <c r="E139" s="5" t="str">
        <f>IF('[1]JIRA-Getter.csv'!E138="","",'[1]JIRA-Getter.csv'!E138)</f>
        <v>Dev.Prototype</v>
      </c>
      <c r="F139" s="5" t="str">
        <f>IF('[1]JIRA-Getter.csv'!F138="","",'[1]JIRA-Getter.csv'!F138)</f>
        <v>Closed</v>
      </c>
      <c r="G139" s="6">
        <f>IF('[1]JIRA-Getter.csv'!G138="","",'[1]JIRA-Getter.csv'!G138)</f>
        <v>6</v>
      </c>
      <c r="H139" s="6">
        <f>IF('[1]JIRA-Getter.csv'!H138="","",'[1]JIRA-Getter.csv'!H138)</f>
        <v>1.5</v>
      </c>
      <c r="I139" s="6">
        <f>IF('[1]JIRA-Getter.csv'!I138="","",'[1]JIRA-Getter.csv'!I138)</f>
        <v>0</v>
      </c>
      <c r="J139" s="6">
        <f>IF('[1]JIRA-Getter.csv'!J138="","",'[1]JIRA-Getter.csv'!J138)</f>
        <v>0</v>
      </c>
      <c r="K139" s="5">
        <f>IF('[1]JIRA-Getter.csv'!K138="","",'[1]JIRA-Getter.csv'!K138)</f>
        <v>4</v>
      </c>
      <c r="L139" s="5" t="str">
        <f>IF('[1]JIRA-Getter.csv'!L138="","",'[1]JIRA-Getter.csv'!L138)</f>
        <v>Laurin Murer</v>
      </c>
      <c r="M139" s="7">
        <f>IF('[1]JIRA-Getter.csv'!M138="","",'[1]JIRA-Getter.csv'!M138+365.5*4)</f>
        <v>41915.538194444445</v>
      </c>
      <c r="N139" s="6">
        <f>IF('[1]JIRA-Getter.csv'!N138="","",'[1]JIRA-Getter.csv'!N138)</f>
        <v>4</v>
      </c>
      <c r="O139" s="8" t="str">
        <f>IF('[1]JIRA-Getter.csv'!O138="","",'[1]JIRA-Getter.csv'!O138)</f>
        <v>Setup a vagrant-file and a script to install tomcat, mysql, CDAR and mediawiki</v>
      </c>
      <c r="P139" s="7">
        <f t="shared" si="2"/>
        <v>41915</v>
      </c>
    </row>
    <row r="140" spans="1:16">
      <c r="A140" s="5">
        <f>IF('[1]JIRA-Getter.csv'!A139="","",'[1]JIRA-Getter.csv'!A139)</f>
        <v>10507</v>
      </c>
      <c r="B140" s="5" t="str">
        <f>IF('[1]JIRA-Getter.csv'!B139="","",'[1]JIRA-Getter.csv'!B139)</f>
        <v>BA-64</v>
      </c>
      <c r="C140" s="5" t="str">
        <f>IF('[1]JIRA-Getter.csv'!C139="","",'[1]JIRA-Getter.csv'!C139)</f>
        <v>Install CDAR with vagrant</v>
      </c>
      <c r="D140" s="5" t="str">
        <f>IF('[1]JIRA-Getter.csv'!D139="","",'[1]JIRA-Getter.csv'!D139)</f>
        <v/>
      </c>
      <c r="E140" s="5" t="str">
        <f>IF('[1]JIRA-Getter.csv'!E139="","",'[1]JIRA-Getter.csv'!E139)</f>
        <v>Dev.Prototype</v>
      </c>
      <c r="F140" s="5" t="str">
        <f>IF('[1]JIRA-Getter.csv'!F139="","",'[1]JIRA-Getter.csv'!F139)</f>
        <v>Closed</v>
      </c>
      <c r="G140" s="6">
        <f>IF('[1]JIRA-Getter.csv'!G139="","",'[1]JIRA-Getter.csv'!G139)</f>
        <v>6</v>
      </c>
      <c r="H140" s="6">
        <f>IF('[1]JIRA-Getter.csv'!H139="","",'[1]JIRA-Getter.csv'!H139)</f>
        <v>1.5</v>
      </c>
      <c r="I140" s="6">
        <f>IF('[1]JIRA-Getter.csv'!I139="","",'[1]JIRA-Getter.csv'!I139)</f>
        <v>0</v>
      </c>
      <c r="J140" s="6">
        <f>IF('[1]JIRA-Getter.csv'!J139="","",'[1]JIRA-Getter.csv'!J139)</f>
        <v>0</v>
      </c>
      <c r="K140" s="5">
        <f>IF('[1]JIRA-Getter.csv'!K139="","",'[1]JIRA-Getter.csv'!K139)</f>
        <v>4</v>
      </c>
      <c r="L140" s="5" t="str">
        <f>IF('[1]JIRA-Getter.csv'!L139="","",'[1]JIRA-Getter.csv'!L139)</f>
        <v>Laurin Murer</v>
      </c>
      <c r="M140" s="7">
        <f>IF('[1]JIRA-Getter.csv'!M139="","",'[1]JIRA-Getter.csv'!M139+365.5*4)</f>
        <v>41916.636805555558</v>
      </c>
      <c r="N140" s="6">
        <f>IF('[1]JIRA-Getter.csv'!N139="","",'[1]JIRA-Getter.csv'!N139)</f>
        <v>3</v>
      </c>
      <c r="O140" s="8" t="str">
        <f>IF('[1]JIRA-Getter.csv'!O139="","",'[1]JIRA-Getter.csv'!O139)</f>
        <v>Figured out why CDAR can't create users on mediawiki and then updated mediawiki (manual installation)</v>
      </c>
      <c r="P140" s="7">
        <f t="shared" si="2"/>
        <v>41916</v>
      </c>
    </row>
    <row r="141" spans="1:16">
      <c r="A141" s="5">
        <f>IF('[1]JIRA-Getter.csv'!A140="","",'[1]JIRA-Getter.csv'!A140)</f>
        <v>10508</v>
      </c>
      <c r="B141" s="5" t="str">
        <f>IF('[1]JIRA-Getter.csv'!B140="","",'[1]JIRA-Getter.csv'!B140)</f>
        <v>BA-64</v>
      </c>
      <c r="C141" s="5" t="str">
        <f>IF('[1]JIRA-Getter.csv'!C140="","",'[1]JIRA-Getter.csv'!C140)</f>
        <v>Install CDAR with vagrant</v>
      </c>
      <c r="D141" s="5" t="str">
        <f>IF('[1]JIRA-Getter.csv'!D140="","",'[1]JIRA-Getter.csv'!D140)</f>
        <v/>
      </c>
      <c r="E141" s="5" t="str">
        <f>IF('[1]JIRA-Getter.csv'!E140="","",'[1]JIRA-Getter.csv'!E140)</f>
        <v>Dev.Prototype</v>
      </c>
      <c r="F141" s="5" t="str">
        <f>IF('[1]JIRA-Getter.csv'!F140="","",'[1]JIRA-Getter.csv'!F140)</f>
        <v>Closed</v>
      </c>
      <c r="G141" s="6">
        <f>IF('[1]JIRA-Getter.csv'!G140="","",'[1]JIRA-Getter.csv'!G140)</f>
        <v>6</v>
      </c>
      <c r="H141" s="6">
        <f>IF('[1]JIRA-Getter.csv'!H140="","",'[1]JIRA-Getter.csv'!H140)</f>
        <v>1.5</v>
      </c>
      <c r="I141" s="6">
        <f>IF('[1]JIRA-Getter.csv'!I140="","",'[1]JIRA-Getter.csv'!I140)</f>
        <v>0</v>
      </c>
      <c r="J141" s="6">
        <f>IF('[1]JIRA-Getter.csv'!J140="","",'[1]JIRA-Getter.csv'!J140)</f>
        <v>0</v>
      </c>
      <c r="K141" s="5">
        <f>IF('[1]JIRA-Getter.csv'!K140="","",'[1]JIRA-Getter.csv'!K140)</f>
        <v>4</v>
      </c>
      <c r="L141" s="5" t="str">
        <f>IF('[1]JIRA-Getter.csv'!L140="","",'[1]JIRA-Getter.csv'!L140)</f>
        <v>Laurin Murer</v>
      </c>
      <c r="M141" s="7">
        <f>IF('[1]JIRA-Getter.csv'!M140="","",'[1]JIRA-Getter.csv'!M140+365.5*4)</f>
        <v>41916.637499999997</v>
      </c>
      <c r="N141" s="6">
        <f>IF('[1]JIRA-Getter.csv'!N140="","",'[1]JIRA-Getter.csv'!N140)</f>
        <v>1</v>
      </c>
      <c r="O141" s="8" t="str">
        <f>IF('[1]JIRA-Getter.csv'!O140="","",'[1]JIRA-Getter.csv'!O140)</f>
        <v>Cleaned up script and published it in git</v>
      </c>
      <c r="P141" s="7">
        <f t="shared" si="2"/>
        <v>41916</v>
      </c>
    </row>
    <row r="142" spans="1:16">
      <c r="A142" s="5">
        <f>IF('[1]JIRA-Getter.csv'!A141="","",'[1]JIRA-Getter.csv'!A141)</f>
        <v>10509</v>
      </c>
      <c r="B142" s="5" t="str">
        <f>IF('[1]JIRA-Getter.csv'!B141="","",'[1]JIRA-Getter.csv'!B141)</f>
        <v>BA-60</v>
      </c>
      <c r="C142" s="5" t="str">
        <f>IF('[1]JIRA-Getter.csv'!C141="","",'[1]JIRA-Getter.csv'!C141)</f>
        <v>Enable Client-Test for Jenkins</v>
      </c>
      <c r="D142" s="5" t="str">
        <f>IF('[1]JIRA-Getter.csv'!D141="","",'[1]JIRA-Getter.csv'!D141)</f>
        <v/>
      </c>
      <c r="E142" s="5" t="str">
        <f>IF('[1]JIRA-Getter.csv'!E141="","",'[1]JIRA-Getter.csv'!E141)</f>
        <v>Dev.Prototype</v>
      </c>
      <c r="F142" s="5" t="str">
        <f>IF('[1]JIRA-Getter.csv'!F141="","",'[1]JIRA-Getter.csv'!F141)</f>
        <v>Closed</v>
      </c>
      <c r="G142" s="6">
        <f>IF('[1]JIRA-Getter.csv'!G141="","",'[1]JIRA-Getter.csv'!G141)</f>
        <v>4</v>
      </c>
      <c r="H142" s="6">
        <f>IF('[1]JIRA-Getter.csv'!H141="","",'[1]JIRA-Getter.csv'!H141)</f>
        <v>2</v>
      </c>
      <c r="I142" s="6">
        <f>IF('[1]JIRA-Getter.csv'!I141="","",'[1]JIRA-Getter.csv'!I141)</f>
        <v>2.9166666666666599</v>
      </c>
      <c r="J142" s="6">
        <f>IF('[1]JIRA-Getter.csv'!J141="","",'[1]JIRA-Getter.csv'!J141)</f>
        <v>1.4583333333333299</v>
      </c>
      <c r="K142" s="5">
        <f>IF('[1]JIRA-Getter.csv'!K141="","",'[1]JIRA-Getter.csv'!K141)</f>
        <v>2</v>
      </c>
      <c r="L142" s="5" t="str">
        <f>IF('[1]JIRA-Getter.csv'!L141="","",'[1]JIRA-Getter.csv'!L141)</f>
        <v>Laurin Murer</v>
      </c>
      <c r="M142" s="7">
        <f>IF('[1]JIRA-Getter.csv'!M141="","",'[1]JIRA-Getter.csv'!M141+365.5*4)</f>
        <v>41916.709722222222</v>
      </c>
      <c r="N142" s="6">
        <f>IF('[1]JIRA-Getter.csv'!N141="","",'[1]JIRA-Getter.csv'!N141)</f>
        <v>1</v>
      </c>
      <c r="O142" s="8" t="str">
        <f>IF('[1]JIRA-Getter.csv'!O141="","",'[1]JIRA-Getter.csv'!O141)</f>
        <v>Wrote example Selenium test and configured Jenkins to be able to run it.</v>
      </c>
      <c r="P142" s="7">
        <f t="shared" si="2"/>
        <v>41916</v>
      </c>
    </row>
    <row r="143" spans="1:16">
      <c r="A143" s="5">
        <f>IF('[1]JIRA-Getter.csv'!A142="","",'[1]JIRA-Getter.csv'!A142)</f>
        <v>10510</v>
      </c>
      <c r="B143" s="5" t="str">
        <f>IF('[1]JIRA-Getter.csv'!B142="","",'[1]JIRA-Getter.csv'!B142)</f>
        <v>BA-43</v>
      </c>
      <c r="C143" s="5" t="str">
        <f>IF('[1]JIRA-Getter.csv'!C142="","",'[1]JIRA-Getter.csv'!C142)</f>
        <v>Format literature list</v>
      </c>
      <c r="D143" s="5" t="str">
        <f>IF('[1]JIRA-Getter.csv'!D142="","",'[1]JIRA-Getter.csv'!D142)</f>
        <v/>
      </c>
      <c r="E143" s="5" t="str">
        <f>IF('[1]JIRA-Getter.csv'!E142="","",'[1]JIRA-Getter.csv'!E142)</f>
        <v>Arch.ArchitectureDetail</v>
      </c>
      <c r="F143" s="5" t="str">
        <f>IF('[1]JIRA-Getter.csv'!F142="","",'[1]JIRA-Getter.csv'!F142)</f>
        <v>Closed</v>
      </c>
      <c r="G143" s="6">
        <f>IF('[1]JIRA-Getter.csv'!G142="","",'[1]JIRA-Getter.csv'!G142)</f>
        <v>0.5</v>
      </c>
      <c r="H143" s="6">
        <f>IF('[1]JIRA-Getter.csv'!H142="","",'[1]JIRA-Getter.csv'!H142)</f>
        <v>0.16666666666666599</v>
      </c>
      <c r="I143" s="6">
        <f>IF('[1]JIRA-Getter.csv'!I142="","",'[1]JIRA-Getter.csv'!I142)</f>
        <v>0</v>
      </c>
      <c r="J143" s="6">
        <f>IF('[1]JIRA-Getter.csv'!J142="","",'[1]JIRA-Getter.csv'!J142)</f>
        <v>0</v>
      </c>
      <c r="K143" s="5">
        <f>IF('[1]JIRA-Getter.csv'!K142="","",'[1]JIRA-Getter.csv'!K142)</f>
        <v>3</v>
      </c>
      <c r="L143" s="5" t="str">
        <f>IF('[1]JIRA-Getter.csv'!L142="","",'[1]JIRA-Getter.csv'!L142)</f>
        <v>Tobias Blaser</v>
      </c>
      <c r="M143" s="7">
        <f>IF('[1]JIRA-Getter.csv'!M142="","",'[1]JIRA-Getter.csv'!M142+365.5*4)</f>
        <v>41916.666666666664</v>
      </c>
      <c r="N143" s="6">
        <f>IF('[1]JIRA-Getter.csv'!N142="","",'[1]JIRA-Getter.csv'!N142)</f>
        <v>1</v>
      </c>
      <c r="O143" s="8" t="str">
        <f>IF('[1]JIRA-Getter.csv'!O142="","",'[1]JIRA-Getter.csv'!O142)</f>
        <v>Fix problem with literature rendering.</v>
      </c>
      <c r="P143" s="7">
        <f t="shared" si="2"/>
        <v>41916</v>
      </c>
    </row>
    <row r="144" spans="1:16">
      <c r="A144" s="5">
        <f>IF('[1]JIRA-Getter.csv'!A143="","",'[1]JIRA-Getter.csv'!A143)</f>
        <v>10511</v>
      </c>
      <c r="B144" s="5" t="str">
        <f>IF('[1]JIRA-Getter.csv'!B143="","",'[1]JIRA-Getter.csv'!B143)</f>
        <v>BA-14</v>
      </c>
      <c r="C144" s="5" t="str">
        <f>IF('[1]JIRA-Getter.csv'!C143="","",'[1]JIRA-Getter.csv'!C143)</f>
        <v>Projectmanagement</v>
      </c>
      <c r="D144" s="5" t="str">
        <f>IF('[1]JIRA-Getter.csv'!D143="","",'[1]JIRA-Getter.csv'!D143)</f>
        <v/>
      </c>
      <c r="E144" s="5" t="str">
        <f>IF('[1]JIRA-Getter.csv'!E143="","",'[1]JIRA-Getter.csv'!E143)</f>
        <v/>
      </c>
      <c r="F144" s="5" t="str">
        <f>IF('[1]JIRA-Getter.csv'!F143="","",'[1]JIRA-Getter.csv'!F143)</f>
        <v>Open</v>
      </c>
      <c r="G144" s="6">
        <f>IF('[1]JIRA-Getter.csv'!G143="","",'[1]JIRA-Getter.csv'!G143)</f>
        <v>14</v>
      </c>
      <c r="H144" s="6">
        <f>IF('[1]JIRA-Getter.csv'!H143="","",'[1]JIRA-Getter.csv'!H143)</f>
        <v>0.35</v>
      </c>
      <c r="I144" s="6">
        <f>IF('[1]JIRA-Getter.csv'!I143="","",'[1]JIRA-Getter.csv'!I143)</f>
        <v>0</v>
      </c>
      <c r="J144" s="6">
        <f>IF('[1]JIRA-Getter.csv'!J143="","",'[1]JIRA-Getter.csv'!J143)</f>
        <v>0</v>
      </c>
      <c r="K144" s="5">
        <f>IF('[1]JIRA-Getter.csv'!K143="","",'[1]JIRA-Getter.csv'!K143)</f>
        <v>40</v>
      </c>
      <c r="L144" s="5" t="str">
        <f>IF('[1]JIRA-Getter.csv'!L143="","",'[1]JIRA-Getter.csv'!L143)</f>
        <v>Tobias Blaser</v>
      </c>
      <c r="M144" s="7">
        <f>IF('[1]JIRA-Getter.csv'!M143="","",'[1]JIRA-Getter.csv'!M143+365.5*4)</f>
        <v>41915.604166666664</v>
      </c>
      <c r="N144" s="6">
        <f>IF('[1]JIRA-Getter.csv'!N143="","",'[1]JIRA-Getter.csv'!N143)</f>
        <v>0.5</v>
      </c>
      <c r="O144" s="8" t="str">
        <f>IF('[1]JIRA-Getter.csv'!O143="","",'[1]JIRA-Getter.csv'!O143)</f>
        <v>Plan weekend &amp; todo until monday.</v>
      </c>
      <c r="P144" s="7">
        <f t="shared" si="2"/>
        <v>41915</v>
      </c>
    </row>
    <row r="145" spans="1:16">
      <c r="A145" s="5">
        <f>IF('[1]JIRA-Getter.csv'!A144="","",'[1]JIRA-Getter.csv'!A144)</f>
        <v>10512</v>
      </c>
      <c r="B145" s="5" t="str">
        <f>IF('[1]JIRA-Getter.csv'!B144="","",'[1]JIRA-Getter.csv'!B144)</f>
        <v>BA-8</v>
      </c>
      <c r="C145" s="5" t="str">
        <f>IF('[1]JIRA-Getter.csv'!C144="","",'[1]JIRA-Getter.csv'!C144)</f>
        <v>Prepare &amp; rework meetings</v>
      </c>
      <c r="D145" s="5" t="str">
        <f>IF('[1]JIRA-Getter.csv'!D144="","",'[1]JIRA-Getter.csv'!D144)</f>
        <v/>
      </c>
      <c r="E145" s="5" t="str">
        <f>IF('[1]JIRA-Getter.csv'!E144="","",'[1]JIRA-Getter.csv'!E144)</f>
        <v/>
      </c>
      <c r="F145" s="5" t="str">
        <f>IF('[1]JIRA-Getter.csv'!F144="","",'[1]JIRA-Getter.csv'!F144)</f>
        <v>Open</v>
      </c>
      <c r="G145" s="6">
        <f>IF('[1]JIRA-Getter.csv'!G144="","",'[1]JIRA-Getter.csv'!G144)</f>
        <v>18</v>
      </c>
      <c r="H145" s="6">
        <f>IF('[1]JIRA-Getter.csv'!H144="","",'[1]JIRA-Getter.csv'!H144)</f>
        <v>0.78260869565217395</v>
      </c>
      <c r="I145" s="6">
        <f>IF('[1]JIRA-Getter.csv'!I144="","",'[1]JIRA-Getter.csv'!I144)</f>
        <v>6.5833333333333304</v>
      </c>
      <c r="J145" s="6">
        <f>IF('[1]JIRA-Getter.csv'!J144="","",'[1]JIRA-Getter.csv'!J144)</f>
        <v>0.28623188405797101</v>
      </c>
      <c r="K145" s="5">
        <f>IF('[1]JIRA-Getter.csv'!K144="","",'[1]JIRA-Getter.csv'!K144)</f>
        <v>23</v>
      </c>
      <c r="L145" s="5" t="str">
        <f>IF('[1]JIRA-Getter.csv'!L144="","",'[1]JIRA-Getter.csv'!L144)</f>
        <v>Tobias Blaser</v>
      </c>
      <c r="M145" s="7">
        <f>IF('[1]JIRA-Getter.csv'!M144="","",'[1]JIRA-Getter.csv'!M144+365.5*4)</f>
        <v>41918.3125</v>
      </c>
      <c r="N145" s="6">
        <f>IF('[1]JIRA-Getter.csv'!N144="","",'[1]JIRA-Getter.csv'!N144)</f>
        <v>0.5</v>
      </c>
      <c r="O145" s="8" t="str">
        <f>IF('[1]JIRA-Getter.csv'!O144="","",'[1]JIRA-Getter.csv'!O144)</f>
        <v>Send topic list to advisor.</v>
      </c>
      <c r="P145" s="7">
        <f t="shared" si="2"/>
        <v>41918</v>
      </c>
    </row>
    <row r="146" spans="1:16">
      <c r="A146" s="5">
        <f>IF('[1]JIRA-Getter.csv'!A145="","",'[1]JIRA-Getter.csv'!A145)</f>
        <v>10513</v>
      </c>
      <c r="B146" s="5" t="str">
        <f>IF('[1]JIRA-Getter.csv'!B145="","",'[1]JIRA-Getter.csv'!B145)</f>
        <v>BA-43</v>
      </c>
      <c r="C146" s="5" t="str">
        <f>IF('[1]JIRA-Getter.csv'!C145="","",'[1]JIRA-Getter.csv'!C145)</f>
        <v>Format literature list</v>
      </c>
      <c r="D146" s="5" t="str">
        <f>IF('[1]JIRA-Getter.csv'!D145="","",'[1]JIRA-Getter.csv'!D145)</f>
        <v/>
      </c>
      <c r="E146" s="5" t="str">
        <f>IF('[1]JIRA-Getter.csv'!E145="","",'[1]JIRA-Getter.csv'!E145)</f>
        <v>Arch.ArchitectureDetail</v>
      </c>
      <c r="F146" s="5" t="str">
        <f>IF('[1]JIRA-Getter.csv'!F145="","",'[1]JIRA-Getter.csv'!F145)</f>
        <v>Closed</v>
      </c>
      <c r="G146" s="6">
        <f>IF('[1]JIRA-Getter.csv'!G145="","",'[1]JIRA-Getter.csv'!G145)</f>
        <v>0.5</v>
      </c>
      <c r="H146" s="6">
        <f>IF('[1]JIRA-Getter.csv'!H145="","",'[1]JIRA-Getter.csv'!H145)</f>
        <v>0.16666666666666599</v>
      </c>
      <c r="I146" s="6">
        <f>IF('[1]JIRA-Getter.csv'!I145="","",'[1]JIRA-Getter.csv'!I145)</f>
        <v>0</v>
      </c>
      <c r="J146" s="6">
        <f>IF('[1]JIRA-Getter.csv'!J145="","",'[1]JIRA-Getter.csv'!J145)</f>
        <v>0</v>
      </c>
      <c r="K146" s="5">
        <f>IF('[1]JIRA-Getter.csv'!K145="","",'[1]JIRA-Getter.csv'!K145)</f>
        <v>3</v>
      </c>
      <c r="L146" s="5" t="str">
        <f>IF('[1]JIRA-Getter.csv'!L145="","",'[1]JIRA-Getter.csv'!L145)</f>
        <v>Laurin Murer</v>
      </c>
      <c r="M146" s="7">
        <f>IF('[1]JIRA-Getter.csv'!M145="","",'[1]JIRA-Getter.csv'!M145+365.5*4)</f>
        <v>41918.387499999997</v>
      </c>
      <c r="N146" s="6">
        <f>IF('[1]JIRA-Getter.csv'!N145="","",'[1]JIRA-Getter.csv'!N145)</f>
        <v>0.25</v>
      </c>
      <c r="O146" s="8" t="str">
        <f>IF('[1]JIRA-Getter.csv'!O145="","",'[1]JIRA-Getter.csv'!O145)</f>
        <v>Reviewed and adapted bib- and gitignore-file</v>
      </c>
      <c r="P146" s="7">
        <f t="shared" si="2"/>
        <v>41918</v>
      </c>
    </row>
    <row r="147" spans="1:16">
      <c r="A147" s="5">
        <f>IF('[1]JIRA-Getter.csv'!A146="","",'[1]JIRA-Getter.csv'!A146)</f>
        <v>10514</v>
      </c>
      <c r="B147" s="5" t="str">
        <f>IF('[1]JIRA-Getter.csv'!B146="","",'[1]JIRA-Getter.csv'!B146)</f>
        <v>BA-64</v>
      </c>
      <c r="C147" s="5" t="str">
        <f>IF('[1]JIRA-Getter.csv'!C146="","",'[1]JIRA-Getter.csv'!C146)</f>
        <v>Install CDAR with vagrant</v>
      </c>
      <c r="D147" s="5" t="str">
        <f>IF('[1]JIRA-Getter.csv'!D146="","",'[1]JIRA-Getter.csv'!D146)</f>
        <v/>
      </c>
      <c r="E147" s="5" t="str">
        <f>IF('[1]JIRA-Getter.csv'!E146="","",'[1]JIRA-Getter.csv'!E146)</f>
        <v>Dev.Prototype</v>
      </c>
      <c r="F147" s="5" t="str">
        <f>IF('[1]JIRA-Getter.csv'!F146="","",'[1]JIRA-Getter.csv'!F146)</f>
        <v>Closed</v>
      </c>
      <c r="G147" s="6">
        <f>IF('[1]JIRA-Getter.csv'!G146="","",'[1]JIRA-Getter.csv'!G146)</f>
        <v>6</v>
      </c>
      <c r="H147" s="6">
        <f>IF('[1]JIRA-Getter.csv'!H146="","",'[1]JIRA-Getter.csv'!H146)</f>
        <v>1.5</v>
      </c>
      <c r="I147" s="6">
        <f>IF('[1]JIRA-Getter.csv'!I146="","",'[1]JIRA-Getter.csv'!I146)</f>
        <v>0</v>
      </c>
      <c r="J147" s="6">
        <f>IF('[1]JIRA-Getter.csv'!J146="","",'[1]JIRA-Getter.csv'!J146)</f>
        <v>0</v>
      </c>
      <c r="K147" s="5">
        <f>IF('[1]JIRA-Getter.csv'!K146="","",'[1]JIRA-Getter.csv'!K146)</f>
        <v>4</v>
      </c>
      <c r="L147" s="5" t="str">
        <f>IF('[1]JIRA-Getter.csv'!L146="","",'[1]JIRA-Getter.csv'!L146)</f>
        <v>Tobias Blaser</v>
      </c>
      <c r="M147" s="7">
        <f>IF('[1]JIRA-Getter.csv'!M146="","",'[1]JIRA-Getter.csv'!M146+365.5*4)</f>
        <v>41918.4375</v>
      </c>
      <c r="N147" s="6">
        <f>IF('[1]JIRA-Getter.csv'!N146="","",'[1]JIRA-Getter.csv'!N146)</f>
        <v>0.5</v>
      </c>
      <c r="O147" s="8" t="str">
        <f>IF('[1]JIRA-Getter.csv'!O146="","",'[1]JIRA-Getter.csv'!O146)</f>
        <v>Test vagrant config</v>
      </c>
      <c r="P147" s="7">
        <f t="shared" si="2"/>
        <v>41918</v>
      </c>
    </row>
    <row r="148" spans="1:16">
      <c r="A148" s="5">
        <f>IF('[1]JIRA-Getter.csv'!A147="","",'[1]JIRA-Getter.csv'!A147)</f>
        <v>10515</v>
      </c>
      <c r="B148" s="5" t="str">
        <f>IF('[1]JIRA-Getter.csv'!B147="","",'[1]JIRA-Getter.csv'!B147)</f>
        <v>BA-14</v>
      </c>
      <c r="C148" s="5" t="str">
        <f>IF('[1]JIRA-Getter.csv'!C147="","",'[1]JIRA-Getter.csv'!C147)</f>
        <v>Projectmanagement</v>
      </c>
      <c r="D148" s="5" t="str">
        <f>IF('[1]JIRA-Getter.csv'!D147="","",'[1]JIRA-Getter.csv'!D147)</f>
        <v/>
      </c>
      <c r="E148" s="5" t="str">
        <f>IF('[1]JIRA-Getter.csv'!E147="","",'[1]JIRA-Getter.csv'!E147)</f>
        <v/>
      </c>
      <c r="F148" s="5" t="str">
        <f>IF('[1]JIRA-Getter.csv'!F147="","",'[1]JIRA-Getter.csv'!F147)</f>
        <v>Open</v>
      </c>
      <c r="G148" s="6">
        <f>IF('[1]JIRA-Getter.csv'!G147="","",'[1]JIRA-Getter.csv'!G147)</f>
        <v>14</v>
      </c>
      <c r="H148" s="6">
        <f>IF('[1]JIRA-Getter.csv'!H147="","",'[1]JIRA-Getter.csv'!H147)</f>
        <v>0.35</v>
      </c>
      <c r="I148" s="6">
        <f>IF('[1]JIRA-Getter.csv'!I147="","",'[1]JIRA-Getter.csv'!I147)</f>
        <v>0</v>
      </c>
      <c r="J148" s="6">
        <f>IF('[1]JIRA-Getter.csv'!J147="","",'[1]JIRA-Getter.csv'!J147)</f>
        <v>0</v>
      </c>
      <c r="K148" s="5">
        <f>IF('[1]JIRA-Getter.csv'!K147="","",'[1]JIRA-Getter.csv'!K147)</f>
        <v>40</v>
      </c>
      <c r="L148" s="5" t="str">
        <f>IF('[1]JIRA-Getter.csv'!L147="","",'[1]JIRA-Getter.csv'!L147)</f>
        <v>Tobias Blaser</v>
      </c>
      <c r="M148" s="7">
        <f>IF('[1]JIRA-Getter.csv'!M147="","",'[1]JIRA-Getter.csv'!M147+365.5*4)</f>
        <v>41918.416666666664</v>
      </c>
      <c r="N148" s="6">
        <f>IF('[1]JIRA-Getter.csv'!N147="","",'[1]JIRA-Getter.csv'!N147)</f>
        <v>0.5</v>
      </c>
      <c r="O148" s="8" t="str">
        <f>IF('[1]JIRA-Getter.csv'!O147="","",'[1]JIRA-Getter.csv'!O147)</f>
        <v>Sit down meeting.</v>
      </c>
      <c r="P148" s="7">
        <f t="shared" si="2"/>
        <v>41918</v>
      </c>
    </row>
    <row r="149" spans="1:16">
      <c r="A149" s="5">
        <f>IF('[1]JIRA-Getter.csv'!A148="","",'[1]JIRA-Getter.csv'!A148)</f>
        <v>10516</v>
      </c>
      <c r="B149" s="5" t="str">
        <f>IF('[1]JIRA-Getter.csv'!B148="","",'[1]JIRA-Getter.csv'!B148)</f>
        <v>BA-63</v>
      </c>
      <c r="C149" s="5" t="str">
        <f>IF('[1]JIRA-Getter.csv'!C148="","",'[1]JIRA-Getter.csv'!C148)</f>
        <v>Work in git flow</v>
      </c>
      <c r="D149" s="5" t="str">
        <f>IF('[1]JIRA-Getter.csv'!D148="","",'[1]JIRA-Getter.csv'!D148)</f>
        <v/>
      </c>
      <c r="E149" s="5" t="str">
        <f>IF('[1]JIRA-Getter.csv'!E148="","",'[1]JIRA-Getter.csv'!E148)</f>
        <v>Arch.ArchitectureDetail</v>
      </c>
      <c r="F149" s="5" t="str">
        <f>IF('[1]JIRA-Getter.csv'!F148="","",'[1]JIRA-Getter.csv'!F148)</f>
        <v>Closed</v>
      </c>
      <c r="G149" s="6">
        <f>IF('[1]JIRA-Getter.csv'!G148="","",'[1]JIRA-Getter.csv'!G148)</f>
        <v>1</v>
      </c>
      <c r="H149" s="6">
        <f>IF('[1]JIRA-Getter.csv'!H148="","",'[1]JIRA-Getter.csv'!H148)</f>
        <v>0.5</v>
      </c>
      <c r="I149" s="6">
        <f>IF('[1]JIRA-Getter.csv'!I148="","",'[1]JIRA-Getter.csv'!I148)</f>
        <v>0.16666666666666599</v>
      </c>
      <c r="J149" s="6">
        <f>IF('[1]JIRA-Getter.csv'!J148="","",'[1]JIRA-Getter.csv'!J148)</f>
        <v>8.3333333333333301E-2</v>
      </c>
      <c r="K149" s="5">
        <f>IF('[1]JIRA-Getter.csv'!K148="","",'[1]JIRA-Getter.csv'!K148)</f>
        <v>2</v>
      </c>
      <c r="L149" s="5" t="str">
        <f>IF('[1]JIRA-Getter.csv'!L148="","",'[1]JIRA-Getter.csv'!L148)</f>
        <v>Tobias Blaser</v>
      </c>
      <c r="M149" s="7">
        <f>IF('[1]JIRA-Getter.csv'!M148="","",'[1]JIRA-Getter.csv'!M148+365.5*4)</f>
        <v>41918.458333333336</v>
      </c>
      <c r="N149" s="6">
        <f>IF('[1]JIRA-Getter.csv'!N148="","",'[1]JIRA-Getter.csv'!N148)</f>
        <v>8.3333333333333301E-2</v>
      </c>
      <c r="O149" s="8" t="str">
        <f>IF('[1]JIRA-Getter.csv'!O148="","",'[1]JIRA-Getter.csv'!O148)</f>
        <v>Check git flow config</v>
      </c>
      <c r="P149" s="7">
        <f t="shared" si="2"/>
        <v>41918</v>
      </c>
    </row>
    <row r="150" spans="1:16">
      <c r="A150" s="5">
        <f>IF('[1]JIRA-Getter.csv'!A149="","",'[1]JIRA-Getter.csv'!A149)</f>
        <v>10517</v>
      </c>
      <c r="B150" s="5" t="str">
        <f>IF('[1]JIRA-Getter.csv'!B149="","",'[1]JIRA-Getter.csv'!B149)</f>
        <v>BA-60</v>
      </c>
      <c r="C150" s="5" t="str">
        <f>IF('[1]JIRA-Getter.csv'!C149="","",'[1]JIRA-Getter.csv'!C149)</f>
        <v>Enable Client-Test for Jenkins</v>
      </c>
      <c r="D150" s="5" t="str">
        <f>IF('[1]JIRA-Getter.csv'!D149="","",'[1]JIRA-Getter.csv'!D149)</f>
        <v/>
      </c>
      <c r="E150" s="5" t="str">
        <f>IF('[1]JIRA-Getter.csv'!E149="","",'[1]JIRA-Getter.csv'!E149)</f>
        <v>Dev.Prototype</v>
      </c>
      <c r="F150" s="5" t="str">
        <f>IF('[1]JIRA-Getter.csv'!F149="","",'[1]JIRA-Getter.csv'!F149)</f>
        <v>Closed</v>
      </c>
      <c r="G150" s="6">
        <f>IF('[1]JIRA-Getter.csv'!G149="","",'[1]JIRA-Getter.csv'!G149)</f>
        <v>4</v>
      </c>
      <c r="H150" s="6">
        <f>IF('[1]JIRA-Getter.csv'!H149="","",'[1]JIRA-Getter.csv'!H149)</f>
        <v>2</v>
      </c>
      <c r="I150" s="6">
        <f>IF('[1]JIRA-Getter.csv'!I149="","",'[1]JIRA-Getter.csv'!I149)</f>
        <v>2.9166666666666599</v>
      </c>
      <c r="J150" s="6">
        <f>IF('[1]JIRA-Getter.csv'!J149="","",'[1]JIRA-Getter.csv'!J149)</f>
        <v>1.4583333333333299</v>
      </c>
      <c r="K150" s="5">
        <f>IF('[1]JIRA-Getter.csv'!K149="","",'[1]JIRA-Getter.csv'!K149)</f>
        <v>2</v>
      </c>
      <c r="L150" s="5" t="str">
        <f>IF('[1]JIRA-Getter.csv'!L149="","",'[1]JIRA-Getter.csv'!L149)</f>
        <v>Tobias Blaser</v>
      </c>
      <c r="M150" s="7">
        <f>IF('[1]JIRA-Getter.csv'!M149="","",'[1]JIRA-Getter.csv'!M149+365.5*4)</f>
        <v>41918.461805555555</v>
      </c>
      <c r="N150" s="6">
        <f>IF('[1]JIRA-Getter.csv'!N149="","",'[1]JIRA-Getter.csv'!N149)</f>
        <v>8.3333333333333301E-2</v>
      </c>
      <c r="O150" s="8" t="str">
        <f>IF('[1]JIRA-Getter.csv'!O149="","",'[1]JIRA-Getter.csv'!O149)</f>
        <v>Test installation</v>
      </c>
      <c r="P150" s="7">
        <f t="shared" si="2"/>
        <v>41918</v>
      </c>
    </row>
    <row r="151" spans="1:16">
      <c r="A151" s="5">
        <f>IF('[1]JIRA-Getter.csv'!A150="","",'[1]JIRA-Getter.csv'!A150)</f>
        <v>10518</v>
      </c>
      <c r="B151" s="5" t="str">
        <f>IF('[1]JIRA-Getter.csv'!B150="","",'[1]JIRA-Getter.csv'!B150)</f>
        <v>BA-14</v>
      </c>
      <c r="C151" s="5" t="str">
        <f>IF('[1]JIRA-Getter.csv'!C150="","",'[1]JIRA-Getter.csv'!C150)</f>
        <v>Projectmanagement</v>
      </c>
      <c r="D151" s="5" t="str">
        <f>IF('[1]JIRA-Getter.csv'!D150="","",'[1]JIRA-Getter.csv'!D150)</f>
        <v/>
      </c>
      <c r="E151" s="5" t="str">
        <f>IF('[1]JIRA-Getter.csv'!E150="","",'[1]JIRA-Getter.csv'!E150)</f>
        <v/>
      </c>
      <c r="F151" s="5" t="str">
        <f>IF('[1]JIRA-Getter.csv'!F150="","",'[1]JIRA-Getter.csv'!F150)</f>
        <v>Open</v>
      </c>
      <c r="G151" s="6">
        <f>IF('[1]JIRA-Getter.csv'!G150="","",'[1]JIRA-Getter.csv'!G150)</f>
        <v>14</v>
      </c>
      <c r="H151" s="6">
        <f>IF('[1]JIRA-Getter.csv'!H150="","",'[1]JIRA-Getter.csv'!H150)</f>
        <v>0.35</v>
      </c>
      <c r="I151" s="6">
        <f>IF('[1]JIRA-Getter.csv'!I150="","",'[1]JIRA-Getter.csv'!I150)</f>
        <v>0</v>
      </c>
      <c r="J151" s="6">
        <f>IF('[1]JIRA-Getter.csv'!J150="","",'[1]JIRA-Getter.csv'!J150)</f>
        <v>0</v>
      </c>
      <c r="K151" s="5">
        <f>IF('[1]JIRA-Getter.csv'!K150="","",'[1]JIRA-Getter.csv'!K150)</f>
        <v>40</v>
      </c>
      <c r="L151" s="5" t="str">
        <f>IF('[1]JIRA-Getter.csv'!L150="","",'[1]JIRA-Getter.csv'!L150)</f>
        <v>Laurin Murer</v>
      </c>
      <c r="M151" s="7">
        <f>IF('[1]JIRA-Getter.csv'!M150="","",'[1]JIRA-Getter.csv'!M150+365.5*4)</f>
        <v>41918.466666666667</v>
      </c>
      <c r="N151" s="6">
        <f>IF('[1]JIRA-Getter.csv'!N150="","",'[1]JIRA-Getter.csv'!N150)</f>
        <v>0.5</v>
      </c>
      <c r="O151" s="8" t="str">
        <f>IF('[1]JIRA-Getter.csv'!O150="","",'[1]JIRA-Getter.csv'!O150)</f>
        <v>Sit down meeting.</v>
      </c>
      <c r="P151" s="7">
        <f t="shared" si="2"/>
        <v>41918</v>
      </c>
    </row>
    <row r="152" spans="1:16">
      <c r="A152" s="5">
        <f>IF('[1]JIRA-Getter.csv'!A151="","",'[1]JIRA-Getter.csv'!A151)</f>
        <v>10519</v>
      </c>
      <c r="B152" s="5" t="str">
        <f>IF('[1]JIRA-Getter.csv'!B151="","",'[1]JIRA-Getter.csv'!B151)</f>
        <v>BA-14</v>
      </c>
      <c r="C152" s="5" t="str">
        <f>IF('[1]JIRA-Getter.csv'!C151="","",'[1]JIRA-Getter.csv'!C151)</f>
        <v>Projectmanagement</v>
      </c>
      <c r="D152" s="5" t="str">
        <f>IF('[1]JIRA-Getter.csv'!D151="","",'[1]JIRA-Getter.csv'!D151)</f>
        <v/>
      </c>
      <c r="E152" s="5" t="str">
        <f>IF('[1]JIRA-Getter.csv'!E151="","",'[1]JIRA-Getter.csv'!E151)</f>
        <v/>
      </c>
      <c r="F152" s="5" t="str">
        <f>IF('[1]JIRA-Getter.csv'!F151="","",'[1]JIRA-Getter.csv'!F151)</f>
        <v>Open</v>
      </c>
      <c r="G152" s="6">
        <f>IF('[1]JIRA-Getter.csv'!G151="","",'[1]JIRA-Getter.csv'!G151)</f>
        <v>14</v>
      </c>
      <c r="H152" s="6">
        <f>IF('[1]JIRA-Getter.csv'!H151="","",'[1]JIRA-Getter.csv'!H151)</f>
        <v>0.35</v>
      </c>
      <c r="I152" s="6">
        <f>IF('[1]JIRA-Getter.csv'!I151="","",'[1]JIRA-Getter.csv'!I151)</f>
        <v>0</v>
      </c>
      <c r="J152" s="6">
        <f>IF('[1]JIRA-Getter.csv'!J151="","",'[1]JIRA-Getter.csv'!J151)</f>
        <v>0</v>
      </c>
      <c r="K152" s="5">
        <f>IF('[1]JIRA-Getter.csv'!K151="","",'[1]JIRA-Getter.csv'!K151)</f>
        <v>40</v>
      </c>
      <c r="L152" s="5" t="str">
        <f>IF('[1]JIRA-Getter.csv'!L151="","",'[1]JIRA-Getter.csv'!L151)</f>
        <v>Laurin Murer</v>
      </c>
      <c r="M152" s="7">
        <f>IF('[1]JIRA-Getter.csv'!M151="","",'[1]JIRA-Getter.csv'!M151+365.5*4)</f>
        <v>41918.466666666667</v>
      </c>
      <c r="N152" s="6">
        <f>IF('[1]JIRA-Getter.csv'!N151="","",'[1]JIRA-Getter.csv'!N151)</f>
        <v>0.5</v>
      </c>
      <c r="O152" s="8" t="str">
        <f>IF('[1]JIRA-Getter.csv'!O151="","",'[1]JIRA-Getter.csv'!O151)</f>
        <v>Created new tasks for new milestone</v>
      </c>
      <c r="P152" s="7">
        <f t="shared" si="2"/>
        <v>41918</v>
      </c>
    </row>
    <row r="153" spans="1:16">
      <c r="A153" s="5">
        <f>IF('[1]JIRA-Getter.csv'!A152="","",'[1]JIRA-Getter.csv'!A152)</f>
        <v>10520</v>
      </c>
      <c r="B153" s="5" t="str">
        <f>IF('[1]JIRA-Getter.csv'!B152="","",'[1]JIRA-Getter.csv'!B152)</f>
        <v>BA-71</v>
      </c>
      <c r="C153" s="5" t="str">
        <f>IF('[1]JIRA-Getter.csv'!C152="","",'[1]JIRA-Getter.csv'!C152)</f>
        <v>Finish milestone</v>
      </c>
      <c r="D153" s="5" t="str">
        <f>IF('[1]JIRA-Getter.csv'!D152="","",'[1]JIRA-Getter.csv'!D152)</f>
        <v/>
      </c>
      <c r="E153" s="5" t="str">
        <f>IF('[1]JIRA-Getter.csv'!E152="","",'[1]JIRA-Getter.csv'!E152)</f>
        <v/>
      </c>
      <c r="F153" s="5" t="str">
        <f>IF('[1]JIRA-Getter.csv'!F152="","",'[1]JIRA-Getter.csv'!F152)</f>
        <v>Open</v>
      </c>
      <c r="G153" s="6">
        <f>IF('[1]JIRA-Getter.csv'!G152="","",'[1]JIRA-Getter.csv'!G152)</f>
        <v>8</v>
      </c>
      <c r="H153" s="6">
        <f>IF('[1]JIRA-Getter.csv'!H152="","",'[1]JIRA-Getter.csv'!H152)</f>
        <v>1.1428571428571399</v>
      </c>
      <c r="I153" s="6">
        <f>IF('[1]JIRA-Getter.csv'!I152="","",'[1]JIRA-Getter.csv'!I152)</f>
        <v>0</v>
      </c>
      <c r="J153" s="6">
        <f>IF('[1]JIRA-Getter.csv'!J152="","",'[1]JIRA-Getter.csv'!J152)</f>
        <v>0</v>
      </c>
      <c r="K153" s="5">
        <f>IF('[1]JIRA-Getter.csv'!K152="","",'[1]JIRA-Getter.csv'!K152)</f>
        <v>7</v>
      </c>
      <c r="L153" s="5" t="str">
        <f>IF('[1]JIRA-Getter.csv'!L152="","",'[1]JIRA-Getter.csv'!L152)</f>
        <v>Tobias Blaser</v>
      </c>
      <c r="M153" s="7">
        <f>IF('[1]JIRA-Getter.csv'!M152="","",'[1]JIRA-Getter.csv'!M152+365.5*4)</f>
        <v>41918.465277777781</v>
      </c>
      <c r="N153" s="6">
        <f>IF('[1]JIRA-Getter.csv'!N152="","",'[1]JIRA-Getter.csv'!N152)</f>
        <v>0.5</v>
      </c>
      <c r="O153" s="8" t="str">
        <f>IF('[1]JIRA-Getter.csv'!O152="","",'[1]JIRA-Getter.csv'!O152)</f>
        <v>Update risk management.</v>
      </c>
      <c r="P153" s="7">
        <f t="shared" si="2"/>
        <v>41918</v>
      </c>
    </row>
    <row r="154" spans="1:16">
      <c r="A154" s="5">
        <f>IF('[1]JIRA-Getter.csv'!A153="","",'[1]JIRA-Getter.csv'!A153)</f>
        <v>10521</v>
      </c>
      <c r="B154" s="5" t="str">
        <f>IF('[1]JIRA-Getter.csv'!B153="","",'[1]JIRA-Getter.csv'!B153)</f>
        <v>BA-66</v>
      </c>
      <c r="C154" s="5" t="str">
        <f>IF('[1]JIRA-Getter.csv'!C153="","",'[1]JIRA-Getter.csv'!C153)</f>
        <v>Create client template</v>
      </c>
      <c r="D154" s="5" t="str">
        <f>IF('[1]JIRA-Getter.csv'!D153="","",'[1]JIRA-Getter.csv'!D153)</f>
        <v/>
      </c>
      <c r="E154" s="5" t="str">
        <f>IF('[1]JIRA-Getter.csv'!E153="","",'[1]JIRA-Getter.csv'!E153)</f>
        <v>Dev.Prototype</v>
      </c>
      <c r="F154" s="5" t="str">
        <f>IF('[1]JIRA-Getter.csv'!F153="","",'[1]JIRA-Getter.csv'!F153)</f>
        <v>Closed</v>
      </c>
      <c r="G154" s="6">
        <f>IF('[1]JIRA-Getter.csv'!G153="","",'[1]JIRA-Getter.csv'!G153)</f>
        <v>5</v>
      </c>
      <c r="H154" s="6">
        <f>IF('[1]JIRA-Getter.csv'!H153="","",'[1]JIRA-Getter.csv'!H153)</f>
        <v>1.6666666666666601</v>
      </c>
      <c r="I154" s="6">
        <f>IF('[1]JIRA-Getter.csv'!I153="","",'[1]JIRA-Getter.csv'!I153)</f>
        <v>1.75</v>
      </c>
      <c r="J154" s="6">
        <f>IF('[1]JIRA-Getter.csv'!J153="","",'[1]JIRA-Getter.csv'!J153)</f>
        <v>0.58333333333333304</v>
      </c>
      <c r="K154" s="5">
        <f>IF('[1]JIRA-Getter.csv'!K153="","",'[1]JIRA-Getter.csv'!K153)</f>
        <v>3</v>
      </c>
      <c r="L154" s="5" t="str">
        <f>IF('[1]JIRA-Getter.csv'!L153="","",'[1]JIRA-Getter.csv'!L153)</f>
        <v>Tobias Blaser</v>
      </c>
      <c r="M154" s="7">
        <f>IF('[1]JIRA-Getter.csv'!M153="","",'[1]JIRA-Getter.csv'!M153+365.5*4)</f>
        <v>41918.520833333336</v>
      </c>
      <c r="N154" s="6">
        <f>IF('[1]JIRA-Getter.csv'!N153="","",'[1]JIRA-Getter.csv'!N153)</f>
        <v>0.5</v>
      </c>
      <c r="O154" s="8" t="str">
        <f>IF('[1]JIRA-Getter.csv'!O153="","",'[1]JIRA-Getter.csv'!O153)</f>
        <v>Initialize client</v>
      </c>
      <c r="P154" s="7">
        <f t="shared" si="2"/>
        <v>41918</v>
      </c>
    </row>
    <row r="155" spans="1:16">
      <c r="A155" s="5">
        <f>IF('[1]JIRA-Getter.csv'!A154="","",'[1]JIRA-Getter.csv'!A154)</f>
        <v>10522</v>
      </c>
      <c r="B155" s="5" t="str">
        <f>IF('[1]JIRA-Getter.csv'!B154="","",'[1]JIRA-Getter.csv'!B154)</f>
        <v>BA-9</v>
      </c>
      <c r="C155" s="5" t="str">
        <f>IF('[1]JIRA-Getter.csv'!C154="","",'[1]JIRA-Getter.csv'!C154)</f>
        <v>Hold meeding</v>
      </c>
      <c r="D155" s="5" t="str">
        <f>IF('[1]JIRA-Getter.csv'!D154="","",'[1]JIRA-Getter.csv'!D154)</f>
        <v/>
      </c>
      <c r="E155" s="5" t="str">
        <f>IF('[1]JIRA-Getter.csv'!E154="","",'[1]JIRA-Getter.csv'!E154)</f>
        <v/>
      </c>
      <c r="F155" s="5" t="str">
        <f>IF('[1]JIRA-Getter.csv'!F154="","",'[1]JIRA-Getter.csv'!F154)</f>
        <v>Open</v>
      </c>
      <c r="G155" s="6">
        <f>IF('[1]JIRA-Getter.csv'!G154="","",'[1]JIRA-Getter.csv'!G154)</f>
        <v>28</v>
      </c>
      <c r="H155" s="6">
        <f>IF('[1]JIRA-Getter.csv'!H154="","",'[1]JIRA-Getter.csv'!H154)</f>
        <v>1.1200000000000001</v>
      </c>
      <c r="I155" s="6">
        <f>IF('[1]JIRA-Getter.csv'!I154="","",'[1]JIRA-Getter.csv'!I154)</f>
        <v>0</v>
      </c>
      <c r="J155" s="6">
        <f>IF('[1]JIRA-Getter.csv'!J154="","",'[1]JIRA-Getter.csv'!J154)</f>
        <v>0</v>
      </c>
      <c r="K155" s="5">
        <f>IF('[1]JIRA-Getter.csv'!K154="","",'[1]JIRA-Getter.csv'!K154)</f>
        <v>25</v>
      </c>
      <c r="L155" s="5" t="str">
        <f>IF('[1]JIRA-Getter.csv'!L154="","",'[1]JIRA-Getter.csv'!L154)</f>
        <v>Tobias Blaser</v>
      </c>
      <c r="M155" s="7">
        <f>IF('[1]JIRA-Getter.csv'!M154="","",'[1]JIRA-Getter.csv'!M154+365.5*4)</f>
        <v>41918.541666666664</v>
      </c>
      <c r="N155" s="6">
        <f>IF('[1]JIRA-Getter.csv'!N154="","",'[1]JIRA-Getter.csv'!N154)</f>
        <v>1.5</v>
      </c>
      <c r="O155" s="8" t="str">
        <f>IF('[1]JIRA-Getter.csv'!O154="","",'[1]JIRA-Getter.csv'!O154)</f>
        <v>BA meeting 06.10</v>
      </c>
      <c r="P155" s="7">
        <f t="shared" si="2"/>
        <v>41918</v>
      </c>
    </row>
    <row r="156" spans="1:16">
      <c r="A156" s="5">
        <f>IF('[1]JIRA-Getter.csv'!A155="","",'[1]JIRA-Getter.csv'!A155)</f>
        <v>10523</v>
      </c>
      <c r="B156" s="5" t="str">
        <f>IF('[1]JIRA-Getter.csv'!B155="","",'[1]JIRA-Getter.csv'!B155)</f>
        <v>BA-9</v>
      </c>
      <c r="C156" s="5" t="str">
        <f>IF('[1]JIRA-Getter.csv'!C155="","",'[1]JIRA-Getter.csv'!C155)</f>
        <v>Hold meeding</v>
      </c>
      <c r="D156" s="5" t="str">
        <f>IF('[1]JIRA-Getter.csv'!D155="","",'[1]JIRA-Getter.csv'!D155)</f>
        <v/>
      </c>
      <c r="E156" s="5" t="str">
        <f>IF('[1]JIRA-Getter.csv'!E155="","",'[1]JIRA-Getter.csv'!E155)</f>
        <v/>
      </c>
      <c r="F156" s="5" t="str">
        <f>IF('[1]JIRA-Getter.csv'!F155="","",'[1]JIRA-Getter.csv'!F155)</f>
        <v>Open</v>
      </c>
      <c r="G156" s="6">
        <f>IF('[1]JIRA-Getter.csv'!G155="","",'[1]JIRA-Getter.csv'!G155)</f>
        <v>28</v>
      </c>
      <c r="H156" s="6">
        <f>IF('[1]JIRA-Getter.csv'!H155="","",'[1]JIRA-Getter.csv'!H155)</f>
        <v>1.1200000000000001</v>
      </c>
      <c r="I156" s="6">
        <f>IF('[1]JIRA-Getter.csv'!I155="","",'[1]JIRA-Getter.csv'!I155)</f>
        <v>0</v>
      </c>
      <c r="J156" s="6">
        <f>IF('[1]JIRA-Getter.csv'!J155="","",'[1]JIRA-Getter.csv'!J155)</f>
        <v>0</v>
      </c>
      <c r="K156" s="5">
        <f>IF('[1]JIRA-Getter.csv'!K155="","",'[1]JIRA-Getter.csv'!K155)</f>
        <v>25</v>
      </c>
      <c r="L156" s="5" t="str">
        <f>IF('[1]JIRA-Getter.csv'!L155="","",'[1]JIRA-Getter.csv'!L155)</f>
        <v>Laurin Murer</v>
      </c>
      <c r="M156" s="7">
        <f>IF('[1]JIRA-Getter.csv'!M155="","",'[1]JIRA-Getter.csv'!M155+365.5*4)</f>
        <v>41918.618055555555</v>
      </c>
      <c r="N156" s="6">
        <f>IF('[1]JIRA-Getter.csv'!N155="","",'[1]JIRA-Getter.csv'!N155)</f>
        <v>1.5</v>
      </c>
      <c r="O156" s="8" t="str">
        <f>IF('[1]JIRA-Getter.csv'!O155="","",'[1]JIRA-Getter.csv'!O155)</f>
        <v>Hold meeting</v>
      </c>
      <c r="P156" s="7">
        <f t="shared" si="2"/>
        <v>41918</v>
      </c>
    </row>
    <row r="157" spans="1:16">
      <c r="A157" s="5">
        <f>IF('[1]JIRA-Getter.csv'!A156="","",'[1]JIRA-Getter.csv'!A156)</f>
        <v>10524</v>
      </c>
      <c r="B157" s="5" t="str">
        <f>IF('[1]JIRA-Getter.csv'!B156="","",'[1]JIRA-Getter.csv'!B156)</f>
        <v>BA-65</v>
      </c>
      <c r="C157" s="5" t="str">
        <f>IF('[1]JIRA-Getter.csv'!C156="","",'[1]JIRA-Getter.csv'!C156)</f>
        <v>Draft domain modell</v>
      </c>
      <c r="D157" s="5" t="str">
        <f>IF('[1]JIRA-Getter.csv'!D156="","",'[1]JIRA-Getter.csv'!D156)</f>
        <v/>
      </c>
      <c r="E157" s="5" t="str">
        <f>IF('[1]JIRA-Getter.csv'!E156="","",'[1]JIRA-Getter.csv'!E156)</f>
        <v>Dev.Prototype</v>
      </c>
      <c r="F157" s="5" t="str">
        <f>IF('[1]JIRA-Getter.csv'!F156="","",'[1]JIRA-Getter.csv'!F156)</f>
        <v>Closed</v>
      </c>
      <c r="G157" s="6">
        <f>IF('[1]JIRA-Getter.csv'!G156="","",'[1]JIRA-Getter.csv'!G156)</f>
        <v>10</v>
      </c>
      <c r="H157" s="6">
        <f>IF('[1]JIRA-Getter.csv'!H156="","",'[1]JIRA-Getter.csv'!H156)</f>
        <v>2.5</v>
      </c>
      <c r="I157" s="6">
        <f>IF('[1]JIRA-Getter.csv'!I156="","",'[1]JIRA-Getter.csv'!I156)</f>
        <v>6.4166666666666599</v>
      </c>
      <c r="J157" s="6">
        <f>IF('[1]JIRA-Getter.csv'!J156="","",'[1]JIRA-Getter.csv'!J156)</f>
        <v>1.6041666666666601</v>
      </c>
      <c r="K157" s="5">
        <f>IF('[1]JIRA-Getter.csv'!K156="","",'[1]JIRA-Getter.csv'!K156)</f>
        <v>4</v>
      </c>
      <c r="L157" s="5" t="str">
        <f>IF('[1]JIRA-Getter.csv'!L156="","",'[1]JIRA-Getter.csv'!L156)</f>
        <v>Laurin Murer</v>
      </c>
      <c r="M157" s="7">
        <f>IF('[1]JIRA-Getter.csv'!M156="","",'[1]JIRA-Getter.csv'!M156+365.5*4)</f>
        <v>41918.655555555553</v>
      </c>
      <c r="N157" s="6">
        <f>IF('[1]JIRA-Getter.csv'!N156="","",'[1]JIRA-Getter.csv'!N156)</f>
        <v>1</v>
      </c>
      <c r="O157" s="8" t="str">
        <f>IF('[1]JIRA-Getter.csv'!O156="","",'[1]JIRA-Getter.csv'!O156)</f>
        <v>Discuss first version</v>
      </c>
      <c r="P157" s="7">
        <f t="shared" si="2"/>
        <v>41918</v>
      </c>
    </row>
    <row r="158" spans="1:16">
      <c r="A158" s="5">
        <f>IF('[1]JIRA-Getter.csv'!A157="","",'[1]JIRA-Getter.csv'!A157)</f>
        <v>10525</v>
      </c>
      <c r="B158" s="5" t="str">
        <f>IF('[1]JIRA-Getter.csv'!B157="","",'[1]JIRA-Getter.csv'!B157)</f>
        <v>BA-8</v>
      </c>
      <c r="C158" s="5" t="str">
        <f>IF('[1]JIRA-Getter.csv'!C157="","",'[1]JIRA-Getter.csv'!C157)</f>
        <v>Prepare &amp; rework meetings</v>
      </c>
      <c r="D158" s="5" t="str">
        <f>IF('[1]JIRA-Getter.csv'!D157="","",'[1]JIRA-Getter.csv'!D157)</f>
        <v/>
      </c>
      <c r="E158" s="5" t="str">
        <f>IF('[1]JIRA-Getter.csv'!E157="","",'[1]JIRA-Getter.csv'!E157)</f>
        <v/>
      </c>
      <c r="F158" s="5" t="str">
        <f>IF('[1]JIRA-Getter.csv'!F157="","",'[1]JIRA-Getter.csv'!F157)</f>
        <v>Open</v>
      </c>
      <c r="G158" s="6">
        <f>IF('[1]JIRA-Getter.csv'!G157="","",'[1]JIRA-Getter.csv'!G157)</f>
        <v>18</v>
      </c>
      <c r="H158" s="6">
        <f>IF('[1]JIRA-Getter.csv'!H157="","",'[1]JIRA-Getter.csv'!H157)</f>
        <v>0.78260869565217395</v>
      </c>
      <c r="I158" s="6">
        <f>IF('[1]JIRA-Getter.csv'!I157="","",'[1]JIRA-Getter.csv'!I157)</f>
        <v>6.5833333333333304</v>
      </c>
      <c r="J158" s="6">
        <f>IF('[1]JIRA-Getter.csv'!J157="","",'[1]JIRA-Getter.csv'!J157)</f>
        <v>0.28623188405797101</v>
      </c>
      <c r="K158" s="5">
        <f>IF('[1]JIRA-Getter.csv'!K157="","",'[1]JIRA-Getter.csv'!K157)</f>
        <v>23</v>
      </c>
      <c r="L158" s="5" t="str">
        <f>IF('[1]JIRA-Getter.csv'!L157="","",'[1]JIRA-Getter.csv'!L157)</f>
        <v>Tobias Blaser</v>
      </c>
      <c r="M158" s="7">
        <f>IF('[1]JIRA-Getter.csv'!M157="","",'[1]JIRA-Getter.csv'!M157+365.5*4)</f>
        <v>41918.65625</v>
      </c>
      <c r="N158" s="6">
        <f>IF('[1]JIRA-Getter.csv'!N157="","",'[1]JIRA-Getter.csv'!N157)</f>
        <v>0.25</v>
      </c>
      <c r="O158" s="8" t="str">
        <f>IF('[1]JIRA-Getter.csv'!O157="","",'[1]JIRA-Getter.csv'!O157)</f>
        <v>Meeting protocol 06.10.14</v>
      </c>
      <c r="P158" s="7">
        <f t="shared" si="2"/>
        <v>41918</v>
      </c>
    </row>
    <row r="159" spans="1:16">
      <c r="A159" s="5">
        <f>IF('[1]JIRA-Getter.csv'!A158="","",'[1]JIRA-Getter.csv'!A158)</f>
        <v>10526</v>
      </c>
      <c r="B159" s="5" t="str">
        <f>IF('[1]JIRA-Getter.csv'!B158="","",'[1]JIRA-Getter.csv'!B158)</f>
        <v>BA-65</v>
      </c>
      <c r="C159" s="5" t="str">
        <f>IF('[1]JIRA-Getter.csv'!C158="","",'[1]JIRA-Getter.csv'!C158)</f>
        <v>Draft domain modell</v>
      </c>
      <c r="D159" s="5" t="str">
        <f>IF('[1]JIRA-Getter.csv'!D158="","",'[1]JIRA-Getter.csv'!D158)</f>
        <v/>
      </c>
      <c r="E159" s="5" t="str">
        <f>IF('[1]JIRA-Getter.csv'!E158="","",'[1]JIRA-Getter.csv'!E158)</f>
        <v>Dev.Prototype</v>
      </c>
      <c r="F159" s="5" t="str">
        <f>IF('[1]JIRA-Getter.csv'!F158="","",'[1]JIRA-Getter.csv'!F158)</f>
        <v>Closed</v>
      </c>
      <c r="G159" s="6">
        <f>IF('[1]JIRA-Getter.csv'!G158="","",'[1]JIRA-Getter.csv'!G158)</f>
        <v>10</v>
      </c>
      <c r="H159" s="6">
        <f>IF('[1]JIRA-Getter.csv'!H158="","",'[1]JIRA-Getter.csv'!H158)</f>
        <v>2.5</v>
      </c>
      <c r="I159" s="6">
        <f>IF('[1]JIRA-Getter.csv'!I158="","",'[1]JIRA-Getter.csv'!I158)</f>
        <v>6.4166666666666599</v>
      </c>
      <c r="J159" s="6">
        <f>IF('[1]JIRA-Getter.csv'!J158="","",'[1]JIRA-Getter.csv'!J158)</f>
        <v>1.6041666666666601</v>
      </c>
      <c r="K159" s="5">
        <f>IF('[1]JIRA-Getter.csv'!K158="","",'[1]JIRA-Getter.csv'!K158)</f>
        <v>4</v>
      </c>
      <c r="L159" s="5" t="str">
        <f>IF('[1]JIRA-Getter.csv'!L158="","",'[1]JIRA-Getter.csv'!L158)</f>
        <v>Tobias Blaser</v>
      </c>
      <c r="M159" s="7">
        <f>IF('[1]JIRA-Getter.csv'!M158="","",'[1]JIRA-Getter.csv'!M158+365.5*4)</f>
        <v>41918.614583333336</v>
      </c>
      <c r="N159" s="6">
        <f>IF('[1]JIRA-Getter.csv'!N158="","",'[1]JIRA-Getter.csv'!N158)</f>
        <v>1</v>
      </c>
      <c r="O159" s="8" t="str">
        <f>IF('[1]JIRA-Getter.csv'!O158="","",'[1]JIRA-Getter.csv'!O158)</f>
        <v>Domain discussion.</v>
      </c>
      <c r="P159" s="7">
        <f t="shared" si="2"/>
        <v>41918</v>
      </c>
    </row>
    <row r="160" spans="1:16">
      <c r="A160" s="5">
        <f>IF('[1]JIRA-Getter.csv'!A159="","",'[1]JIRA-Getter.csv'!A159)</f>
        <v>10527</v>
      </c>
      <c r="B160" s="5" t="str">
        <f>IF('[1]JIRA-Getter.csv'!B159="","",'[1]JIRA-Getter.csv'!B159)</f>
        <v>BA-54</v>
      </c>
      <c r="C160" s="5" t="str">
        <f>IF('[1]JIRA-Getter.csv'!C159="","",'[1]JIRA-Getter.csv'!C159)</f>
        <v>Insert scope definition into documentation</v>
      </c>
      <c r="D160" s="5" t="str">
        <f>IF('[1]JIRA-Getter.csv'!D159="","",'[1]JIRA-Getter.csv'!D159)</f>
        <v/>
      </c>
      <c r="E160" s="5" t="str">
        <f>IF('[1]JIRA-Getter.csv'!E159="","",'[1]JIRA-Getter.csv'!E159)</f>
        <v>Dev.Prototype</v>
      </c>
      <c r="F160" s="5" t="str">
        <f>IF('[1]JIRA-Getter.csv'!F159="","",'[1]JIRA-Getter.csv'!F159)</f>
        <v>Closed</v>
      </c>
      <c r="G160" s="6">
        <f>IF('[1]JIRA-Getter.csv'!G159="","",'[1]JIRA-Getter.csv'!G159)</f>
        <v>0.25</v>
      </c>
      <c r="H160" s="6">
        <f>IF('[1]JIRA-Getter.csv'!H159="","",'[1]JIRA-Getter.csv'!H159)</f>
        <v>0.125</v>
      </c>
      <c r="I160" s="6">
        <f>IF('[1]JIRA-Getter.csv'!I159="","",'[1]JIRA-Getter.csv'!I159)</f>
        <v>0</v>
      </c>
      <c r="J160" s="6">
        <f>IF('[1]JIRA-Getter.csv'!J159="","",'[1]JIRA-Getter.csv'!J159)</f>
        <v>0</v>
      </c>
      <c r="K160" s="5">
        <f>IF('[1]JIRA-Getter.csv'!K159="","",'[1]JIRA-Getter.csv'!K159)</f>
        <v>2</v>
      </c>
      <c r="L160" s="5" t="str">
        <f>IF('[1]JIRA-Getter.csv'!L159="","",'[1]JIRA-Getter.csv'!L159)</f>
        <v>Tobias Blaser</v>
      </c>
      <c r="M160" s="7">
        <f>IF('[1]JIRA-Getter.csv'!M159="","",'[1]JIRA-Getter.csv'!M159+365.5*4)</f>
        <v>41918.666666666664</v>
      </c>
      <c r="N160" s="6">
        <f>IF('[1]JIRA-Getter.csv'!N159="","",'[1]JIRA-Getter.csv'!N159)</f>
        <v>0.25</v>
      </c>
      <c r="O160" s="8" t="str">
        <f>IF('[1]JIRA-Getter.csv'!O159="","",'[1]JIRA-Getter.csv'!O159)</f>
        <v>Include pdf in documentation</v>
      </c>
      <c r="P160" s="7">
        <f t="shared" si="2"/>
        <v>41918</v>
      </c>
    </row>
    <row r="161" spans="1:16">
      <c r="A161" s="5">
        <f>IF('[1]JIRA-Getter.csv'!A160="","",'[1]JIRA-Getter.csv'!A160)</f>
        <v>10528</v>
      </c>
      <c r="B161" s="5" t="str">
        <f>IF('[1]JIRA-Getter.csv'!B160="","",'[1]JIRA-Getter.csv'!B160)</f>
        <v>BA-66</v>
      </c>
      <c r="C161" s="5" t="str">
        <f>IF('[1]JIRA-Getter.csv'!C160="","",'[1]JIRA-Getter.csv'!C160)</f>
        <v>Create client template</v>
      </c>
      <c r="D161" s="5" t="str">
        <f>IF('[1]JIRA-Getter.csv'!D160="","",'[1]JIRA-Getter.csv'!D160)</f>
        <v/>
      </c>
      <c r="E161" s="5" t="str">
        <f>IF('[1]JIRA-Getter.csv'!E160="","",'[1]JIRA-Getter.csv'!E160)</f>
        <v>Dev.Prototype</v>
      </c>
      <c r="F161" s="5" t="str">
        <f>IF('[1]JIRA-Getter.csv'!F160="","",'[1]JIRA-Getter.csv'!F160)</f>
        <v>Closed</v>
      </c>
      <c r="G161" s="6">
        <f>IF('[1]JIRA-Getter.csv'!G160="","",'[1]JIRA-Getter.csv'!G160)</f>
        <v>5</v>
      </c>
      <c r="H161" s="6">
        <f>IF('[1]JIRA-Getter.csv'!H160="","",'[1]JIRA-Getter.csv'!H160)</f>
        <v>1.6666666666666601</v>
      </c>
      <c r="I161" s="6">
        <f>IF('[1]JIRA-Getter.csv'!I160="","",'[1]JIRA-Getter.csv'!I160)</f>
        <v>1.75</v>
      </c>
      <c r="J161" s="6">
        <f>IF('[1]JIRA-Getter.csv'!J160="","",'[1]JIRA-Getter.csv'!J160)</f>
        <v>0.58333333333333304</v>
      </c>
      <c r="K161" s="5">
        <f>IF('[1]JIRA-Getter.csv'!K160="","",'[1]JIRA-Getter.csv'!K160)</f>
        <v>3</v>
      </c>
      <c r="L161" s="5" t="str">
        <f>IF('[1]JIRA-Getter.csv'!L160="","",'[1]JIRA-Getter.csv'!L160)</f>
        <v>Tobias Blaser</v>
      </c>
      <c r="M161" s="7">
        <f>IF('[1]JIRA-Getter.csv'!M160="","",'[1]JIRA-Getter.csv'!M160+365.5*4)</f>
        <v>41918.677083333336</v>
      </c>
      <c r="N161" s="6">
        <f>IF('[1]JIRA-Getter.csv'!N160="","",'[1]JIRA-Getter.csv'!N160)</f>
        <v>2.25</v>
      </c>
      <c r="O161" s="8" t="str">
        <f>IF('[1]JIRA-Getter.csv'!O160="","",'[1]JIRA-Getter.csv'!O160)</f>
        <v>Initialize client template</v>
      </c>
      <c r="P161" s="7">
        <f t="shared" si="2"/>
        <v>41918</v>
      </c>
    </row>
    <row r="162" spans="1:16">
      <c r="A162" s="5">
        <f>IF('[1]JIRA-Getter.csv'!A161="","",'[1]JIRA-Getter.csv'!A161)</f>
        <v>10529</v>
      </c>
      <c r="B162" s="5" t="str">
        <f>IF('[1]JIRA-Getter.csv'!B161="","",'[1]JIRA-Getter.csv'!B161)</f>
        <v>BA-74</v>
      </c>
      <c r="C162" s="5" t="str">
        <f>IF('[1]JIRA-Getter.csv'!C161="","",'[1]JIRA-Getter.csv'!C161)</f>
        <v>Create client prototype for data source api (decisions)</v>
      </c>
      <c r="D162" s="5" t="str">
        <f>IF('[1]JIRA-Getter.csv'!D161="","",'[1]JIRA-Getter.csv'!D161)</f>
        <v/>
      </c>
      <c r="E162" s="5" t="str">
        <f>IF('[1]JIRA-Getter.csv'!E161="","",'[1]JIRA-Getter.csv'!E161)</f>
        <v>Dev.Prototype</v>
      </c>
      <c r="F162" s="5" t="str">
        <f>IF('[1]JIRA-Getter.csv'!F161="","",'[1]JIRA-Getter.csv'!F161)</f>
        <v>Closed</v>
      </c>
      <c r="G162" s="6">
        <f>IF('[1]JIRA-Getter.csv'!G161="","",'[1]JIRA-Getter.csv'!G161)</f>
        <v>5</v>
      </c>
      <c r="H162" s="6">
        <f>IF('[1]JIRA-Getter.csv'!H161="","",'[1]JIRA-Getter.csv'!H161)</f>
        <v>1.25</v>
      </c>
      <c r="I162" s="6">
        <f>IF('[1]JIRA-Getter.csv'!I161="","",'[1]JIRA-Getter.csv'!I161)</f>
        <v>0</v>
      </c>
      <c r="J162" s="6">
        <f>IF('[1]JIRA-Getter.csv'!J161="","",'[1]JIRA-Getter.csv'!J161)</f>
        <v>0</v>
      </c>
      <c r="K162" s="5">
        <f>IF('[1]JIRA-Getter.csv'!K161="","",'[1]JIRA-Getter.csv'!K161)</f>
        <v>4</v>
      </c>
      <c r="L162" s="5" t="str">
        <f>IF('[1]JIRA-Getter.csv'!L161="","",'[1]JIRA-Getter.csv'!L161)</f>
        <v>Tobias Blaser</v>
      </c>
      <c r="M162" s="7">
        <f>IF('[1]JIRA-Getter.csv'!M161="","",'[1]JIRA-Getter.csv'!M161+365.5*4)</f>
        <v>41918.833333333336</v>
      </c>
      <c r="N162" s="6">
        <f>IF('[1]JIRA-Getter.csv'!N161="","",'[1]JIRA-Getter.csv'!N161)</f>
        <v>2</v>
      </c>
      <c r="O162" s="8" t="str">
        <f>IF('[1]JIRA-Getter.csv'!O161="","",'[1]JIRA-Getter.csv'!O161)</f>
        <v>Add api call to client template, repositories and dumy data.</v>
      </c>
      <c r="P162" s="7">
        <f t="shared" si="2"/>
        <v>41918</v>
      </c>
    </row>
    <row r="163" spans="1:16">
      <c r="A163" s="5">
        <f>IF('[1]JIRA-Getter.csv'!A162="","",'[1]JIRA-Getter.csv'!A162)</f>
        <v>10530</v>
      </c>
      <c r="B163" s="5" t="str">
        <f>IF('[1]JIRA-Getter.csv'!B162="","",'[1]JIRA-Getter.csv'!B162)</f>
        <v>BA-65</v>
      </c>
      <c r="C163" s="5" t="str">
        <f>IF('[1]JIRA-Getter.csv'!C162="","",'[1]JIRA-Getter.csv'!C162)</f>
        <v>Draft domain modell</v>
      </c>
      <c r="D163" s="5" t="str">
        <f>IF('[1]JIRA-Getter.csv'!D162="","",'[1]JIRA-Getter.csv'!D162)</f>
        <v/>
      </c>
      <c r="E163" s="5" t="str">
        <f>IF('[1]JIRA-Getter.csv'!E162="","",'[1]JIRA-Getter.csv'!E162)</f>
        <v>Dev.Prototype</v>
      </c>
      <c r="F163" s="5" t="str">
        <f>IF('[1]JIRA-Getter.csv'!F162="","",'[1]JIRA-Getter.csv'!F162)</f>
        <v>Closed</v>
      </c>
      <c r="G163" s="6">
        <f>IF('[1]JIRA-Getter.csv'!G162="","",'[1]JIRA-Getter.csv'!G162)</f>
        <v>10</v>
      </c>
      <c r="H163" s="6">
        <f>IF('[1]JIRA-Getter.csv'!H162="","",'[1]JIRA-Getter.csv'!H162)</f>
        <v>2.5</v>
      </c>
      <c r="I163" s="6">
        <f>IF('[1]JIRA-Getter.csv'!I162="","",'[1]JIRA-Getter.csv'!I162)</f>
        <v>6.4166666666666599</v>
      </c>
      <c r="J163" s="6">
        <f>IF('[1]JIRA-Getter.csv'!J162="","",'[1]JIRA-Getter.csv'!J162)</f>
        <v>1.6041666666666601</v>
      </c>
      <c r="K163" s="5">
        <f>IF('[1]JIRA-Getter.csv'!K162="","",'[1]JIRA-Getter.csv'!K162)</f>
        <v>4</v>
      </c>
      <c r="L163" s="5" t="str">
        <f>IF('[1]JIRA-Getter.csv'!L162="","",'[1]JIRA-Getter.csv'!L162)</f>
        <v>Tobias Blaser</v>
      </c>
      <c r="M163" s="7">
        <f>IF('[1]JIRA-Getter.csv'!M162="","",'[1]JIRA-Getter.csv'!M162+365.5*4)</f>
        <v>41919.302083333336</v>
      </c>
      <c r="N163" s="6">
        <f>IF('[1]JIRA-Getter.csv'!N162="","",'[1]JIRA-Getter.csv'!N162)</f>
        <v>1.5</v>
      </c>
      <c r="O163" s="8" t="str">
        <f>IF('[1]JIRA-Getter.csv'!O162="","",'[1]JIRA-Getter.csv'!O162)</f>
        <v>Document domain.</v>
      </c>
      <c r="P163" s="7">
        <f t="shared" si="2"/>
        <v>41919</v>
      </c>
    </row>
    <row r="164" spans="1:16">
      <c r="A164" s="5">
        <f>IF('[1]JIRA-Getter.csv'!A163="","",'[1]JIRA-Getter.csv'!A163)</f>
        <v>10531</v>
      </c>
      <c r="B164" s="5" t="str">
        <f>IF('[1]JIRA-Getter.csv'!B163="","",'[1]JIRA-Getter.csv'!B163)</f>
        <v>BA-74</v>
      </c>
      <c r="C164" s="5" t="str">
        <f>IF('[1]JIRA-Getter.csv'!C163="","",'[1]JIRA-Getter.csv'!C163)</f>
        <v>Create client prototype for data source api (decisions)</v>
      </c>
      <c r="D164" s="5" t="str">
        <f>IF('[1]JIRA-Getter.csv'!D163="","",'[1]JIRA-Getter.csv'!D163)</f>
        <v/>
      </c>
      <c r="E164" s="5" t="str">
        <f>IF('[1]JIRA-Getter.csv'!E163="","",'[1]JIRA-Getter.csv'!E163)</f>
        <v>Dev.Prototype</v>
      </c>
      <c r="F164" s="5" t="str">
        <f>IF('[1]JIRA-Getter.csv'!F163="","",'[1]JIRA-Getter.csv'!F163)</f>
        <v>Closed</v>
      </c>
      <c r="G164" s="6">
        <f>IF('[1]JIRA-Getter.csv'!G163="","",'[1]JIRA-Getter.csv'!G163)</f>
        <v>5</v>
      </c>
      <c r="H164" s="6">
        <f>IF('[1]JIRA-Getter.csv'!H163="","",'[1]JIRA-Getter.csv'!H163)</f>
        <v>1.25</v>
      </c>
      <c r="I164" s="6">
        <f>IF('[1]JIRA-Getter.csv'!I163="","",'[1]JIRA-Getter.csv'!I163)</f>
        <v>0</v>
      </c>
      <c r="J164" s="6">
        <f>IF('[1]JIRA-Getter.csv'!J163="","",'[1]JIRA-Getter.csv'!J163)</f>
        <v>0</v>
      </c>
      <c r="K164" s="5">
        <f>IF('[1]JIRA-Getter.csv'!K163="","",'[1]JIRA-Getter.csv'!K163)</f>
        <v>4</v>
      </c>
      <c r="L164" s="5" t="str">
        <f>IF('[1]JIRA-Getter.csv'!L163="","",'[1]JIRA-Getter.csv'!L163)</f>
        <v>Tobias Blaser</v>
      </c>
      <c r="M164" s="7">
        <f>IF('[1]JIRA-Getter.csv'!M163="","",'[1]JIRA-Getter.csv'!M163+365.5*4)</f>
        <v>41919.375</v>
      </c>
      <c r="N164" s="6">
        <f>IF('[1]JIRA-Getter.csv'!N163="","",'[1]JIRA-Getter.csv'!N163)</f>
        <v>2.25</v>
      </c>
      <c r="O164" s="8" t="str">
        <f>IF('[1]JIRA-Getter.csv'!O163="","",'[1]JIRA-Getter.csv'!O163)</f>
        <v>Decision fetching proove of concept</v>
      </c>
      <c r="P164" s="7">
        <f t="shared" si="2"/>
        <v>41919</v>
      </c>
    </row>
    <row r="165" spans="1:16">
      <c r="A165" s="5">
        <f>IF('[1]JIRA-Getter.csv'!A164="","",'[1]JIRA-Getter.csv'!A164)</f>
        <v>10532</v>
      </c>
      <c r="B165" s="5" t="str">
        <f>IF('[1]JIRA-Getter.csv'!B164="","",'[1]JIRA-Getter.csv'!B164)</f>
        <v>BA-68</v>
      </c>
      <c r="C165" s="5" t="str">
        <f>IF('[1]JIRA-Getter.csv'!C164="","",'[1]JIRA-Getter.csv'!C164)</f>
        <v>Setup Vagrant Server for PPT</v>
      </c>
      <c r="D165" s="5" t="str">
        <f>IF('[1]JIRA-Getter.csv'!D164="","",'[1]JIRA-Getter.csv'!D164)</f>
        <v/>
      </c>
      <c r="E165" s="5" t="str">
        <f>IF('[1]JIRA-Getter.csv'!E164="","",'[1]JIRA-Getter.csv'!E164)</f>
        <v>Dev.Prototype</v>
      </c>
      <c r="F165" s="5" t="str">
        <f>IF('[1]JIRA-Getter.csv'!F164="","",'[1]JIRA-Getter.csv'!F164)</f>
        <v>Closed</v>
      </c>
      <c r="G165" s="6">
        <f>IF('[1]JIRA-Getter.csv'!G164="","",'[1]JIRA-Getter.csv'!G164)</f>
        <v>4</v>
      </c>
      <c r="H165" s="6">
        <f>IF('[1]JIRA-Getter.csv'!H164="","",'[1]JIRA-Getter.csv'!H164)</f>
        <v>1.3333333333333299</v>
      </c>
      <c r="I165" s="6">
        <f>IF('[1]JIRA-Getter.csv'!I164="","",'[1]JIRA-Getter.csv'!I164)</f>
        <v>0</v>
      </c>
      <c r="J165" s="6">
        <f>IF('[1]JIRA-Getter.csv'!J164="","",'[1]JIRA-Getter.csv'!J164)</f>
        <v>0</v>
      </c>
      <c r="K165" s="5">
        <f>IF('[1]JIRA-Getter.csv'!K164="","",'[1]JIRA-Getter.csv'!K164)</f>
        <v>3</v>
      </c>
      <c r="L165" s="5" t="str">
        <f>IF('[1]JIRA-Getter.csv'!L164="","",'[1]JIRA-Getter.csv'!L164)</f>
        <v>Laurin Murer</v>
      </c>
      <c r="M165" s="7">
        <f>IF('[1]JIRA-Getter.csv'!M164="","",'[1]JIRA-Getter.csv'!M164+365.5*4)</f>
        <v>41918.524305555555</v>
      </c>
      <c r="N165" s="6">
        <f>IF('[1]JIRA-Getter.csv'!N164="","",'[1]JIRA-Getter.csv'!N164)</f>
        <v>1.5</v>
      </c>
      <c r="O165" s="8" t="str">
        <f>IF('[1]JIRA-Getter.csv'!O164="","",'[1]JIRA-Getter.csv'!O164)</f>
        <v>Created vagrant installing JIRA (but without configuration)</v>
      </c>
      <c r="P165" s="7">
        <f t="shared" si="2"/>
        <v>41918</v>
      </c>
    </row>
    <row r="166" spans="1:16">
      <c r="A166" s="5">
        <f>IF('[1]JIRA-Getter.csv'!A165="","",'[1]JIRA-Getter.csv'!A165)</f>
        <v>10533</v>
      </c>
      <c r="B166" s="5" t="str">
        <f>IF('[1]JIRA-Getter.csv'!B165="","",'[1]JIRA-Getter.csv'!B165)</f>
        <v>BA-68</v>
      </c>
      <c r="C166" s="5" t="str">
        <f>IF('[1]JIRA-Getter.csv'!C165="","",'[1]JIRA-Getter.csv'!C165)</f>
        <v>Setup Vagrant Server for PPT</v>
      </c>
      <c r="D166" s="5" t="str">
        <f>IF('[1]JIRA-Getter.csv'!D165="","",'[1]JIRA-Getter.csv'!D165)</f>
        <v/>
      </c>
      <c r="E166" s="5" t="str">
        <f>IF('[1]JIRA-Getter.csv'!E165="","",'[1]JIRA-Getter.csv'!E165)</f>
        <v>Dev.Prototype</v>
      </c>
      <c r="F166" s="5" t="str">
        <f>IF('[1]JIRA-Getter.csv'!F165="","",'[1]JIRA-Getter.csv'!F165)</f>
        <v>Closed</v>
      </c>
      <c r="G166" s="6">
        <f>IF('[1]JIRA-Getter.csv'!G165="","",'[1]JIRA-Getter.csv'!G165)</f>
        <v>4</v>
      </c>
      <c r="H166" s="6">
        <f>IF('[1]JIRA-Getter.csv'!H165="","",'[1]JIRA-Getter.csv'!H165)</f>
        <v>1.3333333333333299</v>
      </c>
      <c r="I166" s="6">
        <f>IF('[1]JIRA-Getter.csv'!I165="","",'[1]JIRA-Getter.csv'!I165)</f>
        <v>0</v>
      </c>
      <c r="J166" s="6">
        <f>IF('[1]JIRA-Getter.csv'!J165="","",'[1]JIRA-Getter.csv'!J165)</f>
        <v>0</v>
      </c>
      <c r="K166" s="5">
        <f>IF('[1]JIRA-Getter.csv'!K165="","",'[1]JIRA-Getter.csv'!K165)</f>
        <v>3</v>
      </c>
      <c r="L166" s="5" t="str">
        <f>IF('[1]JIRA-Getter.csv'!L165="","",'[1]JIRA-Getter.csv'!L165)</f>
        <v>Laurin Murer</v>
      </c>
      <c r="M166" s="7">
        <f>IF('[1]JIRA-Getter.csv'!M165="","",'[1]JIRA-Getter.csv'!M165+365.5*4)</f>
        <v>41918.941666666666</v>
      </c>
      <c r="N166" s="6">
        <f>IF('[1]JIRA-Getter.csv'!N165="","",'[1]JIRA-Getter.csv'!N165)</f>
        <v>2.5</v>
      </c>
      <c r="O166" s="8" t="str">
        <f>IF('[1]JIRA-Getter.csv'!O165="","",'[1]JIRA-Getter.csv'!O165)</f>
        <v>Configuring JIRA-install in Vagrant</v>
      </c>
      <c r="P166" s="7">
        <f t="shared" si="2"/>
        <v>41918</v>
      </c>
    </row>
    <row r="167" spans="1:16">
      <c r="A167" s="5">
        <f>IF('[1]JIRA-Getter.csv'!A166="","",'[1]JIRA-Getter.csv'!A166)</f>
        <v>10534</v>
      </c>
      <c r="B167" s="5" t="str">
        <f>IF('[1]JIRA-Getter.csv'!B166="","",'[1]JIRA-Getter.csv'!B166)</f>
        <v>BA-68</v>
      </c>
      <c r="C167" s="5" t="str">
        <f>IF('[1]JIRA-Getter.csv'!C166="","",'[1]JIRA-Getter.csv'!C166)</f>
        <v>Setup Vagrant Server for PPT</v>
      </c>
      <c r="D167" s="5" t="str">
        <f>IF('[1]JIRA-Getter.csv'!D166="","",'[1]JIRA-Getter.csv'!D166)</f>
        <v/>
      </c>
      <c r="E167" s="5" t="str">
        <f>IF('[1]JIRA-Getter.csv'!E166="","",'[1]JIRA-Getter.csv'!E166)</f>
        <v>Dev.Prototype</v>
      </c>
      <c r="F167" s="5" t="str">
        <f>IF('[1]JIRA-Getter.csv'!F166="","",'[1]JIRA-Getter.csv'!F166)</f>
        <v>Closed</v>
      </c>
      <c r="G167" s="6">
        <f>IF('[1]JIRA-Getter.csv'!G166="","",'[1]JIRA-Getter.csv'!G166)</f>
        <v>4</v>
      </c>
      <c r="H167" s="6">
        <f>IF('[1]JIRA-Getter.csv'!H166="","",'[1]JIRA-Getter.csv'!H166)</f>
        <v>1.3333333333333299</v>
      </c>
      <c r="I167" s="6">
        <f>IF('[1]JIRA-Getter.csv'!I166="","",'[1]JIRA-Getter.csv'!I166)</f>
        <v>0</v>
      </c>
      <c r="J167" s="6">
        <f>IF('[1]JIRA-Getter.csv'!J166="","",'[1]JIRA-Getter.csv'!J166)</f>
        <v>0</v>
      </c>
      <c r="K167" s="5">
        <f>IF('[1]JIRA-Getter.csv'!K166="","",'[1]JIRA-Getter.csv'!K166)</f>
        <v>3</v>
      </c>
      <c r="L167" s="5" t="str">
        <f>IF('[1]JIRA-Getter.csv'!L166="","",'[1]JIRA-Getter.csv'!L166)</f>
        <v>Laurin Murer</v>
      </c>
      <c r="M167" s="7">
        <f>IF('[1]JIRA-Getter.csv'!M166="","",'[1]JIRA-Getter.csv'!M166+365.5*4)</f>
        <v>41919.525694444441</v>
      </c>
      <c r="N167" s="6">
        <f>IF('[1]JIRA-Getter.csv'!N166="","",'[1]JIRA-Getter.csv'!N166)</f>
        <v>3</v>
      </c>
      <c r="O167" s="8" t="str">
        <f>IF('[1]JIRA-Getter.csv'!O166="","",'[1]JIRA-Getter.csv'!O166)</f>
        <v>Installing and configuring Redmine</v>
      </c>
      <c r="P167" s="7">
        <f t="shared" si="2"/>
        <v>41919</v>
      </c>
    </row>
    <row r="168" spans="1:16">
      <c r="A168" s="5">
        <f>IF('[1]JIRA-Getter.csv'!A167="","",'[1]JIRA-Getter.csv'!A167)</f>
        <v>10535</v>
      </c>
      <c r="B168" s="5" t="str">
        <f>IF('[1]JIRA-Getter.csv'!B167="","",'[1]JIRA-Getter.csv'!B167)</f>
        <v>BA-65</v>
      </c>
      <c r="C168" s="5" t="str">
        <f>IF('[1]JIRA-Getter.csv'!C167="","",'[1]JIRA-Getter.csv'!C167)</f>
        <v>Draft domain modell</v>
      </c>
      <c r="D168" s="5" t="str">
        <f>IF('[1]JIRA-Getter.csv'!D167="","",'[1]JIRA-Getter.csv'!D167)</f>
        <v/>
      </c>
      <c r="E168" s="5" t="str">
        <f>IF('[1]JIRA-Getter.csv'!E167="","",'[1]JIRA-Getter.csv'!E167)</f>
        <v>Dev.Prototype</v>
      </c>
      <c r="F168" s="5" t="str">
        <f>IF('[1]JIRA-Getter.csv'!F167="","",'[1]JIRA-Getter.csv'!F167)</f>
        <v>Closed</v>
      </c>
      <c r="G168" s="6">
        <f>IF('[1]JIRA-Getter.csv'!G167="","",'[1]JIRA-Getter.csv'!G167)</f>
        <v>10</v>
      </c>
      <c r="H168" s="6">
        <f>IF('[1]JIRA-Getter.csv'!H167="","",'[1]JIRA-Getter.csv'!H167)</f>
        <v>2.5</v>
      </c>
      <c r="I168" s="6">
        <f>IF('[1]JIRA-Getter.csv'!I167="","",'[1]JIRA-Getter.csv'!I167)</f>
        <v>6.4166666666666599</v>
      </c>
      <c r="J168" s="6">
        <f>IF('[1]JIRA-Getter.csv'!J167="","",'[1]JIRA-Getter.csv'!J167)</f>
        <v>1.6041666666666601</v>
      </c>
      <c r="K168" s="5">
        <f>IF('[1]JIRA-Getter.csv'!K167="","",'[1]JIRA-Getter.csv'!K167)</f>
        <v>4</v>
      </c>
      <c r="L168" s="5" t="str">
        <f>IF('[1]JIRA-Getter.csv'!L167="","",'[1]JIRA-Getter.csv'!L167)</f>
        <v>Laurin Murer</v>
      </c>
      <c r="M168" s="7">
        <f>IF('[1]JIRA-Getter.csv'!M167="","",'[1]JIRA-Getter.csv'!M167+365.5*4)</f>
        <v>41919.527777777781</v>
      </c>
      <c r="N168" s="6">
        <f>IF('[1]JIRA-Getter.csv'!N167="","",'[1]JIRA-Getter.csv'!N167)</f>
        <v>8.3333333333333301E-2</v>
      </c>
      <c r="O168" s="8" t="str">
        <f>IF('[1]JIRA-Getter.csv'!O167="","",'[1]JIRA-Getter.csv'!O167)</f>
        <v>briefly reviewed domain modell</v>
      </c>
      <c r="P168" s="7">
        <f t="shared" si="2"/>
        <v>41919</v>
      </c>
    </row>
    <row r="169" spans="1:16">
      <c r="A169" s="5">
        <f>IF('[1]JIRA-Getter.csv'!A168="","",'[1]JIRA-Getter.csv'!A168)</f>
        <v>10536</v>
      </c>
      <c r="B169" s="5" t="str">
        <f>IF('[1]JIRA-Getter.csv'!B168="","",'[1]JIRA-Getter.csv'!B168)</f>
        <v>BA-54</v>
      </c>
      <c r="C169" s="5" t="str">
        <f>IF('[1]JIRA-Getter.csv'!C168="","",'[1]JIRA-Getter.csv'!C168)</f>
        <v>Insert scope definition into documentation</v>
      </c>
      <c r="D169" s="5" t="str">
        <f>IF('[1]JIRA-Getter.csv'!D168="","",'[1]JIRA-Getter.csv'!D168)</f>
        <v/>
      </c>
      <c r="E169" s="5" t="str">
        <f>IF('[1]JIRA-Getter.csv'!E168="","",'[1]JIRA-Getter.csv'!E168)</f>
        <v>Dev.Prototype</v>
      </c>
      <c r="F169" s="5" t="str">
        <f>IF('[1]JIRA-Getter.csv'!F168="","",'[1]JIRA-Getter.csv'!F168)</f>
        <v>Closed</v>
      </c>
      <c r="G169" s="6">
        <f>IF('[1]JIRA-Getter.csv'!G168="","",'[1]JIRA-Getter.csv'!G168)</f>
        <v>0.25</v>
      </c>
      <c r="H169" s="6">
        <f>IF('[1]JIRA-Getter.csv'!H168="","",'[1]JIRA-Getter.csv'!H168)</f>
        <v>0.125</v>
      </c>
      <c r="I169" s="6">
        <f>IF('[1]JIRA-Getter.csv'!I168="","",'[1]JIRA-Getter.csv'!I168)</f>
        <v>0</v>
      </c>
      <c r="J169" s="6">
        <f>IF('[1]JIRA-Getter.csv'!J168="","",'[1]JIRA-Getter.csv'!J168)</f>
        <v>0</v>
      </c>
      <c r="K169" s="5">
        <f>IF('[1]JIRA-Getter.csv'!K168="","",'[1]JIRA-Getter.csv'!K168)</f>
        <v>2</v>
      </c>
      <c r="L169" s="5" t="str">
        <f>IF('[1]JIRA-Getter.csv'!L168="","",'[1]JIRA-Getter.csv'!L168)</f>
        <v>Laurin Murer</v>
      </c>
      <c r="M169" s="7">
        <f>IF('[1]JIRA-Getter.csv'!M168="","",'[1]JIRA-Getter.csv'!M168+365.5*4)</f>
        <v>41919.529166666667</v>
      </c>
      <c r="N169" s="6">
        <f>IF('[1]JIRA-Getter.csv'!N168="","",'[1]JIRA-Getter.csv'!N168)</f>
        <v>8.3333333333333301E-2</v>
      </c>
      <c r="O169" s="8" t="str">
        <f>IF('[1]JIRA-Getter.csv'!O168="","",'[1]JIRA-Getter.csv'!O168)</f>
        <v>Reviewed insertion of document (looks good!)</v>
      </c>
      <c r="P169" s="7">
        <f t="shared" si="2"/>
        <v>41919</v>
      </c>
    </row>
    <row r="170" spans="1:16">
      <c r="A170" s="5">
        <f>IF('[1]JIRA-Getter.csv'!A169="","",'[1]JIRA-Getter.csv'!A169)</f>
        <v>10537</v>
      </c>
      <c r="B170" s="5" t="str">
        <f>IF('[1]JIRA-Getter.csv'!B169="","",'[1]JIRA-Getter.csv'!B169)</f>
        <v>BA-66</v>
      </c>
      <c r="C170" s="5" t="str">
        <f>IF('[1]JIRA-Getter.csv'!C169="","",'[1]JIRA-Getter.csv'!C169)</f>
        <v>Create client template</v>
      </c>
      <c r="D170" s="5" t="str">
        <f>IF('[1]JIRA-Getter.csv'!D169="","",'[1]JIRA-Getter.csv'!D169)</f>
        <v/>
      </c>
      <c r="E170" s="5" t="str">
        <f>IF('[1]JIRA-Getter.csv'!E169="","",'[1]JIRA-Getter.csv'!E169)</f>
        <v>Dev.Prototype</v>
      </c>
      <c r="F170" s="5" t="str">
        <f>IF('[1]JIRA-Getter.csv'!F169="","",'[1]JIRA-Getter.csv'!F169)</f>
        <v>Closed</v>
      </c>
      <c r="G170" s="6">
        <f>IF('[1]JIRA-Getter.csv'!G169="","",'[1]JIRA-Getter.csv'!G169)</f>
        <v>5</v>
      </c>
      <c r="H170" s="6">
        <f>IF('[1]JIRA-Getter.csv'!H169="","",'[1]JIRA-Getter.csv'!H169)</f>
        <v>1.6666666666666601</v>
      </c>
      <c r="I170" s="6">
        <f>IF('[1]JIRA-Getter.csv'!I169="","",'[1]JIRA-Getter.csv'!I169)</f>
        <v>1.75</v>
      </c>
      <c r="J170" s="6">
        <f>IF('[1]JIRA-Getter.csv'!J169="","",'[1]JIRA-Getter.csv'!J169)</f>
        <v>0.58333333333333304</v>
      </c>
      <c r="K170" s="5">
        <f>IF('[1]JIRA-Getter.csv'!K169="","",'[1]JIRA-Getter.csv'!K169)</f>
        <v>3</v>
      </c>
      <c r="L170" s="5" t="str">
        <f>IF('[1]JIRA-Getter.csv'!L169="","",'[1]JIRA-Getter.csv'!L169)</f>
        <v>Laurin Murer</v>
      </c>
      <c r="M170" s="7">
        <f>IF('[1]JIRA-Getter.csv'!M169="","",'[1]JIRA-Getter.csv'!M169+365.5*4)</f>
        <v>41919.543055555558</v>
      </c>
      <c r="N170" s="6">
        <f>IF('[1]JIRA-Getter.csv'!N169="","",'[1]JIRA-Getter.csv'!N169)</f>
        <v>0.5</v>
      </c>
      <c r="O170" s="8" t="str">
        <f>IF('[1]JIRA-Getter.csv'!O169="","",'[1]JIRA-Getter.csv'!O169)</f>
        <v>Looks good, moved client-main page to server-root</v>
      </c>
      <c r="P170" s="7">
        <f t="shared" si="2"/>
        <v>41919</v>
      </c>
    </row>
    <row r="171" spans="1:16">
      <c r="A171" s="5">
        <f>IF('[1]JIRA-Getter.csv'!A170="","",'[1]JIRA-Getter.csv'!A170)</f>
        <v>10538</v>
      </c>
      <c r="B171" s="5" t="str">
        <f>IF('[1]JIRA-Getter.csv'!B170="","",'[1]JIRA-Getter.csv'!B170)</f>
        <v>BA-73</v>
      </c>
      <c r="C171" s="5" t="str">
        <f>IF('[1]JIRA-Getter.csv'!C170="","",'[1]JIRA-Getter.csv'!C170)</f>
        <v>Work comments from ZIO in documentation</v>
      </c>
      <c r="D171" s="5" t="str">
        <f>IF('[1]JIRA-Getter.csv'!D170="","",'[1]JIRA-Getter.csv'!D170)</f>
        <v/>
      </c>
      <c r="E171" s="5" t="str">
        <f>IF('[1]JIRA-Getter.csv'!E170="","",'[1]JIRA-Getter.csv'!E170)</f>
        <v>Dev.Prototype</v>
      </c>
      <c r="F171" s="5" t="str">
        <f>IF('[1]JIRA-Getter.csv'!F170="","",'[1]JIRA-Getter.csv'!F170)</f>
        <v>Closed</v>
      </c>
      <c r="G171" s="6">
        <f>IF('[1]JIRA-Getter.csv'!G170="","",'[1]JIRA-Getter.csv'!G170)</f>
        <v>0</v>
      </c>
      <c r="H171" s="6">
        <f>IF('[1]JIRA-Getter.csv'!H170="","",'[1]JIRA-Getter.csv'!H170)</f>
        <v>0</v>
      </c>
      <c r="I171" s="6">
        <f>IF('[1]JIRA-Getter.csv'!I170="","",'[1]JIRA-Getter.csv'!I170)</f>
        <v>0</v>
      </c>
      <c r="J171" s="6">
        <f>IF('[1]JIRA-Getter.csv'!J170="","",'[1]JIRA-Getter.csv'!J170)</f>
        <v>0</v>
      </c>
      <c r="K171" s="5">
        <f>IF('[1]JIRA-Getter.csv'!K170="","",'[1]JIRA-Getter.csv'!K170)</f>
        <v>4</v>
      </c>
      <c r="L171" s="5" t="str">
        <f>IF('[1]JIRA-Getter.csv'!L170="","",'[1]JIRA-Getter.csv'!L170)</f>
        <v>Tobias Blaser</v>
      </c>
      <c r="M171" s="7">
        <f>IF('[1]JIRA-Getter.csv'!M170="","",'[1]JIRA-Getter.csv'!M170+365.5*4)</f>
        <v>41919.46875</v>
      </c>
      <c r="N171" s="6">
        <f>IF('[1]JIRA-Getter.csv'!N170="","",'[1]JIRA-Getter.csv'!N170)</f>
        <v>0.5</v>
      </c>
      <c r="O171" s="8" t="str">
        <f>IF('[1]JIRA-Getter.csv'!O170="","",'[1]JIRA-Getter.csv'!O170)</f>
        <v>Review project description.</v>
      </c>
      <c r="P171" s="7">
        <f t="shared" si="2"/>
        <v>41919</v>
      </c>
    </row>
    <row r="172" spans="1:16">
      <c r="A172" s="5">
        <f>IF('[1]JIRA-Getter.csv'!A171="","",'[1]JIRA-Getter.csv'!A171)</f>
        <v>10539</v>
      </c>
      <c r="B172" s="5" t="str">
        <f>IF('[1]JIRA-Getter.csv'!B171="","",'[1]JIRA-Getter.csv'!B171)</f>
        <v>BA-67</v>
      </c>
      <c r="C172" s="5" t="str">
        <f>IF('[1]JIRA-Getter.csv'!C171="","",'[1]JIRA-Getter.csv'!C171)</f>
        <v>Setup LESS on Server</v>
      </c>
      <c r="D172" s="5" t="str">
        <f>IF('[1]JIRA-Getter.csv'!D171="","",'[1]JIRA-Getter.csv'!D171)</f>
        <v/>
      </c>
      <c r="E172" s="5" t="str">
        <f>IF('[1]JIRA-Getter.csv'!E171="","",'[1]JIRA-Getter.csv'!E171)</f>
        <v>Dev.Prototype</v>
      </c>
      <c r="F172" s="5" t="str">
        <f>IF('[1]JIRA-Getter.csv'!F171="","",'[1]JIRA-Getter.csv'!F171)</f>
        <v>Closed</v>
      </c>
      <c r="G172" s="6">
        <f>IF('[1]JIRA-Getter.csv'!G171="","",'[1]JIRA-Getter.csv'!G171)</f>
        <v>2.5</v>
      </c>
      <c r="H172" s="6">
        <f>IF('[1]JIRA-Getter.csv'!H171="","",'[1]JIRA-Getter.csv'!H171)</f>
        <v>2.5</v>
      </c>
      <c r="I172" s="6">
        <f>IF('[1]JIRA-Getter.csv'!I171="","",'[1]JIRA-Getter.csv'!I171)</f>
        <v>1.5</v>
      </c>
      <c r="J172" s="6">
        <f>IF('[1]JIRA-Getter.csv'!J171="","",'[1]JIRA-Getter.csv'!J171)</f>
        <v>1.5</v>
      </c>
      <c r="K172" s="5">
        <f>IF('[1]JIRA-Getter.csv'!K171="","",'[1]JIRA-Getter.csv'!K171)</f>
        <v>1</v>
      </c>
      <c r="L172" s="5" t="str">
        <f>IF('[1]JIRA-Getter.csv'!L171="","",'[1]JIRA-Getter.csv'!L171)</f>
        <v>Laurin Murer</v>
      </c>
      <c r="M172" s="7">
        <f>IF('[1]JIRA-Getter.csv'!M171="","",'[1]JIRA-Getter.csv'!M171+365.5*4)</f>
        <v>41919.59097222222</v>
      </c>
      <c r="N172" s="6">
        <f>IF('[1]JIRA-Getter.csv'!N171="","",'[1]JIRA-Getter.csv'!N171)</f>
        <v>1</v>
      </c>
      <c r="O172" s="8" t="str">
        <f>IF('[1]JIRA-Getter.csv'!O171="","",'[1]JIRA-Getter.csv'!O171)</f>
        <v>Enabled LESS compilation by Play</v>
      </c>
      <c r="P172" s="7">
        <f t="shared" si="2"/>
        <v>41919</v>
      </c>
    </row>
    <row r="173" spans="1:16">
      <c r="A173" s="5">
        <f>IF('[1]JIRA-Getter.csv'!A172="","",'[1]JIRA-Getter.csv'!A172)</f>
        <v>10540</v>
      </c>
      <c r="B173" s="5" t="str">
        <f>IF('[1]JIRA-Getter.csv'!B172="","",'[1]JIRA-Getter.csv'!B172)</f>
        <v>BA-73</v>
      </c>
      <c r="C173" s="5" t="str">
        <f>IF('[1]JIRA-Getter.csv'!C172="","",'[1]JIRA-Getter.csv'!C172)</f>
        <v>Work comments from ZIO in documentation</v>
      </c>
      <c r="D173" s="5" t="str">
        <f>IF('[1]JIRA-Getter.csv'!D172="","",'[1]JIRA-Getter.csv'!D172)</f>
        <v/>
      </c>
      <c r="E173" s="5" t="str">
        <f>IF('[1]JIRA-Getter.csv'!E172="","",'[1]JIRA-Getter.csv'!E172)</f>
        <v>Dev.Prototype</v>
      </c>
      <c r="F173" s="5" t="str">
        <f>IF('[1]JIRA-Getter.csv'!F172="","",'[1]JIRA-Getter.csv'!F172)</f>
        <v>Closed</v>
      </c>
      <c r="G173" s="6">
        <f>IF('[1]JIRA-Getter.csv'!G172="","",'[1]JIRA-Getter.csv'!G172)</f>
        <v>0</v>
      </c>
      <c r="H173" s="6">
        <f>IF('[1]JIRA-Getter.csv'!H172="","",'[1]JIRA-Getter.csv'!H172)</f>
        <v>0</v>
      </c>
      <c r="I173" s="6">
        <f>IF('[1]JIRA-Getter.csv'!I172="","",'[1]JIRA-Getter.csv'!I172)</f>
        <v>0</v>
      </c>
      <c r="J173" s="6">
        <f>IF('[1]JIRA-Getter.csv'!J172="","",'[1]JIRA-Getter.csv'!J172)</f>
        <v>0</v>
      </c>
      <c r="K173" s="5">
        <f>IF('[1]JIRA-Getter.csv'!K172="","",'[1]JIRA-Getter.csv'!K172)</f>
        <v>4</v>
      </c>
      <c r="L173" s="5" t="str">
        <f>IF('[1]JIRA-Getter.csv'!L172="","",'[1]JIRA-Getter.csv'!L172)</f>
        <v>Tobias Blaser</v>
      </c>
      <c r="M173" s="7">
        <f>IF('[1]JIRA-Getter.csv'!M172="","",'[1]JIRA-Getter.csv'!M172+365.5*4)</f>
        <v>41919.552083333336</v>
      </c>
      <c r="N173" s="6">
        <f>IF('[1]JIRA-Getter.csv'!N172="","",'[1]JIRA-Getter.csv'!N172)</f>
        <v>2.5</v>
      </c>
      <c r="O173" s="8" t="str">
        <f>IF('[1]JIRA-Getter.csv'!O172="","",'[1]JIRA-Getter.csv'!O172)</f>
        <v>Review documentation, integrate feedback.</v>
      </c>
      <c r="P173" s="7">
        <f t="shared" si="2"/>
        <v>41919</v>
      </c>
    </row>
    <row r="174" spans="1:16">
      <c r="A174" s="5">
        <f>IF('[1]JIRA-Getter.csv'!A173="","",'[1]JIRA-Getter.csv'!A173)</f>
        <v>10541</v>
      </c>
      <c r="B174" s="5" t="str">
        <f>IF('[1]JIRA-Getter.csv'!B173="","",'[1]JIRA-Getter.csv'!B173)</f>
        <v>BA-70</v>
      </c>
      <c r="C174" s="5" t="str">
        <f>IF('[1]JIRA-Getter.csv'!C173="","",'[1]JIRA-Getter.csv'!C173)</f>
        <v>Create login prototype (server and client)</v>
      </c>
      <c r="D174" s="5" t="str">
        <f>IF('[1]JIRA-Getter.csv'!D173="","",'[1]JIRA-Getter.csv'!D173)</f>
        <v/>
      </c>
      <c r="E174" s="5" t="str">
        <f>IF('[1]JIRA-Getter.csv'!E173="","",'[1]JIRA-Getter.csv'!E173)</f>
        <v>Dev.Milestone1</v>
      </c>
      <c r="F174" s="5" t="str">
        <f>IF('[1]JIRA-Getter.csv'!F173="","",'[1]JIRA-Getter.csv'!F173)</f>
        <v>Closed</v>
      </c>
      <c r="G174" s="6">
        <f>IF('[1]JIRA-Getter.csv'!G173="","",'[1]JIRA-Getter.csv'!G173)</f>
        <v>8</v>
      </c>
      <c r="H174" s="6">
        <f>IF('[1]JIRA-Getter.csv'!H173="","",'[1]JIRA-Getter.csv'!H173)</f>
        <v>1.3333333333333299</v>
      </c>
      <c r="I174" s="6">
        <f>IF('[1]JIRA-Getter.csv'!I173="","",'[1]JIRA-Getter.csv'!I173)</f>
        <v>0</v>
      </c>
      <c r="J174" s="6">
        <f>IF('[1]JIRA-Getter.csv'!J173="","",'[1]JIRA-Getter.csv'!J173)</f>
        <v>0</v>
      </c>
      <c r="K174" s="5">
        <f>IF('[1]JIRA-Getter.csv'!K173="","",'[1]JIRA-Getter.csv'!K173)</f>
        <v>6</v>
      </c>
      <c r="L174" s="5" t="str">
        <f>IF('[1]JIRA-Getter.csv'!L173="","",'[1]JIRA-Getter.csv'!L173)</f>
        <v>Laurin Murer</v>
      </c>
      <c r="M174" s="7">
        <f>IF('[1]JIRA-Getter.csv'!M173="","",'[1]JIRA-Getter.csv'!M173+365.5*4)</f>
        <v>41919.376388888886</v>
      </c>
      <c r="N174" s="6">
        <f>IF('[1]JIRA-Getter.csv'!N173="","",'[1]JIRA-Getter.csv'!N173)</f>
        <v>2.25</v>
      </c>
      <c r="O174" s="8" t="str">
        <f>IF('[1]JIRA-Getter.csv'!O173="","",'[1]JIRA-Getter.csv'!O173)</f>
        <v>Setup database usage</v>
      </c>
      <c r="P174" s="7">
        <f t="shared" si="2"/>
        <v>41919</v>
      </c>
    </row>
    <row r="175" spans="1:16">
      <c r="A175" s="5">
        <f>IF('[1]JIRA-Getter.csv'!A174="","",'[1]JIRA-Getter.csv'!A174)</f>
        <v>10542</v>
      </c>
      <c r="B175" s="5" t="str">
        <f>IF('[1]JIRA-Getter.csv'!B174="","",'[1]JIRA-Getter.csv'!B174)</f>
        <v>BA-70</v>
      </c>
      <c r="C175" s="5" t="str">
        <f>IF('[1]JIRA-Getter.csv'!C174="","",'[1]JIRA-Getter.csv'!C174)</f>
        <v>Create login prototype (server and client)</v>
      </c>
      <c r="D175" s="5" t="str">
        <f>IF('[1]JIRA-Getter.csv'!D174="","",'[1]JIRA-Getter.csv'!D174)</f>
        <v/>
      </c>
      <c r="E175" s="5" t="str">
        <f>IF('[1]JIRA-Getter.csv'!E174="","",'[1]JIRA-Getter.csv'!E174)</f>
        <v>Dev.Milestone1</v>
      </c>
      <c r="F175" s="5" t="str">
        <f>IF('[1]JIRA-Getter.csv'!F174="","",'[1]JIRA-Getter.csv'!F174)</f>
        <v>Closed</v>
      </c>
      <c r="G175" s="6">
        <f>IF('[1]JIRA-Getter.csv'!G174="","",'[1]JIRA-Getter.csv'!G174)</f>
        <v>8</v>
      </c>
      <c r="H175" s="6">
        <f>IF('[1]JIRA-Getter.csv'!H174="","",'[1]JIRA-Getter.csv'!H174)</f>
        <v>1.3333333333333299</v>
      </c>
      <c r="I175" s="6">
        <f>IF('[1]JIRA-Getter.csv'!I174="","",'[1]JIRA-Getter.csv'!I174)</f>
        <v>0</v>
      </c>
      <c r="J175" s="6">
        <f>IF('[1]JIRA-Getter.csv'!J174="","",'[1]JIRA-Getter.csv'!J174)</f>
        <v>0</v>
      </c>
      <c r="K175" s="5">
        <f>IF('[1]JIRA-Getter.csv'!K174="","",'[1]JIRA-Getter.csv'!K174)</f>
        <v>6</v>
      </c>
      <c r="L175" s="5" t="str">
        <f>IF('[1]JIRA-Getter.csv'!L174="","",'[1]JIRA-Getter.csv'!L174)</f>
        <v>Laurin Murer</v>
      </c>
      <c r="M175" s="7">
        <f>IF('[1]JIRA-Getter.csv'!M174="","",'[1]JIRA-Getter.csv'!M174+365.5*4)</f>
        <v>41920.377083333333</v>
      </c>
      <c r="N175" s="6">
        <f>IF('[1]JIRA-Getter.csv'!N174="","",'[1]JIRA-Getter.csv'!N174)</f>
        <v>2</v>
      </c>
      <c r="O175" s="8" t="str">
        <f>IF('[1]JIRA-Getter.csv'!O174="","",'[1]JIRA-Getter.csv'!O174)</f>
        <v>Implemented login, logout, registration, password-change and login-status-querying on server side</v>
      </c>
      <c r="P175" s="7">
        <f t="shared" si="2"/>
        <v>41920</v>
      </c>
    </row>
    <row r="176" spans="1:16">
      <c r="A176" s="5">
        <f>IF('[1]JIRA-Getter.csv'!A175="","",'[1]JIRA-Getter.csv'!A175)</f>
        <v>10543</v>
      </c>
      <c r="B176" s="5" t="str">
        <f>IF('[1]JIRA-Getter.csv'!B175="","",'[1]JIRA-Getter.csv'!B175)</f>
        <v>BA-73</v>
      </c>
      <c r="C176" s="5" t="str">
        <f>IF('[1]JIRA-Getter.csv'!C175="","",'[1]JIRA-Getter.csv'!C175)</f>
        <v>Work comments from ZIO in documentation</v>
      </c>
      <c r="D176" s="5" t="str">
        <f>IF('[1]JIRA-Getter.csv'!D175="","",'[1]JIRA-Getter.csv'!D175)</f>
        <v/>
      </c>
      <c r="E176" s="5" t="str">
        <f>IF('[1]JIRA-Getter.csv'!E175="","",'[1]JIRA-Getter.csv'!E175)</f>
        <v>Dev.Prototype</v>
      </c>
      <c r="F176" s="5" t="str">
        <f>IF('[1]JIRA-Getter.csv'!F175="","",'[1]JIRA-Getter.csv'!F175)</f>
        <v>Closed</v>
      </c>
      <c r="G176" s="6">
        <f>IF('[1]JIRA-Getter.csv'!G175="","",'[1]JIRA-Getter.csv'!G175)</f>
        <v>0</v>
      </c>
      <c r="H176" s="6">
        <f>IF('[1]JIRA-Getter.csv'!H175="","",'[1]JIRA-Getter.csv'!H175)</f>
        <v>0</v>
      </c>
      <c r="I176" s="6">
        <f>IF('[1]JIRA-Getter.csv'!I175="","",'[1]JIRA-Getter.csv'!I175)</f>
        <v>0</v>
      </c>
      <c r="J176" s="6">
        <f>IF('[1]JIRA-Getter.csv'!J175="","",'[1]JIRA-Getter.csv'!J175)</f>
        <v>0</v>
      </c>
      <c r="K176" s="5">
        <f>IF('[1]JIRA-Getter.csv'!K175="","",'[1]JIRA-Getter.csv'!K175)</f>
        <v>4</v>
      </c>
      <c r="L176" s="5" t="str">
        <f>IF('[1]JIRA-Getter.csv'!L175="","",'[1]JIRA-Getter.csv'!L175)</f>
        <v>Laurin Murer</v>
      </c>
      <c r="M176" s="7">
        <f>IF('[1]JIRA-Getter.csv'!M175="","",'[1]JIRA-Getter.csv'!M175+365.5*4)</f>
        <v>41920.39166666667</v>
      </c>
      <c r="N176" s="6">
        <f>IF('[1]JIRA-Getter.csv'!N175="","",'[1]JIRA-Getter.csv'!N175)</f>
        <v>0.33333333333333298</v>
      </c>
      <c r="O176" s="8" t="str">
        <f>IF('[1]JIRA-Getter.csv'!O175="","",'[1]JIRA-Getter.csv'!O175)</f>
        <v>Reviewed ZIO feedback integration</v>
      </c>
      <c r="P176" s="7">
        <f t="shared" si="2"/>
        <v>41920</v>
      </c>
    </row>
    <row r="177" spans="1:16">
      <c r="A177" s="5">
        <f>IF('[1]JIRA-Getter.csv'!A176="","",'[1]JIRA-Getter.csv'!A176)</f>
        <v>10544</v>
      </c>
      <c r="B177" s="5" t="str">
        <f>IF('[1]JIRA-Getter.csv'!B176="","",'[1]JIRA-Getter.csv'!B176)</f>
        <v>BA-75</v>
      </c>
      <c r="C177" s="5" t="str">
        <f>IF('[1]JIRA-Getter.csv'!C176="","",'[1]JIRA-Getter.csv'!C176)</f>
        <v>Grafik mit "Geil zum Entwickeln" korrigieren</v>
      </c>
      <c r="D177" s="5" t="str">
        <f>IF('[1]JIRA-Getter.csv'!D176="","",'[1]JIRA-Getter.csv'!D176)</f>
        <v/>
      </c>
      <c r="E177" s="5" t="str">
        <f>IF('[1]JIRA-Getter.csv'!E176="","",'[1]JIRA-Getter.csv'!E176)</f>
        <v>Dev.Prototype</v>
      </c>
      <c r="F177" s="5" t="str">
        <f>IF('[1]JIRA-Getter.csv'!F176="","",'[1]JIRA-Getter.csv'!F176)</f>
        <v>Closed</v>
      </c>
      <c r="G177" s="6">
        <f>IF('[1]JIRA-Getter.csv'!G176="","",'[1]JIRA-Getter.csv'!G176)</f>
        <v>0.25</v>
      </c>
      <c r="H177" s="6">
        <f>IF('[1]JIRA-Getter.csv'!H176="","",'[1]JIRA-Getter.csv'!H176)</f>
        <v>0.25</v>
      </c>
      <c r="I177" s="6">
        <f>IF('[1]JIRA-Getter.csv'!I176="","",'[1]JIRA-Getter.csv'!I176)</f>
        <v>0</v>
      </c>
      <c r="J177" s="6">
        <f>IF('[1]JIRA-Getter.csv'!J176="","",'[1]JIRA-Getter.csv'!J176)</f>
        <v>0</v>
      </c>
      <c r="K177" s="5">
        <f>IF('[1]JIRA-Getter.csv'!K176="","",'[1]JIRA-Getter.csv'!K176)</f>
        <v>1</v>
      </c>
      <c r="L177" s="5" t="str">
        <f>IF('[1]JIRA-Getter.csv'!L176="","",'[1]JIRA-Getter.csv'!L176)</f>
        <v>Laurin Murer</v>
      </c>
      <c r="M177" s="7">
        <f>IF('[1]JIRA-Getter.csv'!M176="","",'[1]JIRA-Getter.csv'!M176+365.5*4)</f>
        <v>41920.402083333334</v>
      </c>
      <c r="N177" s="6">
        <f>IF('[1]JIRA-Getter.csv'!N176="","",'[1]JIRA-Getter.csv'!N176)</f>
        <v>0.25</v>
      </c>
      <c r="O177" s="8" t="str">
        <f>IF('[1]JIRA-Getter.csv'!O176="","",'[1]JIRA-Getter.csv'!O176)</f>
        <v>Grafiken Servertechnologie-Vergleich angepasst</v>
      </c>
      <c r="P177" s="7">
        <f t="shared" si="2"/>
        <v>41920</v>
      </c>
    </row>
    <row r="178" spans="1:16">
      <c r="A178" s="5">
        <f>IF('[1]JIRA-Getter.csv'!A177="","",'[1]JIRA-Getter.csv'!A177)</f>
        <v>10545</v>
      </c>
      <c r="B178" s="5" t="str">
        <f>IF('[1]JIRA-Getter.csv'!B177="","",'[1]JIRA-Getter.csv'!B177)</f>
        <v>BA-74</v>
      </c>
      <c r="C178" s="5" t="str">
        <f>IF('[1]JIRA-Getter.csv'!C177="","",'[1]JIRA-Getter.csv'!C177)</f>
        <v>Create client prototype for data source api (decisions)</v>
      </c>
      <c r="D178" s="5" t="str">
        <f>IF('[1]JIRA-Getter.csv'!D177="","",'[1]JIRA-Getter.csv'!D177)</f>
        <v/>
      </c>
      <c r="E178" s="5" t="str">
        <f>IF('[1]JIRA-Getter.csv'!E177="","",'[1]JIRA-Getter.csv'!E177)</f>
        <v>Dev.Prototype</v>
      </c>
      <c r="F178" s="5" t="str">
        <f>IF('[1]JIRA-Getter.csv'!F177="","",'[1]JIRA-Getter.csv'!F177)</f>
        <v>Closed</v>
      </c>
      <c r="G178" s="6">
        <f>IF('[1]JIRA-Getter.csv'!G177="","",'[1]JIRA-Getter.csv'!G177)</f>
        <v>5</v>
      </c>
      <c r="H178" s="6">
        <f>IF('[1]JIRA-Getter.csv'!H177="","",'[1]JIRA-Getter.csv'!H177)</f>
        <v>1.25</v>
      </c>
      <c r="I178" s="6">
        <f>IF('[1]JIRA-Getter.csv'!I177="","",'[1]JIRA-Getter.csv'!I177)</f>
        <v>0</v>
      </c>
      <c r="J178" s="6">
        <f>IF('[1]JIRA-Getter.csv'!J177="","",'[1]JIRA-Getter.csv'!J177)</f>
        <v>0</v>
      </c>
      <c r="K178" s="5">
        <f>IF('[1]JIRA-Getter.csv'!K177="","",'[1]JIRA-Getter.csv'!K177)</f>
        <v>4</v>
      </c>
      <c r="L178" s="5" t="str">
        <f>IF('[1]JIRA-Getter.csv'!L177="","",'[1]JIRA-Getter.csv'!L177)</f>
        <v>Tobias Blaser</v>
      </c>
      <c r="M178" s="7">
        <f>IF('[1]JIRA-Getter.csv'!M177="","",'[1]JIRA-Getter.csv'!M177+365.5*4)</f>
        <v>41920.34375</v>
      </c>
      <c r="N178" s="6">
        <f>IF('[1]JIRA-Getter.csv'!N177="","",'[1]JIRA-Getter.csv'!N177)</f>
        <v>2.5</v>
      </c>
      <c r="O178" s="8" t="str">
        <f>IF('[1]JIRA-Getter.csv'!O177="","",'[1]JIRA-Getter.csv'!O177)</f>
        <v>Implement mapping.</v>
      </c>
      <c r="P178" s="7">
        <f t="shared" si="2"/>
        <v>41920</v>
      </c>
    </row>
    <row r="179" spans="1:16">
      <c r="A179" s="5">
        <f>IF('[1]JIRA-Getter.csv'!A178="","",'[1]JIRA-Getter.csv'!A178)</f>
        <v>10546</v>
      </c>
      <c r="B179" s="5" t="str">
        <f>IF('[1]JIRA-Getter.csv'!B178="","",'[1]JIRA-Getter.csv'!B178)</f>
        <v>BA-69</v>
      </c>
      <c r="C179" s="5" t="str">
        <f>IF('[1]JIRA-Getter.csv'!C178="","",'[1]JIRA-Getter.csv'!C178)</f>
        <v>Create client prototype for issue creation in PPT</v>
      </c>
      <c r="D179" s="5" t="str">
        <f>IF('[1]JIRA-Getter.csv'!D178="","",'[1]JIRA-Getter.csv'!D178)</f>
        <v/>
      </c>
      <c r="E179" s="5" t="str">
        <f>IF('[1]JIRA-Getter.csv'!E178="","",'[1]JIRA-Getter.csv'!E178)</f>
        <v>Dev.Prototype</v>
      </c>
      <c r="F179" s="5" t="str">
        <f>IF('[1]JIRA-Getter.csv'!F178="","",'[1]JIRA-Getter.csv'!F178)</f>
        <v>Closed</v>
      </c>
      <c r="G179" s="6">
        <f>IF('[1]JIRA-Getter.csv'!G178="","",'[1]JIRA-Getter.csv'!G178)</f>
        <v>4</v>
      </c>
      <c r="H179" s="6">
        <f>IF('[1]JIRA-Getter.csv'!H178="","",'[1]JIRA-Getter.csv'!H178)</f>
        <v>1.3333333333333299</v>
      </c>
      <c r="I179" s="6">
        <f>IF('[1]JIRA-Getter.csv'!I178="","",'[1]JIRA-Getter.csv'!I178)</f>
        <v>0</v>
      </c>
      <c r="J179" s="6">
        <f>IF('[1]JIRA-Getter.csv'!J178="","",'[1]JIRA-Getter.csv'!J178)</f>
        <v>0</v>
      </c>
      <c r="K179" s="5">
        <f>IF('[1]JIRA-Getter.csv'!K178="","",'[1]JIRA-Getter.csv'!K178)</f>
        <v>3</v>
      </c>
      <c r="L179" s="5" t="str">
        <f>IF('[1]JIRA-Getter.csv'!L178="","",'[1]JIRA-Getter.csv'!L178)</f>
        <v>Tobias Blaser</v>
      </c>
      <c r="M179" s="7">
        <f>IF('[1]JIRA-Getter.csv'!M178="","",'[1]JIRA-Getter.csv'!M178+365.5*4)</f>
        <v>41920.447916666664</v>
      </c>
      <c r="N179" s="6">
        <f>IF('[1]JIRA-Getter.csv'!N178="","",'[1]JIRA-Getter.csv'!N178)</f>
        <v>1</v>
      </c>
      <c r="O179" s="8" t="str">
        <f>IF('[1]JIRA-Getter.csv'!O178="","",'[1]JIRA-Getter.csv'!O178)</f>
        <v>Create prototype.</v>
      </c>
      <c r="P179" s="7">
        <f t="shared" si="2"/>
        <v>41920</v>
      </c>
    </row>
    <row r="180" spans="1:16">
      <c r="A180" s="5">
        <f>IF('[1]JIRA-Getter.csv'!A179="","",'[1]JIRA-Getter.csv'!A179)</f>
        <v>10547</v>
      </c>
      <c r="B180" s="5" t="str">
        <f>IF('[1]JIRA-Getter.csv'!B179="","",'[1]JIRA-Getter.csv'!B179)</f>
        <v>BA-69</v>
      </c>
      <c r="C180" s="5" t="str">
        <f>IF('[1]JIRA-Getter.csv'!C179="","",'[1]JIRA-Getter.csv'!C179)</f>
        <v>Create client prototype for issue creation in PPT</v>
      </c>
      <c r="D180" s="5" t="str">
        <f>IF('[1]JIRA-Getter.csv'!D179="","",'[1]JIRA-Getter.csv'!D179)</f>
        <v/>
      </c>
      <c r="E180" s="5" t="str">
        <f>IF('[1]JIRA-Getter.csv'!E179="","",'[1]JIRA-Getter.csv'!E179)</f>
        <v>Dev.Prototype</v>
      </c>
      <c r="F180" s="5" t="str">
        <f>IF('[1]JIRA-Getter.csv'!F179="","",'[1]JIRA-Getter.csv'!F179)</f>
        <v>Closed</v>
      </c>
      <c r="G180" s="6">
        <f>IF('[1]JIRA-Getter.csv'!G179="","",'[1]JIRA-Getter.csv'!G179)</f>
        <v>4</v>
      </c>
      <c r="H180" s="6">
        <f>IF('[1]JIRA-Getter.csv'!H179="","",'[1]JIRA-Getter.csv'!H179)</f>
        <v>1.3333333333333299</v>
      </c>
      <c r="I180" s="6">
        <f>IF('[1]JIRA-Getter.csv'!I179="","",'[1]JIRA-Getter.csv'!I179)</f>
        <v>0</v>
      </c>
      <c r="J180" s="6">
        <f>IF('[1]JIRA-Getter.csv'!J179="","",'[1]JIRA-Getter.csv'!J179)</f>
        <v>0</v>
      </c>
      <c r="K180" s="5">
        <f>IF('[1]JIRA-Getter.csv'!K179="","",'[1]JIRA-Getter.csv'!K179)</f>
        <v>3</v>
      </c>
      <c r="L180" s="5" t="str">
        <f>IF('[1]JIRA-Getter.csv'!L179="","",'[1]JIRA-Getter.csv'!L179)</f>
        <v>Tobias Blaser</v>
      </c>
      <c r="M180" s="7">
        <f>IF('[1]JIRA-Getter.csv'!M179="","",'[1]JIRA-Getter.csv'!M179+365.5*4)</f>
        <v>41920.520833333336</v>
      </c>
      <c r="N180" s="6">
        <f>IF('[1]JIRA-Getter.csv'!N179="","",'[1]JIRA-Getter.csv'!N179)</f>
        <v>3</v>
      </c>
      <c r="O180" s="8" t="str">
        <f>IF('[1]JIRA-Getter.csv'!O179="","",'[1]JIRA-Getter.csv'!O179)</f>
        <v>Transmission prototype.</v>
      </c>
      <c r="P180" s="7">
        <f t="shared" si="2"/>
        <v>41920</v>
      </c>
    </row>
    <row r="181" spans="1:16">
      <c r="A181" s="5">
        <f>IF('[1]JIRA-Getter.csv'!A180="","",'[1]JIRA-Getter.csv'!A180)</f>
        <v>10548</v>
      </c>
      <c r="B181" s="5" t="str">
        <f>IF('[1]JIRA-Getter.csv'!B180="","",'[1]JIRA-Getter.csv'!B180)</f>
        <v>BA-73</v>
      </c>
      <c r="C181" s="5" t="str">
        <f>IF('[1]JIRA-Getter.csv'!C180="","",'[1]JIRA-Getter.csv'!C180)</f>
        <v>Work comments from ZIO in documentation</v>
      </c>
      <c r="D181" s="5" t="str">
        <f>IF('[1]JIRA-Getter.csv'!D180="","",'[1]JIRA-Getter.csv'!D180)</f>
        <v/>
      </c>
      <c r="E181" s="5" t="str">
        <f>IF('[1]JIRA-Getter.csv'!E180="","",'[1]JIRA-Getter.csv'!E180)</f>
        <v>Dev.Prototype</v>
      </c>
      <c r="F181" s="5" t="str">
        <f>IF('[1]JIRA-Getter.csv'!F180="","",'[1]JIRA-Getter.csv'!F180)</f>
        <v>Closed</v>
      </c>
      <c r="G181" s="6">
        <f>IF('[1]JIRA-Getter.csv'!G180="","",'[1]JIRA-Getter.csv'!G180)</f>
        <v>0</v>
      </c>
      <c r="H181" s="6">
        <f>IF('[1]JIRA-Getter.csv'!H180="","",'[1]JIRA-Getter.csv'!H180)</f>
        <v>0</v>
      </c>
      <c r="I181" s="6">
        <f>IF('[1]JIRA-Getter.csv'!I180="","",'[1]JIRA-Getter.csv'!I180)</f>
        <v>0</v>
      </c>
      <c r="J181" s="6">
        <f>IF('[1]JIRA-Getter.csv'!J180="","",'[1]JIRA-Getter.csv'!J180)</f>
        <v>0</v>
      </c>
      <c r="K181" s="5">
        <f>IF('[1]JIRA-Getter.csv'!K180="","",'[1]JIRA-Getter.csv'!K180)</f>
        <v>4</v>
      </c>
      <c r="L181" s="5" t="str">
        <f>IF('[1]JIRA-Getter.csv'!L180="","",'[1]JIRA-Getter.csv'!L180)</f>
        <v>Laurin Murer</v>
      </c>
      <c r="M181" s="7">
        <f>IF('[1]JIRA-Getter.csv'!M180="","",'[1]JIRA-Getter.csv'!M180+365.5*4)</f>
        <v>41921.738194444442</v>
      </c>
      <c r="N181" s="6">
        <f>IF('[1]JIRA-Getter.csv'!N180="","",'[1]JIRA-Getter.csv'!N180)</f>
        <v>1</v>
      </c>
      <c r="O181" s="8" t="str">
        <f>IF('[1]JIRA-Getter.csv'!O180="","",'[1]JIRA-Getter.csv'!O180)</f>
        <v>Reviewed again side by side with annotated PDF from ZIO</v>
      </c>
      <c r="P181" s="7">
        <f t="shared" si="2"/>
        <v>41921</v>
      </c>
    </row>
    <row r="182" spans="1:16">
      <c r="A182" s="5">
        <f>IF('[1]JIRA-Getter.csv'!A181="","",'[1]JIRA-Getter.csv'!A181)</f>
        <v>10549</v>
      </c>
      <c r="B182" s="5" t="str">
        <f>IF('[1]JIRA-Getter.csv'!B181="","",'[1]JIRA-Getter.csv'!B181)</f>
        <v>BA-74</v>
      </c>
      <c r="C182" s="5" t="str">
        <f>IF('[1]JIRA-Getter.csv'!C181="","",'[1]JIRA-Getter.csv'!C181)</f>
        <v>Create client prototype for data source api (decisions)</v>
      </c>
      <c r="D182" s="5" t="str">
        <f>IF('[1]JIRA-Getter.csv'!D181="","",'[1]JIRA-Getter.csv'!D181)</f>
        <v/>
      </c>
      <c r="E182" s="5" t="str">
        <f>IF('[1]JIRA-Getter.csv'!E181="","",'[1]JIRA-Getter.csv'!E181)</f>
        <v>Dev.Prototype</v>
      </c>
      <c r="F182" s="5" t="str">
        <f>IF('[1]JIRA-Getter.csv'!F181="","",'[1]JIRA-Getter.csv'!F181)</f>
        <v>Closed</v>
      </c>
      <c r="G182" s="6">
        <f>IF('[1]JIRA-Getter.csv'!G181="","",'[1]JIRA-Getter.csv'!G181)</f>
        <v>5</v>
      </c>
      <c r="H182" s="6">
        <f>IF('[1]JIRA-Getter.csv'!H181="","",'[1]JIRA-Getter.csv'!H181)</f>
        <v>1.25</v>
      </c>
      <c r="I182" s="6">
        <f>IF('[1]JIRA-Getter.csv'!I181="","",'[1]JIRA-Getter.csv'!I181)</f>
        <v>0</v>
      </c>
      <c r="J182" s="6">
        <f>IF('[1]JIRA-Getter.csv'!J181="","",'[1]JIRA-Getter.csv'!J181)</f>
        <v>0</v>
      </c>
      <c r="K182" s="5">
        <f>IF('[1]JIRA-Getter.csv'!K181="","",'[1]JIRA-Getter.csv'!K181)</f>
        <v>4</v>
      </c>
      <c r="L182" s="5" t="str">
        <f>IF('[1]JIRA-Getter.csv'!L181="","",'[1]JIRA-Getter.csv'!L181)</f>
        <v>Tobias Blaser</v>
      </c>
      <c r="M182" s="7">
        <f>IF('[1]JIRA-Getter.csv'!M181="","",'[1]JIRA-Getter.csv'!M181+365.5*4)</f>
        <v>41921.895833333336</v>
      </c>
      <c r="N182" s="6">
        <f>IF('[1]JIRA-Getter.csv'!N181="","",'[1]JIRA-Getter.csv'!N181)</f>
        <v>1</v>
      </c>
      <c r="O182" s="8" t="str">
        <f>IF('[1]JIRA-Getter.csv'!O181="","",'[1]JIRA-Getter.csv'!O181)</f>
        <v>Initialize QUnit</v>
      </c>
      <c r="P182" s="7">
        <f t="shared" si="2"/>
        <v>41921</v>
      </c>
    </row>
    <row r="183" spans="1:16">
      <c r="A183" s="5">
        <f>IF('[1]JIRA-Getter.csv'!A182="","",'[1]JIRA-Getter.csv'!A182)</f>
        <v>10550</v>
      </c>
      <c r="B183" s="5" t="str">
        <f>IF('[1]JIRA-Getter.csv'!B182="","",'[1]JIRA-Getter.csv'!B182)</f>
        <v>BA-70</v>
      </c>
      <c r="C183" s="5" t="str">
        <f>IF('[1]JIRA-Getter.csv'!C182="","",'[1]JIRA-Getter.csv'!C182)</f>
        <v>Create login prototype (server and client)</v>
      </c>
      <c r="D183" s="5" t="str">
        <f>IF('[1]JIRA-Getter.csv'!D182="","",'[1]JIRA-Getter.csv'!D182)</f>
        <v/>
      </c>
      <c r="E183" s="5" t="str">
        <f>IF('[1]JIRA-Getter.csv'!E182="","",'[1]JIRA-Getter.csv'!E182)</f>
        <v>Dev.Milestone1</v>
      </c>
      <c r="F183" s="5" t="str">
        <f>IF('[1]JIRA-Getter.csv'!F182="","",'[1]JIRA-Getter.csv'!F182)</f>
        <v>Closed</v>
      </c>
      <c r="G183" s="6">
        <f>IF('[1]JIRA-Getter.csv'!G182="","",'[1]JIRA-Getter.csv'!G182)</f>
        <v>8</v>
      </c>
      <c r="H183" s="6">
        <f>IF('[1]JIRA-Getter.csv'!H182="","",'[1]JIRA-Getter.csv'!H182)</f>
        <v>1.3333333333333299</v>
      </c>
      <c r="I183" s="6">
        <f>IF('[1]JIRA-Getter.csv'!I182="","",'[1]JIRA-Getter.csv'!I182)</f>
        <v>0</v>
      </c>
      <c r="J183" s="6">
        <f>IF('[1]JIRA-Getter.csv'!J182="","",'[1]JIRA-Getter.csv'!J182)</f>
        <v>0</v>
      </c>
      <c r="K183" s="5">
        <f>IF('[1]JIRA-Getter.csv'!K182="","",'[1]JIRA-Getter.csv'!K182)</f>
        <v>6</v>
      </c>
      <c r="L183" s="5" t="str">
        <f>IF('[1]JIRA-Getter.csv'!L182="","",'[1]JIRA-Getter.csv'!L182)</f>
        <v>Tobias Blaser</v>
      </c>
      <c r="M183" s="7">
        <f>IF('[1]JIRA-Getter.csv'!M182="","",'[1]JIRA-Getter.csv'!M182+365.5*4)</f>
        <v>41921.854166666664</v>
      </c>
      <c r="N183" s="6">
        <f>IF('[1]JIRA-Getter.csv'!N182="","",'[1]JIRA-Getter.csv'!N182)</f>
        <v>1</v>
      </c>
      <c r="O183" s="8" t="str">
        <f>IF('[1]JIRA-Getter.csv'!O182="","",'[1]JIRA-Getter.csv'!O182)</f>
        <v>Read up on done work.</v>
      </c>
      <c r="P183" s="7">
        <f t="shared" si="2"/>
        <v>41921</v>
      </c>
    </row>
    <row r="184" spans="1:16">
      <c r="A184" s="5">
        <f>IF('[1]JIRA-Getter.csv'!A183="","",'[1]JIRA-Getter.csv'!A183)</f>
        <v>10551</v>
      </c>
      <c r="B184" s="5" t="str">
        <f>IF('[1]JIRA-Getter.csv'!B183="","",'[1]JIRA-Getter.csv'!B183)</f>
        <v>BA-8</v>
      </c>
      <c r="C184" s="5" t="str">
        <f>IF('[1]JIRA-Getter.csv'!C183="","",'[1]JIRA-Getter.csv'!C183)</f>
        <v>Prepare &amp; rework meetings</v>
      </c>
      <c r="D184" s="5" t="str">
        <f>IF('[1]JIRA-Getter.csv'!D183="","",'[1]JIRA-Getter.csv'!D183)</f>
        <v/>
      </c>
      <c r="E184" s="5" t="str">
        <f>IF('[1]JIRA-Getter.csv'!E183="","",'[1]JIRA-Getter.csv'!E183)</f>
        <v/>
      </c>
      <c r="F184" s="5" t="str">
        <f>IF('[1]JIRA-Getter.csv'!F183="","",'[1]JIRA-Getter.csv'!F183)</f>
        <v>Open</v>
      </c>
      <c r="G184" s="6">
        <f>IF('[1]JIRA-Getter.csv'!G183="","",'[1]JIRA-Getter.csv'!G183)</f>
        <v>18</v>
      </c>
      <c r="H184" s="6">
        <f>IF('[1]JIRA-Getter.csv'!H183="","",'[1]JIRA-Getter.csv'!H183)</f>
        <v>0.78260869565217395</v>
      </c>
      <c r="I184" s="6">
        <f>IF('[1]JIRA-Getter.csv'!I183="","",'[1]JIRA-Getter.csv'!I183)</f>
        <v>6.5833333333333304</v>
      </c>
      <c r="J184" s="6">
        <f>IF('[1]JIRA-Getter.csv'!J183="","",'[1]JIRA-Getter.csv'!J183)</f>
        <v>0.28623188405797101</v>
      </c>
      <c r="K184" s="5">
        <f>IF('[1]JIRA-Getter.csv'!K183="","",'[1]JIRA-Getter.csv'!K183)</f>
        <v>23</v>
      </c>
      <c r="L184" s="5" t="str">
        <f>IF('[1]JIRA-Getter.csv'!L183="","",'[1]JIRA-Getter.csv'!L183)</f>
        <v>Laurin Murer</v>
      </c>
      <c r="M184" s="7">
        <f>IF('[1]JIRA-Getter.csv'!M183="","",'[1]JIRA-Getter.csv'!M183+365.5*4)</f>
        <v>41923.662499999999</v>
      </c>
      <c r="N184" s="6">
        <f>IF('[1]JIRA-Getter.csv'!N183="","",'[1]JIRA-Getter.csv'!N183)</f>
        <v>0.33333333333333298</v>
      </c>
      <c r="O184" s="8" t="str">
        <f>IF('[1]JIRA-Getter.csv'!O183="","",'[1]JIRA-Getter.csv'!O183)</f>
        <v>Reviewed protocol, invited for next meeting and created tasks for each meeting protocol</v>
      </c>
      <c r="P184" s="7">
        <f t="shared" si="2"/>
        <v>41923</v>
      </c>
    </row>
    <row r="185" spans="1:16">
      <c r="A185" s="5">
        <f>IF('[1]JIRA-Getter.csv'!A184="","",'[1]JIRA-Getter.csv'!A184)</f>
        <v>10552</v>
      </c>
      <c r="B185" s="5" t="str">
        <f>IF('[1]JIRA-Getter.csv'!B184="","",'[1]JIRA-Getter.csv'!B184)</f>
        <v>BA-76</v>
      </c>
      <c r="C185" s="5" t="str">
        <f>IF('[1]JIRA-Getter.csv'!C184="","",'[1]JIRA-Getter.csv'!C184)</f>
        <v>Write and send Meeting-Protocol from 13.10.2014</v>
      </c>
      <c r="D185" s="5" t="str">
        <f>IF('[1]JIRA-Getter.csv'!D184="","",'[1]JIRA-Getter.csv'!D184)</f>
        <v/>
      </c>
      <c r="E185" s="5" t="str">
        <f>IF('[1]JIRA-Getter.csv'!E184="","",'[1]JIRA-Getter.csv'!E184)</f>
        <v>Dev.Milestone1</v>
      </c>
      <c r="F185" s="5" t="str">
        <f>IF('[1]JIRA-Getter.csv'!F184="","",'[1]JIRA-Getter.csv'!F184)</f>
        <v>Closed</v>
      </c>
      <c r="G185" s="6">
        <f>IF('[1]JIRA-Getter.csv'!G184="","",'[1]JIRA-Getter.csv'!G184)</f>
        <v>1</v>
      </c>
      <c r="H185" s="6">
        <f>IF('[1]JIRA-Getter.csv'!H184="","",'[1]JIRA-Getter.csv'!H184)</f>
        <v>0.5</v>
      </c>
      <c r="I185" s="6">
        <f>IF('[1]JIRA-Getter.csv'!I184="","",'[1]JIRA-Getter.csv'!I184)</f>
        <v>0.5</v>
      </c>
      <c r="J185" s="6">
        <f>IF('[1]JIRA-Getter.csv'!J184="","",'[1]JIRA-Getter.csv'!J184)</f>
        <v>0.25</v>
      </c>
      <c r="K185" s="5">
        <f>IF('[1]JIRA-Getter.csv'!K184="","",'[1]JIRA-Getter.csv'!K184)</f>
        <v>2</v>
      </c>
      <c r="L185" s="5" t="str">
        <f>IF('[1]JIRA-Getter.csv'!L184="","",'[1]JIRA-Getter.csv'!L184)</f>
        <v>Tobias Blaser</v>
      </c>
      <c r="M185" s="7">
        <f>IF('[1]JIRA-Getter.csv'!M184="","",'[1]JIRA-Getter.csv'!M184+365.5*4)</f>
        <v>41925.59375</v>
      </c>
      <c r="N185" s="6">
        <f>IF('[1]JIRA-Getter.csv'!N184="","",'[1]JIRA-Getter.csv'!N184)</f>
        <v>0.25</v>
      </c>
      <c r="O185" s="8" t="str">
        <f>IF('[1]JIRA-Getter.csv'!O184="","",'[1]JIRA-Getter.csv'!O184)</f>
        <v>Minutes of the meeting 141013</v>
      </c>
      <c r="P185" s="7">
        <f t="shared" si="2"/>
        <v>41925</v>
      </c>
    </row>
    <row r="186" spans="1:16">
      <c r="A186" s="5">
        <f>IF('[1]JIRA-Getter.csv'!A185="","",'[1]JIRA-Getter.csv'!A185)</f>
        <v>10553</v>
      </c>
      <c r="B186" s="5" t="str">
        <f>IF('[1]JIRA-Getter.csv'!B185="","",'[1]JIRA-Getter.csv'!B185)</f>
        <v>BA-72</v>
      </c>
      <c r="C186" s="5" t="str">
        <f>IF('[1]JIRA-Getter.csv'!C185="","",'[1]JIRA-Getter.csv'!C185)</f>
        <v>Feature-Brainstorming</v>
      </c>
      <c r="D186" s="5" t="str">
        <f>IF('[1]JIRA-Getter.csv'!D185="","",'[1]JIRA-Getter.csv'!D185)</f>
        <v/>
      </c>
      <c r="E186" s="5" t="str">
        <f>IF('[1]JIRA-Getter.csv'!E185="","",'[1]JIRA-Getter.csv'!E185)</f>
        <v>Dev.Prototype</v>
      </c>
      <c r="F186" s="5" t="str">
        <f>IF('[1]JIRA-Getter.csv'!F185="","",'[1]JIRA-Getter.csv'!F185)</f>
        <v>Closed</v>
      </c>
      <c r="G186" s="6">
        <f>IF('[1]JIRA-Getter.csv'!G185="","",'[1]JIRA-Getter.csv'!G185)</f>
        <v>1</v>
      </c>
      <c r="H186" s="6">
        <f>IF('[1]JIRA-Getter.csv'!H185="","",'[1]JIRA-Getter.csv'!H185)</f>
        <v>0.5</v>
      </c>
      <c r="I186" s="6">
        <f>IF('[1]JIRA-Getter.csv'!I185="","",'[1]JIRA-Getter.csv'!I185)</f>
        <v>0</v>
      </c>
      <c r="J186" s="6">
        <f>IF('[1]JIRA-Getter.csv'!J185="","",'[1]JIRA-Getter.csv'!J185)</f>
        <v>0</v>
      </c>
      <c r="K186" s="5">
        <f>IF('[1]JIRA-Getter.csv'!K185="","",'[1]JIRA-Getter.csv'!K185)</f>
        <v>2</v>
      </c>
      <c r="L186" s="5" t="str">
        <f>IF('[1]JIRA-Getter.csv'!L185="","",'[1]JIRA-Getter.csv'!L185)</f>
        <v>Laurin Murer</v>
      </c>
      <c r="M186" s="7">
        <f>IF('[1]JIRA-Getter.csv'!M185="","",'[1]JIRA-Getter.csv'!M185+365.5*4)</f>
        <v>41925.601388888892</v>
      </c>
      <c r="N186" s="6">
        <f>IF('[1]JIRA-Getter.csv'!N185="","",'[1]JIRA-Getter.csv'!N185)</f>
        <v>0.5</v>
      </c>
      <c r="O186" s="8" t="str">
        <f>IF('[1]JIRA-Getter.csv'!O185="","",'[1]JIRA-Getter.csv'!O185)</f>
        <v>Brainstormed and created issues</v>
      </c>
      <c r="P186" s="7">
        <f t="shared" si="2"/>
        <v>41925</v>
      </c>
    </row>
    <row r="187" spans="1:16">
      <c r="A187" s="5">
        <f>IF('[1]JIRA-Getter.csv'!A186="","",'[1]JIRA-Getter.csv'!A186)</f>
        <v>10554</v>
      </c>
      <c r="B187" s="5" t="str">
        <f>IF('[1]JIRA-Getter.csv'!B186="","",'[1]JIRA-Getter.csv'!B186)</f>
        <v>BA-9</v>
      </c>
      <c r="C187" s="5" t="str">
        <f>IF('[1]JIRA-Getter.csv'!C186="","",'[1]JIRA-Getter.csv'!C186)</f>
        <v>Hold meeding</v>
      </c>
      <c r="D187" s="5" t="str">
        <f>IF('[1]JIRA-Getter.csv'!D186="","",'[1]JIRA-Getter.csv'!D186)</f>
        <v/>
      </c>
      <c r="E187" s="5" t="str">
        <f>IF('[1]JIRA-Getter.csv'!E186="","",'[1]JIRA-Getter.csv'!E186)</f>
        <v/>
      </c>
      <c r="F187" s="5" t="str">
        <f>IF('[1]JIRA-Getter.csv'!F186="","",'[1]JIRA-Getter.csv'!F186)</f>
        <v>Open</v>
      </c>
      <c r="G187" s="6">
        <f>IF('[1]JIRA-Getter.csv'!G186="","",'[1]JIRA-Getter.csv'!G186)</f>
        <v>28</v>
      </c>
      <c r="H187" s="6">
        <f>IF('[1]JIRA-Getter.csv'!H186="","",'[1]JIRA-Getter.csv'!H186)</f>
        <v>1.1200000000000001</v>
      </c>
      <c r="I187" s="6">
        <f>IF('[1]JIRA-Getter.csv'!I186="","",'[1]JIRA-Getter.csv'!I186)</f>
        <v>0</v>
      </c>
      <c r="J187" s="6">
        <f>IF('[1]JIRA-Getter.csv'!J186="","",'[1]JIRA-Getter.csv'!J186)</f>
        <v>0</v>
      </c>
      <c r="K187" s="5">
        <f>IF('[1]JIRA-Getter.csv'!K186="","",'[1]JIRA-Getter.csv'!K186)</f>
        <v>25</v>
      </c>
      <c r="L187" s="5" t="str">
        <f>IF('[1]JIRA-Getter.csv'!L186="","",'[1]JIRA-Getter.csv'!L186)</f>
        <v>Tobias Blaser</v>
      </c>
      <c r="M187" s="7">
        <f>IF('[1]JIRA-Getter.csv'!M186="","",'[1]JIRA-Getter.csv'!M186+365.5*4)</f>
        <v>41925.541666666664</v>
      </c>
      <c r="N187" s="6">
        <f>IF('[1]JIRA-Getter.csv'!N186="","",'[1]JIRA-Getter.csv'!N186)</f>
        <v>1.25</v>
      </c>
      <c r="O187" s="8" t="str">
        <f>IF('[1]JIRA-Getter.csv'!O186="","",'[1]JIRA-Getter.csv'!O186)</f>
        <v>Meeting 141013.</v>
      </c>
      <c r="P187" s="7">
        <f t="shared" si="2"/>
        <v>41925</v>
      </c>
    </row>
    <row r="188" spans="1:16">
      <c r="A188" s="5">
        <f>IF('[1]JIRA-Getter.csv'!A187="","",'[1]JIRA-Getter.csv'!A187)</f>
        <v>10555</v>
      </c>
      <c r="B188" s="5" t="str">
        <f>IF('[1]JIRA-Getter.csv'!B187="","",'[1]JIRA-Getter.csv'!B187)</f>
        <v>BA-72</v>
      </c>
      <c r="C188" s="5" t="str">
        <f>IF('[1]JIRA-Getter.csv'!C187="","",'[1]JIRA-Getter.csv'!C187)</f>
        <v>Feature-Brainstorming</v>
      </c>
      <c r="D188" s="5" t="str">
        <f>IF('[1]JIRA-Getter.csv'!D187="","",'[1]JIRA-Getter.csv'!D187)</f>
        <v/>
      </c>
      <c r="E188" s="5" t="str">
        <f>IF('[1]JIRA-Getter.csv'!E187="","",'[1]JIRA-Getter.csv'!E187)</f>
        <v>Dev.Prototype</v>
      </c>
      <c r="F188" s="5" t="str">
        <f>IF('[1]JIRA-Getter.csv'!F187="","",'[1]JIRA-Getter.csv'!F187)</f>
        <v>Closed</v>
      </c>
      <c r="G188" s="6">
        <f>IF('[1]JIRA-Getter.csv'!G187="","",'[1]JIRA-Getter.csv'!G187)</f>
        <v>1</v>
      </c>
      <c r="H188" s="6">
        <f>IF('[1]JIRA-Getter.csv'!H187="","",'[1]JIRA-Getter.csv'!H187)</f>
        <v>0.5</v>
      </c>
      <c r="I188" s="6">
        <f>IF('[1]JIRA-Getter.csv'!I187="","",'[1]JIRA-Getter.csv'!I187)</f>
        <v>0</v>
      </c>
      <c r="J188" s="6">
        <f>IF('[1]JIRA-Getter.csv'!J187="","",'[1]JIRA-Getter.csv'!J187)</f>
        <v>0</v>
      </c>
      <c r="K188" s="5">
        <f>IF('[1]JIRA-Getter.csv'!K187="","",'[1]JIRA-Getter.csv'!K187)</f>
        <v>2</v>
      </c>
      <c r="L188" s="5" t="str">
        <f>IF('[1]JIRA-Getter.csv'!L187="","",'[1]JIRA-Getter.csv'!L187)</f>
        <v>Tobias Blaser</v>
      </c>
      <c r="M188" s="7">
        <f>IF('[1]JIRA-Getter.csv'!M187="","",'[1]JIRA-Getter.csv'!M187+365.5*4)</f>
        <v>41925.5</v>
      </c>
      <c r="N188" s="6">
        <f>IF('[1]JIRA-Getter.csv'!N187="","",'[1]JIRA-Getter.csv'!N187)</f>
        <v>0.5</v>
      </c>
      <c r="O188" s="8" t="str">
        <f>IF('[1]JIRA-Getter.csv'!O187="","",'[1]JIRA-Getter.csv'!O187)</f>
        <v>Decide features for Dev.Milestone1</v>
      </c>
      <c r="P188" s="7">
        <f t="shared" si="2"/>
        <v>41925</v>
      </c>
    </row>
    <row r="189" spans="1:16">
      <c r="A189" s="5">
        <f>IF('[1]JIRA-Getter.csv'!A188="","",'[1]JIRA-Getter.csv'!A188)</f>
        <v>10556</v>
      </c>
      <c r="B189" s="5" t="str">
        <f>IF('[1]JIRA-Getter.csv'!B188="","",'[1]JIRA-Getter.csv'!B188)</f>
        <v>BA-69</v>
      </c>
      <c r="C189" s="5" t="str">
        <f>IF('[1]JIRA-Getter.csv'!C188="","",'[1]JIRA-Getter.csv'!C188)</f>
        <v>Create client prototype for issue creation in PPT</v>
      </c>
      <c r="D189" s="5" t="str">
        <f>IF('[1]JIRA-Getter.csv'!D188="","",'[1]JIRA-Getter.csv'!D188)</f>
        <v/>
      </c>
      <c r="E189" s="5" t="str">
        <f>IF('[1]JIRA-Getter.csv'!E188="","",'[1]JIRA-Getter.csv'!E188)</f>
        <v>Dev.Prototype</v>
      </c>
      <c r="F189" s="5" t="str">
        <f>IF('[1]JIRA-Getter.csv'!F188="","",'[1]JIRA-Getter.csv'!F188)</f>
        <v>Closed</v>
      </c>
      <c r="G189" s="6">
        <f>IF('[1]JIRA-Getter.csv'!G188="","",'[1]JIRA-Getter.csv'!G188)</f>
        <v>4</v>
      </c>
      <c r="H189" s="6">
        <f>IF('[1]JIRA-Getter.csv'!H188="","",'[1]JIRA-Getter.csv'!H188)</f>
        <v>1.3333333333333299</v>
      </c>
      <c r="I189" s="6">
        <f>IF('[1]JIRA-Getter.csv'!I188="","",'[1]JIRA-Getter.csv'!I188)</f>
        <v>0</v>
      </c>
      <c r="J189" s="6">
        <f>IF('[1]JIRA-Getter.csv'!J188="","",'[1]JIRA-Getter.csv'!J188)</f>
        <v>0</v>
      </c>
      <c r="K189" s="5">
        <f>IF('[1]JIRA-Getter.csv'!K188="","",'[1]JIRA-Getter.csv'!K188)</f>
        <v>3</v>
      </c>
      <c r="L189" s="5" t="str">
        <f>IF('[1]JIRA-Getter.csv'!L188="","",'[1]JIRA-Getter.csv'!L188)</f>
        <v>Laurin Murer</v>
      </c>
      <c r="M189" s="7">
        <f>IF('[1]JIRA-Getter.csv'!M188="","",'[1]JIRA-Getter.csv'!M188+365.5*4)</f>
        <v>41925.606249999997</v>
      </c>
      <c r="N189" s="6">
        <f>IF('[1]JIRA-Getter.csv'!N188="","",'[1]JIRA-Getter.csv'!N188)</f>
        <v>1</v>
      </c>
      <c r="O189" s="8" t="str">
        <f>IF('[1]JIRA-Getter.csv'!O188="","",'[1]JIRA-Getter.csv'!O188)</f>
        <v>Started implementation of redirect over our server</v>
      </c>
      <c r="P189" s="7">
        <f t="shared" si="2"/>
        <v>41925</v>
      </c>
    </row>
    <row r="190" spans="1:16">
      <c r="A190" s="5">
        <f>IF('[1]JIRA-Getter.csv'!A189="","",'[1]JIRA-Getter.csv'!A189)</f>
        <v>10557</v>
      </c>
      <c r="B190" s="5" t="str">
        <f>IF('[1]JIRA-Getter.csv'!B189="","",'[1]JIRA-Getter.csv'!B189)</f>
        <v>BA-70</v>
      </c>
      <c r="C190" s="5" t="str">
        <f>IF('[1]JIRA-Getter.csv'!C189="","",'[1]JIRA-Getter.csv'!C189)</f>
        <v>Create login prototype (server and client)</v>
      </c>
      <c r="D190" s="5" t="str">
        <f>IF('[1]JIRA-Getter.csv'!D189="","",'[1]JIRA-Getter.csv'!D189)</f>
        <v/>
      </c>
      <c r="E190" s="5" t="str">
        <f>IF('[1]JIRA-Getter.csv'!E189="","",'[1]JIRA-Getter.csv'!E189)</f>
        <v>Dev.Milestone1</v>
      </c>
      <c r="F190" s="5" t="str">
        <f>IF('[1]JIRA-Getter.csv'!F189="","",'[1]JIRA-Getter.csv'!F189)</f>
        <v>Closed</v>
      </c>
      <c r="G190" s="6">
        <f>IF('[1]JIRA-Getter.csv'!G189="","",'[1]JIRA-Getter.csv'!G189)</f>
        <v>8</v>
      </c>
      <c r="H190" s="6">
        <f>IF('[1]JIRA-Getter.csv'!H189="","",'[1]JIRA-Getter.csv'!H189)</f>
        <v>1.3333333333333299</v>
      </c>
      <c r="I190" s="6">
        <f>IF('[1]JIRA-Getter.csv'!I189="","",'[1]JIRA-Getter.csv'!I189)</f>
        <v>0</v>
      </c>
      <c r="J190" s="6">
        <f>IF('[1]JIRA-Getter.csv'!J189="","",'[1]JIRA-Getter.csv'!J189)</f>
        <v>0</v>
      </c>
      <c r="K190" s="5">
        <f>IF('[1]JIRA-Getter.csv'!K189="","",'[1]JIRA-Getter.csv'!K189)</f>
        <v>6</v>
      </c>
      <c r="L190" s="5" t="str">
        <f>IF('[1]JIRA-Getter.csv'!L189="","",'[1]JIRA-Getter.csv'!L189)</f>
        <v>Tobias Blaser</v>
      </c>
      <c r="M190" s="7">
        <f>IF('[1]JIRA-Getter.csv'!M189="","",'[1]JIRA-Getter.csv'!M189+365.5*4)</f>
        <v>41925.4375</v>
      </c>
      <c r="N190" s="6">
        <f>IF('[1]JIRA-Getter.csv'!N189="","",'[1]JIRA-Getter.csv'!N189)</f>
        <v>2</v>
      </c>
      <c r="O190" s="8" t="str">
        <f>IF('[1]JIRA-Getter.csv'!O189="","",'[1]JIRA-Getter.csv'!O189)</f>
        <v>Client login prototype.</v>
      </c>
      <c r="P190" s="7">
        <f t="shared" si="2"/>
        <v>41925</v>
      </c>
    </row>
    <row r="191" spans="1:16">
      <c r="A191" s="5">
        <f>IF('[1]JIRA-Getter.csv'!A190="","",'[1]JIRA-Getter.csv'!A190)</f>
        <v>10558</v>
      </c>
      <c r="B191" s="5" t="str">
        <f>IF('[1]JIRA-Getter.csv'!B190="","",'[1]JIRA-Getter.csv'!B190)</f>
        <v>BA-71</v>
      </c>
      <c r="C191" s="5" t="str">
        <f>IF('[1]JIRA-Getter.csv'!C190="","",'[1]JIRA-Getter.csv'!C190)</f>
        <v>Finish milestone</v>
      </c>
      <c r="D191" s="5" t="str">
        <f>IF('[1]JIRA-Getter.csv'!D190="","",'[1]JIRA-Getter.csv'!D190)</f>
        <v/>
      </c>
      <c r="E191" s="5" t="str">
        <f>IF('[1]JIRA-Getter.csv'!E190="","",'[1]JIRA-Getter.csv'!E190)</f>
        <v/>
      </c>
      <c r="F191" s="5" t="str">
        <f>IF('[1]JIRA-Getter.csv'!F190="","",'[1]JIRA-Getter.csv'!F190)</f>
        <v>Open</v>
      </c>
      <c r="G191" s="6">
        <f>IF('[1]JIRA-Getter.csv'!G190="","",'[1]JIRA-Getter.csv'!G190)</f>
        <v>8</v>
      </c>
      <c r="H191" s="6">
        <f>IF('[1]JIRA-Getter.csv'!H190="","",'[1]JIRA-Getter.csv'!H190)</f>
        <v>1.1428571428571399</v>
      </c>
      <c r="I191" s="6">
        <f>IF('[1]JIRA-Getter.csv'!I190="","",'[1]JIRA-Getter.csv'!I190)</f>
        <v>0</v>
      </c>
      <c r="J191" s="6">
        <f>IF('[1]JIRA-Getter.csv'!J190="","",'[1]JIRA-Getter.csv'!J190)</f>
        <v>0</v>
      </c>
      <c r="K191" s="5">
        <f>IF('[1]JIRA-Getter.csv'!K190="","",'[1]JIRA-Getter.csv'!K190)</f>
        <v>7</v>
      </c>
      <c r="L191" s="5" t="str">
        <f>IF('[1]JIRA-Getter.csv'!L190="","",'[1]JIRA-Getter.csv'!L190)</f>
        <v>Tobias Blaser</v>
      </c>
      <c r="M191" s="7">
        <f>IF('[1]JIRA-Getter.csv'!M190="","",'[1]JIRA-Getter.csv'!M190+365.5*4)</f>
        <v>41925.604166666664</v>
      </c>
      <c r="N191" s="6">
        <f>IF('[1]JIRA-Getter.csv'!N190="","",'[1]JIRA-Getter.csv'!N190)</f>
        <v>1</v>
      </c>
      <c r="O191" s="8" t="str">
        <f>IF('[1]JIRA-Getter.csv'!O190="","",'[1]JIRA-Getter.csv'!O190)</f>
        <v>Update risks, Release prototype.</v>
      </c>
      <c r="P191" s="7">
        <f t="shared" si="2"/>
        <v>41925</v>
      </c>
    </row>
    <row r="192" spans="1:16">
      <c r="A192" s="5">
        <f>IF('[1]JIRA-Getter.csv'!A191="","",'[1]JIRA-Getter.csv'!A191)</f>
        <v>10559</v>
      </c>
      <c r="B192" s="5" t="str">
        <f>IF('[1]JIRA-Getter.csv'!B191="","",'[1]JIRA-Getter.csv'!B191)</f>
        <v>BA-76</v>
      </c>
      <c r="C192" s="5" t="str">
        <f>IF('[1]JIRA-Getter.csv'!C191="","",'[1]JIRA-Getter.csv'!C191)</f>
        <v>Write and send Meeting-Protocol from 13.10.2014</v>
      </c>
      <c r="D192" s="5" t="str">
        <f>IF('[1]JIRA-Getter.csv'!D191="","",'[1]JIRA-Getter.csv'!D191)</f>
        <v/>
      </c>
      <c r="E192" s="5" t="str">
        <f>IF('[1]JIRA-Getter.csv'!E191="","",'[1]JIRA-Getter.csv'!E191)</f>
        <v>Dev.Milestone1</v>
      </c>
      <c r="F192" s="5" t="str">
        <f>IF('[1]JIRA-Getter.csv'!F191="","",'[1]JIRA-Getter.csv'!F191)</f>
        <v>Closed</v>
      </c>
      <c r="G192" s="6">
        <f>IF('[1]JIRA-Getter.csv'!G191="","",'[1]JIRA-Getter.csv'!G191)</f>
        <v>1</v>
      </c>
      <c r="H192" s="6">
        <f>IF('[1]JIRA-Getter.csv'!H191="","",'[1]JIRA-Getter.csv'!H191)</f>
        <v>0.5</v>
      </c>
      <c r="I192" s="6">
        <f>IF('[1]JIRA-Getter.csv'!I191="","",'[1]JIRA-Getter.csv'!I191)</f>
        <v>0.5</v>
      </c>
      <c r="J192" s="6">
        <f>IF('[1]JIRA-Getter.csv'!J191="","",'[1]JIRA-Getter.csv'!J191)</f>
        <v>0.25</v>
      </c>
      <c r="K192" s="5">
        <f>IF('[1]JIRA-Getter.csv'!K191="","",'[1]JIRA-Getter.csv'!K191)</f>
        <v>2</v>
      </c>
      <c r="L192" s="5" t="str">
        <f>IF('[1]JIRA-Getter.csv'!L191="","",'[1]JIRA-Getter.csv'!L191)</f>
        <v>Laurin Murer</v>
      </c>
      <c r="M192" s="7">
        <f>IF('[1]JIRA-Getter.csv'!M191="","",'[1]JIRA-Getter.csv'!M191+365.5*4)</f>
        <v>41925.68472222222</v>
      </c>
      <c r="N192" s="6">
        <f>IF('[1]JIRA-Getter.csv'!N191="","",'[1]JIRA-Getter.csv'!N191)</f>
        <v>0.25</v>
      </c>
      <c r="O192" s="8" t="str">
        <f>IF('[1]JIRA-Getter.csv'!O191="","",'[1]JIRA-Getter.csv'!O191)</f>
        <v>Reviewed protocol and sent mail</v>
      </c>
      <c r="P192" s="7">
        <f t="shared" si="2"/>
        <v>41925</v>
      </c>
    </row>
    <row r="193" spans="1:16">
      <c r="A193" s="5">
        <f>IF('[1]JIRA-Getter.csv'!A192="","",'[1]JIRA-Getter.csv'!A192)</f>
        <v>10560</v>
      </c>
      <c r="B193" s="5" t="str">
        <f>IF('[1]JIRA-Getter.csv'!B192="","",'[1]JIRA-Getter.csv'!B192)</f>
        <v>BA-9</v>
      </c>
      <c r="C193" s="5" t="str">
        <f>IF('[1]JIRA-Getter.csv'!C192="","",'[1]JIRA-Getter.csv'!C192)</f>
        <v>Hold meeding</v>
      </c>
      <c r="D193" s="5" t="str">
        <f>IF('[1]JIRA-Getter.csv'!D192="","",'[1]JIRA-Getter.csv'!D192)</f>
        <v/>
      </c>
      <c r="E193" s="5" t="str">
        <f>IF('[1]JIRA-Getter.csv'!E192="","",'[1]JIRA-Getter.csv'!E192)</f>
        <v/>
      </c>
      <c r="F193" s="5" t="str">
        <f>IF('[1]JIRA-Getter.csv'!F192="","",'[1]JIRA-Getter.csv'!F192)</f>
        <v>Open</v>
      </c>
      <c r="G193" s="6">
        <f>IF('[1]JIRA-Getter.csv'!G192="","",'[1]JIRA-Getter.csv'!G192)</f>
        <v>28</v>
      </c>
      <c r="H193" s="6">
        <f>IF('[1]JIRA-Getter.csv'!H192="","",'[1]JIRA-Getter.csv'!H192)</f>
        <v>1.1200000000000001</v>
      </c>
      <c r="I193" s="6">
        <f>IF('[1]JIRA-Getter.csv'!I192="","",'[1]JIRA-Getter.csv'!I192)</f>
        <v>0</v>
      </c>
      <c r="J193" s="6">
        <f>IF('[1]JIRA-Getter.csv'!J192="","",'[1]JIRA-Getter.csv'!J192)</f>
        <v>0</v>
      </c>
      <c r="K193" s="5">
        <f>IF('[1]JIRA-Getter.csv'!K192="","",'[1]JIRA-Getter.csv'!K192)</f>
        <v>25</v>
      </c>
      <c r="L193" s="5" t="str">
        <f>IF('[1]JIRA-Getter.csv'!L192="","",'[1]JIRA-Getter.csv'!L192)</f>
        <v>Laurin Murer</v>
      </c>
      <c r="M193" s="7">
        <f>IF('[1]JIRA-Getter.csv'!M192="","",'[1]JIRA-Getter.csv'!M192+365.5*4)</f>
        <v>41925.688194444447</v>
      </c>
      <c r="N193" s="6">
        <f>IF('[1]JIRA-Getter.csv'!N192="","",'[1]JIRA-Getter.csv'!N192)</f>
        <v>1.25</v>
      </c>
      <c r="O193" s="8" t="str">
        <f>IF('[1]JIRA-Getter.csv'!O192="","",'[1]JIRA-Getter.csv'!O192)</f>
        <v>Meeting 141013.</v>
      </c>
      <c r="P193" s="7">
        <f t="shared" si="2"/>
        <v>41925</v>
      </c>
    </row>
    <row r="194" spans="1:16">
      <c r="A194" s="5">
        <f>IF('[1]JIRA-Getter.csv'!A193="","",'[1]JIRA-Getter.csv'!A193)</f>
        <v>10561</v>
      </c>
      <c r="B194" s="5" t="str">
        <f>IF('[1]JIRA-Getter.csv'!B193="","",'[1]JIRA-Getter.csv'!B193)</f>
        <v>BA-14</v>
      </c>
      <c r="C194" s="5" t="str">
        <f>IF('[1]JIRA-Getter.csv'!C193="","",'[1]JIRA-Getter.csv'!C193)</f>
        <v>Projectmanagement</v>
      </c>
      <c r="D194" s="5" t="str">
        <f>IF('[1]JIRA-Getter.csv'!D193="","",'[1]JIRA-Getter.csv'!D193)</f>
        <v/>
      </c>
      <c r="E194" s="5" t="str">
        <f>IF('[1]JIRA-Getter.csv'!E193="","",'[1]JIRA-Getter.csv'!E193)</f>
        <v/>
      </c>
      <c r="F194" s="5" t="str">
        <f>IF('[1]JIRA-Getter.csv'!F193="","",'[1]JIRA-Getter.csv'!F193)</f>
        <v>Open</v>
      </c>
      <c r="G194" s="6">
        <f>IF('[1]JIRA-Getter.csv'!G193="","",'[1]JIRA-Getter.csv'!G193)</f>
        <v>14</v>
      </c>
      <c r="H194" s="6">
        <f>IF('[1]JIRA-Getter.csv'!H193="","",'[1]JIRA-Getter.csv'!H193)</f>
        <v>0.35</v>
      </c>
      <c r="I194" s="6">
        <f>IF('[1]JIRA-Getter.csv'!I193="","",'[1]JIRA-Getter.csv'!I193)</f>
        <v>0</v>
      </c>
      <c r="J194" s="6">
        <f>IF('[1]JIRA-Getter.csv'!J193="","",'[1]JIRA-Getter.csv'!J193)</f>
        <v>0</v>
      </c>
      <c r="K194" s="5">
        <f>IF('[1]JIRA-Getter.csv'!K193="","",'[1]JIRA-Getter.csv'!K193)</f>
        <v>40</v>
      </c>
      <c r="L194" s="5" t="str">
        <f>IF('[1]JIRA-Getter.csv'!L193="","",'[1]JIRA-Getter.csv'!L193)</f>
        <v>Laurin Murer</v>
      </c>
      <c r="M194" s="7">
        <f>IF('[1]JIRA-Getter.csv'!M193="","",'[1]JIRA-Getter.csv'!M193+365.5*4)</f>
        <v>41925.688888888886</v>
      </c>
      <c r="N194" s="6">
        <f>IF('[1]JIRA-Getter.csv'!N193="","",'[1]JIRA-Getter.csv'!N193)</f>
        <v>1</v>
      </c>
      <c r="O194" s="8" t="str">
        <f>IF('[1]JIRA-Getter.csv'!O193="","",'[1]JIRA-Getter.csv'!O193)</f>
        <v>Merged and created first release</v>
      </c>
      <c r="P194" s="7">
        <f t="shared" si="2"/>
        <v>41925</v>
      </c>
    </row>
    <row r="195" spans="1:16">
      <c r="A195" s="5">
        <f>IF('[1]JIRA-Getter.csv'!A194="","",'[1]JIRA-Getter.csv'!A194)</f>
        <v>10562</v>
      </c>
      <c r="B195" s="5" t="str">
        <f>IF('[1]JIRA-Getter.csv'!B194="","",'[1]JIRA-Getter.csv'!B194)</f>
        <v>BA-70</v>
      </c>
      <c r="C195" s="5" t="str">
        <f>IF('[1]JIRA-Getter.csv'!C194="","",'[1]JIRA-Getter.csv'!C194)</f>
        <v>Create login prototype (server and client)</v>
      </c>
      <c r="D195" s="5" t="str">
        <f>IF('[1]JIRA-Getter.csv'!D194="","",'[1]JIRA-Getter.csv'!D194)</f>
        <v/>
      </c>
      <c r="E195" s="5" t="str">
        <f>IF('[1]JIRA-Getter.csv'!E194="","",'[1]JIRA-Getter.csv'!E194)</f>
        <v>Dev.Milestone1</v>
      </c>
      <c r="F195" s="5" t="str">
        <f>IF('[1]JIRA-Getter.csv'!F194="","",'[1]JIRA-Getter.csv'!F194)</f>
        <v>Closed</v>
      </c>
      <c r="G195" s="6">
        <f>IF('[1]JIRA-Getter.csv'!G194="","",'[1]JIRA-Getter.csv'!G194)</f>
        <v>8</v>
      </c>
      <c r="H195" s="6">
        <f>IF('[1]JIRA-Getter.csv'!H194="","",'[1]JIRA-Getter.csv'!H194)</f>
        <v>1.3333333333333299</v>
      </c>
      <c r="I195" s="6">
        <f>IF('[1]JIRA-Getter.csv'!I194="","",'[1]JIRA-Getter.csv'!I194)</f>
        <v>0</v>
      </c>
      <c r="J195" s="6">
        <f>IF('[1]JIRA-Getter.csv'!J194="","",'[1]JIRA-Getter.csv'!J194)</f>
        <v>0</v>
      </c>
      <c r="K195" s="5">
        <f>IF('[1]JIRA-Getter.csv'!K194="","",'[1]JIRA-Getter.csv'!K194)</f>
        <v>6</v>
      </c>
      <c r="L195" s="5" t="str">
        <f>IF('[1]JIRA-Getter.csv'!L194="","",'[1]JIRA-Getter.csv'!L194)</f>
        <v>Tobias Blaser</v>
      </c>
      <c r="M195" s="7">
        <f>IF('[1]JIRA-Getter.csv'!M194="","",'[1]JIRA-Getter.csv'!M194+365.5*4)</f>
        <v>41925.645833333336</v>
      </c>
      <c r="N195" s="6">
        <f>IF('[1]JIRA-Getter.csv'!N194="","",'[1]JIRA-Getter.csv'!N194)</f>
        <v>1.5</v>
      </c>
      <c r="O195" s="8" t="str">
        <f>IF('[1]JIRA-Getter.csv'!O194="","",'[1]JIRA-Getter.csv'!O194)</f>
        <v>Implement user remembering.</v>
      </c>
      <c r="P195" s="7">
        <f t="shared" si="2"/>
        <v>41925</v>
      </c>
    </row>
    <row r="196" spans="1:16">
      <c r="A196" s="5">
        <f>IF('[1]JIRA-Getter.csv'!A195="","",'[1]JIRA-Getter.csv'!A195)</f>
        <v>10563</v>
      </c>
      <c r="B196" s="5" t="str">
        <f>IF('[1]JIRA-Getter.csv'!B195="","",'[1]JIRA-Getter.csv'!B195)</f>
        <v>BA-70</v>
      </c>
      <c r="C196" s="5" t="str">
        <f>IF('[1]JIRA-Getter.csv'!C195="","",'[1]JIRA-Getter.csv'!C195)</f>
        <v>Create login prototype (server and client)</v>
      </c>
      <c r="D196" s="5" t="str">
        <f>IF('[1]JIRA-Getter.csv'!D195="","",'[1]JIRA-Getter.csv'!D195)</f>
        <v/>
      </c>
      <c r="E196" s="5" t="str">
        <f>IF('[1]JIRA-Getter.csv'!E195="","",'[1]JIRA-Getter.csv'!E195)</f>
        <v>Dev.Milestone1</v>
      </c>
      <c r="F196" s="5" t="str">
        <f>IF('[1]JIRA-Getter.csv'!F195="","",'[1]JIRA-Getter.csv'!F195)</f>
        <v>Closed</v>
      </c>
      <c r="G196" s="6">
        <f>IF('[1]JIRA-Getter.csv'!G195="","",'[1]JIRA-Getter.csv'!G195)</f>
        <v>8</v>
      </c>
      <c r="H196" s="6">
        <f>IF('[1]JIRA-Getter.csv'!H195="","",'[1]JIRA-Getter.csv'!H195)</f>
        <v>1.3333333333333299</v>
      </c>
      <c r="I196" s="6">
        <f>IF('[1]JIRA-Getter.csv'!I195="","",'[1]JIRA-Getter.csv'!I195)</f>
        <v>0</v>
      </c>
      <c r="J196" s="6">
        <f>IF('[1]JIRA-Getter.csv'!J195="","",'[1]JIRA-Getter.csv'!J195)</f>
        <v>0</v>
      </c>
      <c r="K196" s="5">
        <f>IF('[1]JIRA-Getter.csv'!K195="","",'[1]JIRA-Getter.csv'!K195)</f>
        <v>6</v>
      </c>
      <c r="L196" s="5" t="str">
        <f>IF('[1]JIRA-Getter.csv'!L195="","",'[1]JIRA-Getter.csv'!L195)</f>
        <v>Tobias Blaser</v>
      </c>
      <c r="M196" s="7">
        <f>IF('[1]JIRA-Getter.csv'!M195="","",'[1]JIRA-Getter.csv'!M195+365.5*4)</f>
        <v>41925.729166666664</v>
      </c>
      <c r="N196" s="6">
        <f>IF('[1]JIRA-Getter.csv'!N195="","",'[1]JIRA-Getter.csv'!N195)</f>
        <v>1.5</v>
      </c>
      <c r="O196" s="8" t="str">
        <f>IF('[1]JIRA-Getter.csv'!O195="","",'[1]JIRA-Getter.csv'!O195)</f>
        <v>Merge and refactor login prototype.</v>
      </c>
      <c r="P196" s="7">
        <f t="shared" ref="P196:P259" si="3">DATE(YEAR(M196),MONTH(M196),DAY(M196))</f>
        <v>41925</v>
      </c>
    </row>
    <row r="197" spans="1:16">
      <c r="A197" s="5">
        <f>IF('[1]JIRA-Getter.csv'!A196="","",'[1]JIRA-Getter.csv'!A196)</f>
        <v>10564</v>
      </c>
      <c r="B197" s="5" t="str">
        <f>IF('[1]JIRA-Getter.csv'!B196="","",'[1]JIRA-Getter.csv'!B196)</f>
        <v>BA-93</v>
      </c>
      <c r="C197" s="5" t="str">
        <f>IF('[1]JIRA-Getter.csv'!C196="","",'[1]JIRA-Getter.csv'!C196)</f>
        <v>Improove login api</v>
      </c>
      <c r="D197" s="5" t="str">
        <f>IF('[1]JIRA-Getter.csv'!D196="","",'[1]JIRA-Getter.csv'!D196)</f>
        <v/>
      </c>
      <c r="E197" s="5" t="str">
        <f>IF('[1]JIRA-Getter.csv'!E196="","",'[1]JIRA-Getter.csv'!E196)</f>
        <v>Dev.Milestone1</v>
      </c>
      <c r="F197" s="5" t="str">
        <f>IF('[1]JIRA-Getter.csv'!F196="","",'[1]JIRA-Getter.csv'!F196)</f>
        <v>Closed</v>
      </c>
      <c r="G197" s="6">
        <f>IF('[1]JIRA-Getter.csv'!G196="","",'[1]JIRA-Getter.csv'!G196)</f>
        <v>2</v>
      </c>
      <c r="H197" s="6">
        <f>IF('[1]JIRA-Getter.csv'!H196="","",'[1]JIRA-Getter.csv'!H196)</f>
        <v>0.66666666666666596</v>
      </c>
      <c r="I197" s="6">
        <f>IF('[1]JIRA-Getter.csv'!I196="","",'[1]JIRA-Getter.csv'!I196)</f>
        <v>0</v>
      </c>
      <c r="J197" s="6">
        <f>IF('[1]JIRA-Getter.csv'!J196="","",'[1]JIRA-Getter.csv'!J196)</f>
        <v>0</v>
      </c>
      <c r="K197" s="5">
        <f>IF('[1]JIRA-Getter.csv'!K196="","",'[1]JIRA-Getter.csv'!K196)</f>
        <v>3</v>
      </c>
      <c r="L197" s="5" t="str">
        <f>IF('[1]JIRA-Getter.csv'!L196="","",'[1]JIRA-Getter.csv'!L196)</f>
        <v>Laurin Murer</v>
      </c>
      <c r="M197" s="7">
        <f>IF('[1]JIRA-Getter.csv'!M196="","",'[1]JIRA-Getter.csv'!M196+365.5*4)</f>
        <v>41926.404166666667</v>
      </c>
      <c r="N197" s="6">
        <f>IF('[1]JIRA-Getter.csv'!N196="","",'[1]JIRA-Getter.csv'!N196)</f>
        <v>1.75</v>
      </c>
      <c r="O197" s="8" t="str">
        <f>IF('[1]JIRA-Getter.csv'!O196="","",'[1]JIRA-Getter.csv'!O196)</f>
        <v>Improved login api</v>
      </c>
      <c r="P197" s="7">
        <f t="shared" si="3"/>
        <v>41926</v>
      </c>
    </row>
    <row r="198" spans="1:16">
      <c r="A198" s="5">
        <f>IF('[1]JIRA-Getter.csv'!A197="","",'[1]JIRA-Getter.csv'!A197)</f>
        <v>10565</v>
      </c>
      <c r="B198" s="5" t="str">
        <f>IF('[1]JIRA-Getter.csv'!B197="","",'[1]JIRA-Getter.csv'!B197)</f>
        <v>BA-94</v>
      </c>
      <c r="C198" s="5" t="str">
        <f>IF('[1]JIRA-Getter.csv'!C197="","",'[1]JIRA-Getter.csv'!C197)</f>
        <v>Fix login exception</v>
      </c>
      <c r="D198" s="5" t="str">
        <f>IF('[1]JIRA-Getter.csv'!D197="","",'[1]JIRA-Getter.csv'!D197)</f>
        <v/>
      </c>
      <c r="E198" s="5" t="str">
        <f>IF('[1]JIRA-Getter.csv'!E197="","",'[1]JIRA-Getter.csv'!E197)</f>
        <v>Dev.Milestone1</v>
      </c>
      <c r="F198" s="5" t="str">
        <f>IF('[1]JIRA-Getter.csv'!F197="","",'[1]JIRA-Getter.csv'!F197)</f>
        <v>Closed</v>
      </c>
      <c r="G198" s="6">
        <f>IF('[1]JIRA-Getter.csv'!G197="","",'[1]JIRA-Getter.csv'!G197)</f>
        <v>1</v>
      </c>
      <c r="H198" s="6">
        <f>IF('[1]JIRA-Getter.csv'!H197="","",'[1]JIRA-Getter.csv'!H197)</f>
        <v>1</v>
      </c>
      <c r="I198" s="6">
        <f>IF('[1]JIRA-Getter.csv'!I197="","",'[1]JIRA-Getter.csv'!I197)</f>
        <v>0.83333333333333304</v>
      </c>
      <c r="J198" s="6">
        <f>IF('[1]JIRA-Getter.csv'!J197="","",'[1]JIRA-Getter.csv'!J197)</f>
        <v>0.83333333333333304</v>
      </c>
      <c r="K198" s="5">
        <f>IF('[1]JIRA-Getter.csv'!K197="","",'[1]JIRA-Getter.csv'!K197)</f>
        <v>1</v>
      </c>
      <c r="L198" s="5" t="str">
        <f>IF('[1]JIRA-Getter.csv'!L197="","",'[1]JIRA-Getter.csv'!L197)</f>
        <v>Laurin Murer</v>
      </c>
      <c r="M198" s="7">
        <f>IF('[1]JIRA-Getter.csv'!M197="","",'[1]JIRA-Getter.csv'!M197+365.5*4)</f>
        <v>41926.406944444447</v>
      </c>
      <c r="N198" s="6">
        <f>IF('[1]JIRA-Getter.csv'!N197="","",'[1]JIRA-Getter.csv'!N197)</f>
        <v>0.16666666666666599</v>
      </c>
      <c r="O198" s="8" t="str">
        <f>IF('[1]JIRA-Getter.csv'!O197="","",'[1]JIRA-Getter.csv'!O197)</f>
        <v>Tried to reproduce exception</v>
      </c>
      <c r="P198" s="7">
        <f t="shared" si="3"/>
        <v>41926</v>
      </c>
    </row>
    <row r="199" spans="1:16">
      <c r="A199" s="5">
        <f>IF('[1]JIRA-Getter.csv'!A198="","",'[1]JIRA-Getter.csv'!A198)</f>
        <v>10566</v>
      </c>
      <c r="B199" s="5" t="str">
        <f>IF('[1]JIRA-Getter.csv'!B198="","",'[1]JIRA-Getter.csv'!B198)</f>
        <v>BA-86</v>
      </c>
      <c r="C199" s="5" t="str">
        <f>IF('[1]JIRA-Getter.csv'!C198="","",'[1]JIRA-Getter.csv'!C198)</f>
        <v>User can register and sign in</v>
      </c>
      <c r="D199" s="5" t="str">
        <f>IF('[1]JIRA-Getter.csv'!D198="","",'[1]JIRA-Getter.csv'!D198)</f>
        <v/>
      </c>
      <c r="E199" s="5" t="str">
        <f>IF('[1]JIRA-Getter.csv'!E198="","",'[1]JIRA-Getter.csv'!E198)</f>
        <v>Dev.Milestone1</v>
      </c>
      <c r="F199" s="5" t="str">
        <f>IF('[1]JIRA-Getter.csv'!F198="","",'[1]JIRA-Getter.csv'!F198)</f>
        <v>Closed</v>
      </c>
      <c r="G199" s="6">
        <f>IF('[1]JIRA-Getter.csv'!G198="","",'[1]JIRA-Getter.csv'!G198)</f>
        <v>8</v>
      </c>
      <c r="H199" s="6">
        <f>IF('[1]JIRA-Getter.csv'!H198="","",'[1]JIRA-Getter.csv'!H198)</f>
        <v>4</v>
      </c>
      <c r="I199" s="6">
        <f>IF('[1]JIRA-Getter.csv'!I198="","",'[1]JIRA-Getter.csv'!I198)</f>
        <v>1.8333333333333299</v>
      </c>
      <c r="J199" s="6">
        <f>IF('[1]JIRA-Getter.csv'!J198="","",'[1]JIRA-Getter.csv'!J198)</f>
        <v>0.91666666666666596</v>
      </c>
      <c r="K199" s="5">
        <f>IF('[1]JIRA-Getter.csv'!K198="","",'[1]JIRA-Getter.csv'!K198)</f>
        <v>2</v>
      </c>
      <c r="L199" s="5" t="str">
        <f>IF('[1]JIRA-Getter.csv'!L198="","",'[1]JIRA-Getter.csv'!L198)</f>
        <v>Tobias Blaser</v>
      </c>
      <c r="M199" s="7">
        <f>IF('[1]JIRA-Getter.csv'!M198="","",'[1]JIRA-Getter.csv'!M198+365.5*4)</f>
        <v>41926.291666666664</v>
      </c>
      <c r="N199" s="6">
        <f>IF('[1]JIRA-Getter.csv'!N198="","",'[1]JIRA-Getter.csv'!N198)</f>
        <v>6</v>
      </c>
      <c r="O199" s="8" t="str">
        <f>IF('[1]JIRA-Getter.csv'!O198="","",'[1]JIRA-Getter.csv'!O198)</f>
        <v>Refactor login service to application authentication service.</v>
      </c>
      <c r="P199" s="7">
        <f t="shared" si="3"/>
        <v>41926</v>
      </c>
    </row>
    <row r="200" spans="1:16">
      <c r="A200" s="5">
        <f>IF('[1]JIRA-Getter.csv'!A199="","",'[1]JIRA-Getter.csv'!A199)</f>
        <v>10567</v>
      </c>
      <c r="B200" s="5" t="str">
        <f>IF('[1]JIRA-Getter.csv'!B199="","",'[1]JIRA-Getter.csv'!B199)</f>
        <v>BA-95</v>
      </c>
      <c r="C200" s="5" t="str">
        <f>IF('[1]JIRA-Getter.csv'!C199="","",'[1]JIRA-Getter.csv'!C199)</f>
        <v>Move client side tests to Angular jasmine</v>
      </c>
      <c r="D200" s="5" t="str">
        <f>IF('[1]JIRA-Getter.csv'!D199="","",'[1]JIRA-Getter.csv'!D199)</f>
        <v/>
      </c>
      <c r="E200" s="5" t="str">
        <f>IF('[1]JIRA-Getter.csv'!E199="","",'[1]JIRA-Getter.csv'!E199)</f>
        <v>Dev.Milestone1</v>
      </c>
      <c r="F200" s="5" t="str">
        <f>IF('[1]JIRA-Getter.csv'!F199="","",'[1]JIRA-Getter.csv'!F199)</f>
        <v>Closed</v>
      </c>
      <c r="G200" s="6">
        <f>IF('[1]JIRA-Getter.csv'!G199="","",'[1]JIRA-Getter.csv'!G199)</f>
        <v>2</v>
      </c>
      <c r="H200" s="6">
        <f>IF('[1]JIRA-Getter.csv'!H199="","",'[1]JIRA-Getter.csv'!H199)</f>
        <v>0.66666666666666596</v>
      </c>
      <c r="I200" s="6">
        <f>IF('[1]JIRA-Getter.csv'!I199="","",'[1]JIRA-Getter.csv'!I199)</f>
        <v>0</v>
      </c>
      <c r="J200" s="6">
        <f>IF('[1]JIRA-Getter.csv'!J199="","",'[1]JIRA-Getter.csv'!J199)</f>
        <v>0</v>
      </c>
      <c r="K200" s="5">
        <f>IF('[1]JIRA-Getter.csv'!K199="","",'[1]JIRA-Getter.csv'!K199)</f>
        <v>3</v>
      </c>
      <c r="L200" s="5" t="str">
        <f>IF('[1]JIRA-Getter.csv'!L199="","",'[1]JIRA-Getter.csv'!L199)</f>
        <v>Tobias Blaser</v>
      </c>
      <c r="M200" s="7">
        <f>IF('[1]JIRA-Getter.csv'!M199="","",'[1]JIRA-Getter.csv'!M199+365.5*4)</f>
        <v>41926.583333333336</v>
      </c>
      <c r="N200" s="6">
        <f>IF('[1]JIRA-Getter.csv'!N199="","",'[1]JIRA-Getter.csv'!N199)</f>
        <v>4.5</v>
      </c>
      <c r="O200" s="8" t="str">
        <f>IF('[1]JIRA-Getter.csv'!O199="","",'[1]JIRA-Getter.csv'!O199)</f>
        <v>Get test running. Have fun with angular test injection.</v>
      </c>
      <c r="P200" s="7">
        <f t="shared" si="3"/>
        <v>41926</v>
      </c>
    </row>
    <row r="201" spans="1:16">
      <c r="A201" s="5">
        <f>IF('[1]JIRA-Getter.csv'!A200="","",'[1]JIRA-Getter.csv'!A200)</f>
        <v>10568</v>
      </c>
      <c r="B201" s="5" t="str">
        <f>IF('[1]JIRA-Getter.csv'!B200="","",'[1]JIRA-Getter.csv'!B200)</f>
        <v>BA-92</v>
      </c>
      <c r="C201" s="5" t="str">
        <f>IF('[1]JIRA-Getter.csv'!C200="","",'[1]JIRA-Getter.csv'!C200)</f>
        <v>Let Play compile Typescript</v>
      </c>
      <c r="D201" s="5" t="str">
        <f>IF('[1]JIRA-Getter.csv'!D200="","",'[1]JIRA-Getter.csv'!D200)</f>
        <v/>
      </c>
      <c r="E201" s="5" t="str">
        <f>IF('[1]JIRA-Getter.csv'!E200="","",'[1]JIRA-Getter.csv'!E200)</f>
        <v/>
      </c>
      <c r="F201" s="5" t="str">
        <f>IF('[1]JIRA-Getter.csv'!F200="","",'[1]JIRA-Getter.csv'!F200)</f>
        <v>Closed</v>
      </c>
      <c r="G201" s="6">
        <f>IF('[1]JIRA-Getter.csv'!G200="","",'[1]JIRA-Getter.csv'!G200)</f>
        <v>4</v>
      </c>
      <c r="H201" s="6">
        <f>IF('[1]JIRA-Getter.csv'!H200="","",'[1]JIRA-Getter.csv'!H200)</f>
        <v>0.66666666666666596</v>
      </c>
      <c r="I201" s="6">
        <f>IF('[1]JIRA-Getter.csv'!I200="","",'[1]JIRA-Getter.csv'!I200)</f>
        <v>0</v>
      </c>
      <c r="J201" s="6">
        <f>IF('[1]JIRA-Getter.csv'!J200="","",'[1]JIRA-Getter.csv'!J200)</f>
        <v>0</v>
      </c>
      <c r="K201" s="5">
        <f>IF('[1]JIRA-Getter.csv'!K200="","",'[1]JIRA-Getter.csv'!K200)</f>
        <v>6</v>
      </c>
      <c r="L201" s="5" t="str">
        <f>IF('[1]JIRA-Getter.csv'!L200="","",'[1]JIRA-Getter.csv'!L200)</f>
        <v>Laurin Murer</v>
      </c>
      <c r="M201" s="7">
        <f>IF('[1]JIRA-Getter.csv'!M200="","",'[1]JIRA-Getter.csv'!M200+365.5*4)</f>
        <v>41926.895138888889</v>
      </c>
      <c r="N201" s="6">
        <f>IF('[1]JIRA-Getter.csv'!N200="","",'[1]JIRA-Getter.csv'!N200)</f>
        <v>10</v>
      </c>
      <c r="O201" s="8" t="str">
        <f>IF('[1]JIRA-Getter.csv'!O200="","",'[1]JIRA-Getter.csv'!O200)</f>
        <v>Trying to let play compile JavaScript files from TypeScript files</v>
      </c>
      <c r="P201" s="7">
        <f t="shared" si="3"/>
        <v>41926</v>
      </c>
    </row>
    <row r="202" spans="1:16">
      <c r="A202" s="5">
        <f>IF('[1]JIRA-Getter.csv'!A201="","",'[1]JIRA-Getter.csv'!A201)</f>
        <v>10569</v>
      </c>
      <c r="B202" s="5" t="str">
        <f>IF('[1]JIRA-Getter.csv'!B201="","",'[1]JIRA-Getter.csv'!B201)</f>
        <v>BA-92</v>
      </c>
      <c r="C202" s="5" t="str">
        <f>IF('[1]JIRA-Getter.csv'!C201="","",'[1]JIRA-Getter.csv'!C201)</f>
        <v>Let Play compile Typescript</v>
      </c>
      <c r="D202" s="5" t="str">
        <f>IF('[1]JIRA-Getter.csv'!D201="","",'[1]JIRA-Getter.csv'!D201)</f>
        <v/>
      </c>
      <c r="E202" s="5" t="str">
        <f>IF('[1]JIRA-Getter.csv'!E201="","",'[1]JIRA-Getter.csv'!E201)</f>
        <v/>
      </c>
      <c r="F202" s="5" t="str">
        <f>IF('[1]JIRA-Getter.csv'!F201="","",'[1]JIRA-Getter.csv'!F201)</f>
        <v>Closed</v>
      </c>
      <c r="G202" s="6">
        <f>IF('[1]JIRA-Getter.csv'!G201="","",'[1]JIRA-Getter.csv'!G201)</f>
        <v>4</v>
      </c>
      <c r="H202" s="6">
        <f>IF('[1]JIRA-Getter.csv'!H201="","",'[1]JIRA-Getter.csv'!H201)</f>
        <v>0.66666666666666596</v>
      </c>
      <c r="I202" s="6">
        <f>IF('[1]JIRA-Getter.csv'!I201="","",'[1]JIRA-Getter.csv'!I201)</f>
        <v>0</v>
      </c>
      <c r="J202" s="6">
        <f>IF('[1]JIRA-Getter.csv'!J201="","",'[1]JIRA-Getter.csv'!J201)</f>
        <v>0</v>
      </c>
      <c r="K202" s="5">
        <f>IF('[1]JIRA-Getter.csv'!K201="","",'[1]JIRA-Getter.csv'!K201)</f>
        <v>6</v>
      </c>
      <c r="L202" s="5" t="str">
        <f>IF('[1]JIRA-Getter.csv'!L201="","",'[1]JIRA-Getter.csv'!L201)</f>
        <v>Laurin Murer</v>
      </c>
      <c r="M202" s="7">
        <f>IF('[1]JIRA-Getter.csv'!M201="","",'[1]JIRA-Getter.csv'!M201+365.5*4)</f>
        <v>41926.945833333331</v>
      </c>
      <c r="N202" s="6">
        <f>IF('[1]JIRA-Getter.csv'!N201="","",'[1]JIRA-Getter.csv'!N201)</f>
        <v>1</v>
      </c>
      <c r="O202" s="8" t="str">
        <f>IF('[1]JIRA-Getter.csv'!O201="","",'[1]JIRA-Getter.csv'!O201)</f>
        <v>Cleaned up public directory and moved files to asset directory</v>
      </c>
      <c r="P202" s="7">
        <f t="shared" si="3"/>
        <v>41926</v>
      </c>
    </row>
    <row r="203" spans="1:16">
      <c r="A203" s="5">
        <f>IF('[1]JIRA-Getter.csv'!A202="","",'[1]JIRA-Getter.csv'!A202)</f>
        <v>10570</v>
      </c>
      <c r="B203" s="5" t="str">
        <f>IF('[1]JIRA-Getter.csv'!B202="","",'[1]JIRA-Getter.csv'!B202)</f>
        <v>BA-86</v>
      </c>
      <c r="C203" s="5" t="str">
        <f>IF('[1]JIRA-Getter.csv'!C202="","",'[1]JIRA-Getter.csv'!C202)</f>
        <v>User can register and sign in</v>
      </c>
      <c r="D203" s="5" t="str">
        <f>IF('[1]JIRA-Getter.csv'!D202="","",'[1]JIRA-Getter.csv'!D202)</f>
        <v/>
      </c>
      <c r="E203" s="5" t="str">
        <f>IF('[1]JIRA-Getter.csv'!E202="","",'[1]JIRA-Getter.csv'!E202)</f>
        <v>Dev.Milestone1</v>
      </c>
      <c r="F203" s="5" t="str">
        <f>IF('[1]JIRA-Getter.csv'!F202="","",'[1]JIRA-Getter.csv'!F202)</f>
        <v>Closed</v>
      </c>
      <c r="G203" s="6">
        <f>IF('[1]JIRA-Getter.csv'!G202="","",'[1]JIRA-Getter.csv'!G202)</f>
        <v>8</v>
      </c>
      <c r="H203" s="6">
        <f>IF('[1]JIRA-Getter.csv'!H202="","",'[1]JIRA-Getter.csv'!H202)</f>
        <v>4</v>
      </c>
      <c r="I203" s="6">
        <f>IF('[1]JIRA-Getter.csv'!I202="","",'[1]JIRA-Getter.csv'!I202)</f>
        <v>1.8333333333333299</v>
      </c>
      <c r="J203" s="6">
        <f>IF('[1]JIRA-Getter.csv'!J202="","",'[1]JIRA-Getter.csv'!J202)</f>
        <v>0.91666666666666596</v>
      </c>
      <c r="K203" s="5">
        <f>IF('[1]JIRA-Getter.csv'!K202="","",'[1]JIRA-Getter.csv'!K202)</f>
        <v>2</v>
      </c>
      <c r="L203" s="5" t="str">
        <f>IF('[1]JIRA-Getter.csv'!L202="","",'[1]JIRA-Getter.csv'!L202)</f>
        <v>Laurin Murer</v>
      </c>
      <c r="M203" s="7">
        <f>IF('[1]JIRA-Getter.csv'!M202="","",'[1]JIRA-Getter.csv'!M202+365.5*4)</f>
        <v>41926.947222222225</v>
      </c>
      <c r="N203" s="6">
        <f>IF('[1]JIRA-Getter.csv'!N202="","",'[1]JIRA-Getter.csv'!N202)</f>
        <v>0.16666666666666599</v>
      </c>
      <c r="O203" s="8" t="str">
        <f>IF('[1]JIRA-Getter.csv'!O202="","",'[1]JIRA-Getter.csv'!O202)</f>
        <v>Reviewed, looks good!</v>
      </c>
      <c r="P203" s="7">
        <f t="shared" si="3"/>
        <v>41926</v>
      </c>
    </row>
    <row r="204" spans="1:16">
      <c r="A204" s="5">
        <f>IF('[1]JIRA-Getter.csv'!A203="","",'[1]JIRA-Getter.csv'!A203)</f>
        <v>10600</v>
      </c>
      <c r="B204" s="5" t="str">
        <f>IF('[1]JIRA-Getter.csv'!B203="","",'[1]JIRA-Getter.csv'!B203)</f>
        <v>BA-90</v>
      </c>
      <c r="C204" s="5" t="str">
        <f>IF('[1]JIRA-Getter.csv'!C203="","",'[1]JIRA-Getter.csv'!C203)</f>
        <v>Draft Wireframes</v>
      </c>
      <c r="D204" s="5" t="str">
        <f>IF('[1]JIRA-Getter.csv'!D203="","",'[1]JIRA-Getter.csv'!D203)</f>
        <v/>
      </c>
      <c r="E204" s="5" t="str">
        <f>IF('[1]JIRA-Getter.csv'!E203="","",'[1]JIRA-Getter.csv'!E203)</f>
        <v>Dev.Milestone1</v>
      </c>
      <c r="F204" s="5" t="str">
        <f>IF('[1]JIRA-Getter.csv'!F203="","",'[1]JIRA-Getter.csv'!F203)</f>
        <v>Closed</v>
      </c>
      <c r="G204" s="6">
        <f>IF('[1]JIRA-Getter.csv'!G203="","",'[1]JIRA-Getter.csv'!G203)</f>
        <v>16</v>
      </c>
      <c r="H204" s="6">
        <f>IF('[1]JIRA-Getter.csv'!H203="","",'[1]JIRA-Getter.csv'!H203)</f>
        <v>3.2</v>
      </c>
      <c r="I204" s="6">
        <f>IF('[1]JIRA-Getter.csv'!I203="","",'[1]JIRA-Getter.csv'!I203)</f>
        <v>10.133333333333301</v>
      </c>
      <c r="J204" s="6">
        <f>IF('[1]JIRA-Getter.csv'!J203="","",'[1]JIRA-Getter.csv'!J203)</f>
        <v>2.0266666666666602</v>
      </c>
      <c r="K204" s="5">
        <f>IF('[1]JIRA-Getter.csv'!K203="","",'[1]JIRA-Getter.csv'!K203)</f>
        <v>5</v>
      </c>
      <c r="L204" s="5" t="str">
        <f>IF('[1]JIRA-Getter.csv'!L203="","",'[1]JIRA-Getter.csv'!L203)</f>
        <v>Laurin Murer</v>
      </c>
      <c r="M204" s="7">
        <f>IF('[1]JIRA-Getter.csv'!M203="","",'[1]JIRA-Getter.csv'!M203+365.5*4)</f>
        <v>41927.597916666666</v>
      </c>
      <c r="N204" s="6">
        <f>IF('[1]JIRA-Getter.csv'!N203="","",'[1]JIRA-Getter.csv'!N203)</f>
        <v>2</v>
      </c>
      <c r="O204" s="8" t="str">
        <f>IF('[1]JIRA-Getter.csv'!O203="","",'[1]JIRA-Getter.csv'!O203)</f>
        <v>Discussed visible items, drafted creatively own idea, discussed idea with Tobias</v>
      </c>
      <c r="P204" s="7">
        <f t="shared" si="3"/>
        <v>41927</v>
      </c>
    </row>
    <row r="205" spans="1:16">
      <c r="A205" s="5">
        <f>IF('[1]JIRA-Getter.csv'!A204="","",'[1]JIRA-Getter.csv'!A204)</f>
        <v>10601</v>
      </c>
      <c r="B205" s="5" t="str">
        <f>IF('[1]JIRA-Getter.csv'!B204="","",'[1]JIRA-Getter.csv'!B204)</f>
        <v>BA-90</v>
      </c>
      <c r="C205" s="5" t="str">
        <f>IF('[1]JIRA-Getter.csv'!C204="","",'[1]JIRA-Getter.csv'!C204)</f>
        <v>Draft Wireframes</v>
      </c>
      <c r="D205" s="5" t="str">
        <f>IF('[1]JIRA-Getter.csv'!D204="","",'[1]JIRA-Getter.csv'!D204)</f>
        <v/>
      </c>
      <c r="E205" s="5" t="str">
        <f>IF('[1]JIRA-Getter.csv'!E204="","",'[1]JIRA-Getter.csv'!E204)</f>
        <v>Dev.Milestone1</v>
      </c>
      <c r="F205" s="5" t="str">
        <f>IF('[1]JIRA-Getter.csv'!F204="","",'[1]JIRA-Getter.csv'!F204)</f>
        <v>Closed</v>
      </c>
      <c r="G205" s="6">
        <f>IF('[1]JIRA-Getter.csv'!G204="","",'[1]JIRA-Getter.csv'!G204)</f>
        <v>16</v>
      </c>
      <c r="H205" s="6">
        <f>IF('[1]JIRA-Getter.csv'!H204="","",'[1]JIRA-Getter.csv'!H204)</f>
        <v>3.2</v>
      </c>
      <c r="I205" s="6">
        <f>IF('[1]JIRA-Getter.csv'!I204="","",'[1]JIRA-Getter.csv'!I204)</f>
        <v>10.133333333333301</v>
      </c>
      <c r="J205" s="6">
        <f>IF('[1]JIRA-Getter.csv'!J204="","",'[1]JIRA-Getter.csv'!J204)</f>
        <v>2.0266666666666602</v>
      </c>
      <c r="K205" s="5">
        <f>IF('[1]JIRA-Getter.csv'!K204="","",'[1]JIRA-Getter.csv'!K204)</f>
        <v>5</v>
      </c>
      <c r="L205" s="5" t="str">
        <f>IF('[1]JIRA-Getter.csv'!L204="","",'[1]JIRA-Getter.csv'!L204)</f>
        <v>Tobias Blaser</v>
      </c>
      <c r="M205" s="7">
        <f>IF('[1]JIRA-Getter.csv'!M204="","",'[1]JIRA-Getter.csv'!M204+365.5*4)</f>
        <v>41927.604166666664</v>
      </c>
      <c r="N205" s="6">
        <f>IF('[1]JIRA-Getter.csv'!N204="","",'[1]JIRA-Getter.csv'!N204)</f>
        <v>3.3333333333333298E-2</v>
      </c>
      <c r="O205" s="8" t="str">
        <f>IF('[1]JIRA-Getter.csv'!O204="","",'[1]JIRA-Getter.csv'!O204)</f>
        <v/>
      </c>
      <c r="P205" s="7">
        <f t="shared" si="3"/>
        <v>41927</v>
      </c>
    </row>
    <row r="206" spans="1:16">
      <c r="A206" s="5">
        <f>IF('[1]JIRA-Getter.csv'!A205="","",'[1]JIRA-Getter.csv'!A205)</f>
        <v>10602</v>
      </c>
      <c r="B206" s="5" t="str">
        <f>IF('[1]JIRA-Getter.csv'!B205="","",'[1]JIRA-Getter.csv'!B205)</f>
        <v>BA-90</v>
      </c>
      <c r="C206" s="5" t="str">
        <f>IF('[1]JIRA-Getter.csv'!C205="","",'[1]JIRA-Getter.csv'!C205)</f>
        <v>Draft Wireframes</v>
      </c>
      <c r="D206" s="5" t="str">
        <f>IF('[1]JIRA-Getter.csv'!D205="","",'[1]JIRA-Getter.csv'!D205)</f>
        <v/>
      </c>
      <c r="E206" s="5" t="str">
        <f>IF('[1]JIRA-Getter.csv'!E205="","",'[1]JIRA-Getter.csv'!E205)</f>
        <v>Dev.Milestone1</v>
      </c>
      <c r="F206" s="5" t="str">
        <f>IF('[1]JIRA-Getter.csv'!F205="","",'[1]JIRA-Getter.csv'!F205)</f>
        <v>Closed</v>
      </c>
      <c r="G206" s="6">
        <f>IF('[1]JIRA-Getter.csv'!G205="","",'[1]JIRA-Getter.csv'!G205)</f>
        <v>16</v>
      </c>
      <c r="H206" s="6">
        <f>IF('[1]JIRA-Getter.csv'!H205="","",'[1]JIRA-Getter.csv'!H205)</f>
        <v>3.2</v>
      </c>
      <c r="I206" s="6">
        <f>IF('[1]JIRA-Getter.csv'!I205="","",'[1]JIRA-Getter.csv'!I205)</f>
        <v>10.133333333333301</v>
      </c>
      <c r="J206" s="6">
        <f>IF('[1]JIRA-Getter.csv'!J205="","",'[1]JIRA-Getter.csv'!J205)</f>
        <v>2.0266666666666602</v>
      </c>
      <c r="K206" s="5">
        <f>IF('[1]JIRA-Getter.csv'!K205="","",'[1]JIRA-Getter.csv'!K205)</f>
        <v>5</v>
      </c>
      <c r="L206" s="5" t="str">
        <f>IF('[1]JIRA-Getter.csv'!L205="","",'[1]JIRA-Getter.csv'!L205)</f>
        <v>Tobias Blaser</v>
      </c>
      <c r="M206" s="7">
        <f>IF('[1]JIRA-Getter.csv'!M205="","",'[1]JIRA-Getter.csv'!M205+365.5*4)</f>
        <v>41927.510416666664</v>
      </c>
      <c r="N206" s="6">
        <f>IF('[1]JIRA-Getter.csv'!N205="","",'[1]JIRA-Getter.csv'!N205)</f>
        <v>2.25</v>
      </c>
      <c r="O206" s="8" t="str">
        <f>IF('[1]JIRA-Getter.csv'!O205="","",'[1]JIRA-Getter.csv'!O205)</f>
        <v>Create mockups</v>
      </c>
      <c r="P206" s="7">
        <f t="shared" si="3"/>
        <v>41927</v>
      </c>
    </row>
    <row r="207" spans="1:16">
      <c r="A207" s="5">
        <f>IF('[1]JIRA-Getter.csv'!A206="","",'[1]JIRA-Getter.csv'!A206)</f>
        <v>10603</v>
      </c>
      <c r="B207" s="5" t="str">
        <f>IF('[1]JIRA-Getter.csv'!B206="","",'[1]JIRA-Getter.csv'!B206)</f>
        <v>BA-93</v>
      </c>
      <c r="C207" s="5" t="str">
        <f>IF('[1]JIRA-Getter.csv'!C206="","",'[1]JIRA-Getter.csv'!C206)</f>
        <v>Improove login api</v>
      </c>
      <c r="D207" s="5" t="str">
        <f>IF('[1]JIRA-Getter.csv'!D206="","",'[1]JIRA-Getter.csv'!D206)</f>
        <v/>
      </c>
      <c r="E207" s="5" t="str">
        <f>IF('[1]JIRA-Getter.csv'!E206="","",'[1]JIRA-Getter.csv'!E206)</f>
        <v>Dev.Milestone1</v>
      </c>
      <c r="F207" s="5" t="str">
        <f>IF('[1]JIRA-Getter.csv'!F206="","",'[1]JIRA-Getter.csv'!F206)</f>
        <v>Closed</v>
      </c>
      <c r="G207" s="6">
        <f>IF('[1]JIRA-Getter.csv'!G206="","",'[1]JIRA-Getter.csv'!G206)</f>
        <v>2</v>
      </c>
      <c r="H207" s="6">
        <f>IF('[1]JIRA-Getter.csv'!H206="","",'[1]JIRA-Getter.csv'!H206)</f>
        <v>0.66666666666666596</v>
      </c>
      <c r="I207" s="6">
        <f>IF('[1]JIRA-Getter.csv'!I206="","",'[1]JIRA-Getter.csv'!I206)</f>
        <v>0</v>
      </c>
      <c r="J207" s="6">
        <f>IF('[1]JIRA-Getter.csv'!J206="","",'[1]JIRA-Getter.csv'!J206)</f>
        <v>0</v>
      </c>
      <c r="K207" s="5">
        <f>IF('[1]JIRA-Getter.csv'!K206="","",'[1]JIRA-Getter.csv'!K206)</f>
        <v>3</v>
      </c>
      <c r="L207" s="5" t="str">
        <f>IF('[1]JIRA-Getter.csv'!L206="","",'[1]JIRA-Getter.csv'!L206)</f>
        <v>Tobias Blaser</v>
      </c>
      <c r="M207" s="7">
        <f>IF('[1]JIRA-Getter.csv'!M206="","",'[1]JIRA-Getter.csv'!M206+365.5*4)</f>
        <v>41927.447916666664</v>
      </c>
      <c r="N207" s="6">
        <f>IF('[1]JIRA-Getter.csv'!N206="","",'[1]JIRA-Getter.csv'!N206)</f>
        <v>1</v>
      </c>
      <c r="O207" s="8" t="str">
        <f>IF('[1]JIRA-Getter.csv'!O206="","",'[1]JIRA-Getter.csv'!O206)</f>
        <v>Review login api</v>
      </c>
      <c r="P207" s="7">
        <f t="shared" si="3"/>
        <v>41927</v>
      </c>
    </row>
    <row r="208" spans="1:16">
      <c r="A208" s="5">
        <f>IF('[1]JIRA-Getter.csv'!A207="","",'[1]JIRA-Getter.csv'!A207)</f>
        <v>10604</v>
      </c>
      <c r="B208" s="5" t="str">
        <f>IF('[1]JIRA-Getter.csv'!B207="","",'[1]JIRA-Getter.csv'!B207)</f>
        <v>BA-92</v>
      </c>
      <c r="C208" s="5" t="str">
        <f>IF('[1]JIRA-Getter.csv'!C207="","",'[1]JIRA-Getter.csv'!C207)</f>
        <v>Let Play compile Typescript</v>
      </c>
      <c r="D208" s="5" t="str">
        <f>IF('[1]JIRA-Getter.csv'!D207="","",'[1]JIRA-Getter.csv'!D207)</f>
        <v/>
      </c>
      <c r="E208" s="5" t="str">
        <f>IF('[1]JIRA-Getter.csv'!E207="","",'[1]JIRA-Getter.csv'!E207)</f>
        <v/>
      </c>
      <c r="F208" s="5" t="str">
        <f>IF('[1]JIRA-Getter.csv'!F207="","",'[1]JIRA-Getter.csv'!F207)</f>
        <v>Closed</v>
      </c>
      <c r="G208" s="6">
        <f>IF('[1]JIRA-Getter.csv'!G207="","",'[1]JIRA-Getter.csv'!G207)</f>
        <v>4</v>
      </c>
      <c r="H208" s="6">
        <f>IF('[1]JIRA-Getter.csv'!H207="","",'[1]JIRA-Getter.csv'!H207)</f>
        <v>0.66666666666666596</v>
      </c>
      <c r="I208" s="6">
        <f>IF('[1]JIRA-Getter.csv'!I207="","",'[1]JIRA-Getter.csv'!I207)</f>
        <v>0</v>
      </c>
      <c r="J208" s="6">
        <f>IF('[1]JIRA-Getter.csv'!J207="","",'[1]JIRA-Getter.csv'!J207)</f>
        <v>0</v>
      </c>
      <c r="K208" s="5">
        <f>IF('[1]JIRA-Getter.csv'!K207="","",'[1]JIRA-Getter.csv'!K207)</f>
        <v>6</v>
      </c>
      <c r="L208" s="5" t="str">
        <f>IF('[1]JIRA-Getter.csv'!L207="","",'[1]JIRA-Getter.csv'!L207)</f>
        <v>Tobias Blaser</v>
      </c>
      <c r="M208" s="7">
        <f>IF('[1]JIRA-Getter.csv'!M207="","",'[1]JIRA-Getter.csv'!M207+365.5*4)</f>
        <v>41927.604166666664</v>
      </c>
      <c r="N208" s="6">
        <f>IF('[1]JIRA-Getter.csv'!N207="","",'[1]JIRA-Getter.csv'!N207)</f>
        <v>1</v>
      </c>
      <c r="O208" s="8" t="str">
        <f>IF('[1]JIRA-Getter.csv'!O207="","",'[1]JIRA-Getter.csv'!O207)</f>
        <v>Reorganize files, check compiling.</v>
      </c>
      <c r="P208" s="7">
        <f t="shared" si="3"/>
        <v>41927</v>
      </c>
    </row>
    <row r="209" spans="1:16">
      <c r="A209" s="5">
        <f>IF('[1]JIRA-Getter.csv'!A208="","",'[1]JIRA-Getter.csv'!A208)</f>
        <v>10605</v>
      </c>
      <c r="B209" s="5" t="str">
        <f>IF('[1]JIRA-Getter.csv'!B208="","",'[1]JIRA-Getter.csv'!B208)</f>
        <v>BA-95</v>
      </c>
      <c r="C209" s="5" t="str">
        <f>IF('[1]JIRA-Getter.csv'!C208="","",'[1]JIRA-Getter.csv'!C208)</f>
        <v>Move client side tests to Angular jasmine</v>
      </c>
      <c r="D209" s="5" t="str">
        <f>IF('[1]JIRA-Getter.csv'!D208="","",'[1]JIRA-Getter.csv'!D208)</f>
        <v/>
      </c>
      <c r="E209" s="5" t="str">
        <f>IF('[1]JIRA-Getter.csv'!E208="","",'[1]JIRA-Getter.csv'!E208)</f>
        <v>Dev.Milestone1</v>
      </c>
      <c r="F209" s="5" t="str">
        <f>IF('[1]JIRA-Getter.csv'!F208="","",'[1]JIRA-Getter.csv'!F208)</f>
        <v>Closed</v>
      </c>
      <c r="G209" s="6">
        <f>IF('[1]JIRA-Getter.csv'!G208="","",'[1]JIRA-Getter.csv'!G208)</f>
        <v>2</v>
      </c>
      <c r="H209" s="6">
        <f>IF('[1]JIRA-Getter.csv'!H208="","",'[1]JIRA-Getter.csv'!H208)</f>
        <v>0.66666666666666596</v>
      </c>
      <c r="I209" s="6">
        <f>IF('[1]JIRA-Getter.csv'!I208="","",'[1]JIRA-Getter.csv'!I208)</f>
        <v>0</v>
      </c>
      <c r="J209" s="6">
        <f>IF('[1]JIRA-Getter.csv'!J208="","",'[1]JIRA-Getter.csv'!J208)</f>
        <v>0</v>
      </c>
      <c r="K209" s="5">
        <f>IF('[1]JIRA-Getter.csv'!K208="","",'[1]JIRA-Getter.csv'!K208)</f>
        <v>3</v>
      </c>
      <c r="L209" s="5" t="str">
        <f>IF('[1]JIRA-Getter.csv'!L208="","",'[1]JIRA-Getter.csv'!L208)</f>
        <v>Tobias Blaser</v>
      </c>
      <c r="M209" s="7">
        <f>IF('[1]JIRA-Getter.csv'!M208="","",'[1]JIRA-Getter.csv'!M208+365.5*4)</f>
        <v>41927.666666666664</v>
      </c>
      <c r="N209" s="6">
        <f>IF('[1]JIRA-Getter.csv'!N208="","",'[1]JIRA-Getter.csv'!N208)</f>
        <v>0.75</v>
      </c>
      <c r="O209" s="8" t="str">
        <f>IF('[1]JIRA-Getter.csv'!O208="","",'[1]JIRA-Getter.csv'!O208)</f>
        <v>Create more tests.</v>
      </c>
      <c r="P209" s="7">
        <f t="shared" si="3"/>
        <v>41927</v>
      </c>
    </row>
    <row r="210" spans="1:16">
      <c r="A210" s="5">
        <f>IF('[1]JIRA-Getter.csv'!A209="","",'[1]JIRA-Getter.csv'!A209)</f>
        <v>10606</v>
      </c>
      <c r="B210" s="5" t="str">
        <f>IF('[1]JIRA-Getter.csv'!B209="","",'[1]JIRA-Getter.csv'!B209)</f>
        <v>BA-95</v>
      </c>
      <c r="C210" s="5" t="str">
        <f>IF('[1]JIRA-Getter.csv'!C209="","",'[1]JIRA-Getter.csv'!C209)</f>
        <v>Move client side tests to Angular jasmine</v>
      </c>
      <c r="D210" s="5" t="str">
        <f>IF('[1]JIRA-Getter.csv'!D209="","",'[1]JIRA-Getter.csv'!D209)</f>
        <v/>
      </c>
      <c r="E210" s="5" t="str">
        <f>IF('[1]JIRA-Getter.csv'!E209="","",'[1]JIRA-Getter.csv'!E209)</f>
        <v>Dev.Milestone1</v>
      </c>
      <c r="F210" s="5" t="str">
        <f>IF('[1]JIRA-Getter.csv'!F209="","",'[1]JIRA-Getter.csv'!F209)</f>
        <v>Closed</v>
      </c>
      <c r="G210" s="6">
        <f>IF('[1]JIRA-Getter.csv'!G209="","",'[1]JIRA-Getter.csv'!G209)</f>
        <v>2</v>
      </c>
      <c r="H210" s="6">
        <f>IF('[1]JIRA-Getter.csv'!H209="","",'[1]JIRA-Getter.csv'!H209)</f>
        <v>0.66666666666666596</v>
      </c>
      <c r="I210" s="6">
        <f>IF('[1]JIRA-Getter.csv'!I209="","",'[1]JIRA-Getter.csv'!I209)</f>
        <v>0</v>
      </c>
      <c r="J210" s="6">
        <f>IF('[1]JIRA-Getter.csv'!J209="","",'[1]JIRA-Getter.csv'!J209)</f>
        <v>0</v>
      </c>
      <c r="K210" s="5">
        <f>IF('[1]JIRA-Getter.csv'!K209="","",'[1]JIRA-Getter.csv'!K209)</f>
        <v>3</v>
      </c>
      <c r="L210" s="5" t="str">
        <f>IF('[1]JIRA-Getter.csv'!L209="","",'[1]JIRA-Getter.csv'!L209)</f>
        <v>Tobias Blaser</v>
      </c>
      <c r="M210" s="7">
        <f>IF('[1]JIRA-Getter.csv'!M209="","",'[1]JIRA-Getter.csv'!M209+365.5*4)</f>
        <v>41928.34375</v>
      </c>
      <c r="N210" s="6">
        <f>IF('[1]JIRA-Getter.csv'!N209="","",'[1]JIRA-Getter.csv'!N209)</f>
        <v>3.5</v>
      </c>
      <c r="O210" s="8" t="str">
        <f>IF('[1]JIRA-Getter.csv'!O209="","",'[1]JIRA-Getter.csv'!O209)</f>
        <v>Write tests for creating objects from JSON.</v>
      </c>
      <c r="P210" s="7">
        <f t="shared" si="3"/>
        <v>41928</v>
      </c>
    </row>
    <row r="211" spans="1:16">
      <c r="A211" s="5">
        <f>IF('[1]JIRA-Getter.csv'!A210="","",'[1]JIRA-Getter.csv'!A210)</f>
        <v>10607</v>
      </c>
      <c r="B211" s="5" t="str">
        <f>IF('[1]JIRA-Getter.csv'!B210="","",'[1]JIRA-Getter.csv'!B210)</f>
        <v>BA-98</v>
      </c>
      <c r="C211" s="5" t="str">
        <f>IF('[1]JIRA-Getter.csv'!C210="","",'[1]JIRA-Getter.csv'!C210)</f>
        <v>Implement object factory instead of createFromJson methods</v>
      </c>
      <c r="D211" s="5" t="str">
        <f>IF('[1]JIRA-Getter.csv'!D210="","",'[1]JIRA-Getter.csv'!D210)</f>
        <v/>
      </c>
      <c r="E211" s="5" t="str">
        <f>IF('[1]JIRA-Getter.csv'!E210="","",'[1]JIRA-Getter.csv'!E210)</f>
        <v>Dev.Milestone1</v>
      </c>
      <c r="F211" s="5" t="str">
        <f>IF('[1]JIRA-Getter.csv'!F210="","",'[1]JIRA-Getter.csv'!F210)</f>
        <v>Closed</v>
      </c>
      <c r="G211" s="6">
        <f>IF('[1]JIRA-Getter.csv'!G210="","",'[1]JIRA-Getter.csv'!G210)</f>
        <v>4</v>
      </c>
      <c r="H211" s="6">
        <f>IF('[1]JIRA-Getter.csv'!H210="","",'[1]JIRA-Getter.csv'!H210)</f>
        <v>4</v>
      </c>
      <c r="I211" s="6">
        <f>IF('[1]JIRA-Getter.csv'!I210="","",'[1]JIRA-Getter.csv'!I210)</f>
        <v>0</v>
      </c>
      <c r="J211" s="6">
        <f>IF('[1]JIRA-Getter.csv'!J210="","",'[1]JIRA-Getter.csv'!J210)</f>
        <v>0</v>
      </c>
      <c r="K211" s="5">
        <f>IF('[1]JIRA-Getter.csv'!K210="","",'[1]JIRA-Getter.csv'!K210)</f>
        <v>1</v>
      </c>
      <c r="L211" s="5" t="str">
        <f>IF('[1]JIRA-Getter.csv'!L210="","",'[1]JIRA-Getter.csv'!L210)</f>
        <v>Tobias Blaser</v>
      </c>
      <c r="M211" s="7">
        <f>IF('[1]JIRA-Getter.csv'!M210="","",'[1]JIRA-Getter.csv'!M210+365.5*4)</f>
        <v>41928.583333333336</v>
      </c>
      <c r="N211" s="6">
        <f>IF('[1]JIRA-Getter.csv'!N210="","",'[1]JIRA-Getter.csv'!N210)</f>
        <v>4.25</v>
      </c>
      <c r="O211" s="8" t="str">
        <f>IF('[1]JIRA-Getter.csv'!O210="","",'[1]JIRA-Getter.csv'!O210)</f>
        <v>Create object factory.</v>
      </c>
      <c r="P211" s="7">
        <f t="shared" si="3"/>
        <v>41928</v>
      </c>
    </row>
    <row r="212" spans="1:16">
      <c r="A212" s="5">
        <f>IF('[1]JIRA-Getter.csv'!A211="","",'[1]JIRA-Getter.csv'!A211)</f>
        <v>10608</v>
      </c>
      <c r="B212" s="5" t="str">
        <f>IF('[1]JIRA-Getter.csv'!B211="","",'[1]JIRA-Getter.csv'!B211)</f>
        <v>BA-96</v>
      </c>
      <c r="C212" s="5" t="str">
        <f>IF('[1]JIRA-Getter.csv'!C211="","",'[1]JIRA-Getter.csv'!C211)</f>
        <v>Document wireframe creation process</v>
      </c>
      <c r="D212" s="5" t="str">
        <f>IF('[1]JIRA-Getter.csv'!D211="","",'[1]JIRA-Getter.csv'!D211)</f>
        <v/>
      </c>
      <c r="E212" s="5" t="str">
        <f>IF('[1]JIRA-Getter.csv'!E211="","",'[1]JIRA-Getter.csv'!E211)</f>
        <v>Dev.Milestone1</v>
      </c>
      <c r="F212" s="5" t="str">
        <f>IF('[1]JIRA-Getter.csv'!F211="","",'[1]JIRA-Getter.csv'!F211)</f>
        <v>Closed</v>
      </c>
      <c r="G212" s="6">
        <f>IF('[1]JIRA-Getter.csv'!G211="","",'[1]JIRA-Getter.csv'!G211)</f>
        <v>1.5</v>
      </c>
      <c r="H212" s="6">
        <f>IF('[1]JIRA-Getter.csv'!H211="","",'[1]JIRA-Getter.csv'!H211)</f>
        <v>1.5</v>
      </c>
      <c r="I212" s="6">
        <f>IF('[1]JIRA-Getter.csv'!I211="","",'[1]JIRA-Getter.csv'!I211)</f>
        <v>0</v>
      </c>
      <c r="J212" s="6">
        <f>IF('[1]JIRA-Getter.csv'!J211="","",'[1]JIRA-Getter.csv'!J211)</f>
        <v>0</v>
      </c>
      <c r="K212" s="5">
        <f>IF('[1]JIRA-Getter.csv'!K211="","",'[1]JIRA-Getter.csv'!K211)</f>
        <v>1</v>
      </c>
      <c r="L212" s="5" t="str">
        <f>IF('[1]JIRA-Getter.csv'!L211="","",'[1]JIRA-Getter.csv'!L211)</f>
        <v>Tobias Blaser</v>
      </c>
      <c r="M212" s="7">
        <f>IF('[1]JIRA-Getter.csv'!M211="","",'[1]JIRA-Getter.csv'!M211+365.5*4)</f>
        <v>41930.666666666664</v>
      </c>
      <c r="N212" s="6">
        <f>IF('[1]JIRA-Getter.csv'!N211="","",'[1]JIRA-Getter.csv'!N211)</f>
        <v>2</v>
      </c>
      <c r="O212" s="8" t="str">
        <f>IF('[1]JIRA-Getter.csv'!O211="","",'[1]JIRA-Getter.csv'!O211)</f>
        <v>Document wireframe decision process and wireframes.</v>
      </c>
      <c r="P212" s="7">
        <f t="shared" si="3"/>
        <v>41930</v>
      </c>
    </row>
    <row r="213" spans="1:16">
      <c r="A213" s="5">
        <f>IF('[1]JIRA-Getter.csv'!A212="","",'[1]JIRA-Getter.csv'!A212)</f>
        <v>10609</v>
      </c>
      <c r="B213" s="5" t="str">
        <f>IF('[1]JIRA-Getter.csv'!B212="","",'[1]JIRA-Getter.csv'!B212)</f>
        <v>BA-8</v>
      </c>
      <c r="C213" s="5" t="str">
        <f>IF('[1]JIRA-Getter.csv'!C212="","",'[1]JIRA-Getter.csv'!C212)</f>
        <v>Prepare &amp; rework meetings</v>
      </c>
      <c r="D213" s="5" t="str">
        <f>IF('[1]JIRA-Getter.csv'!D212="","",'[1]JIRA-Getter.csv'!D212)</f>
        <v/>
      </c>
      <c r="E213" s="5" t="str">
        <f>IF('[1]JIRA-Getter.csv'!E212="","",'[1]JIRA-Getter.csv'!E212)</f>
        <v/>
      </c>
      <c r="F213" s="5" t="str">
        <f>IF('[1]JIRA-Getter.csv'!F212="","",'[1]JIRA-Getter.csv'!F212)</f>
        <v>Open</v>
      </c>
      <c r="G213" s="6">
        <f>IF('[1]JIRA-Getter.csv'!G212="","",'[1]JIRA-Getter.csv'!G212)</f>
        <v>18</v>
      </c>
      <c r="H213" s="6">
        <f>IF('[1]JIRA-Getter.csv'!H212="","",'[1]JIRA-Getter.csv'!H212)</f>
        <v>0.78260869565217395</v>
      </c>
      <c r="I213" s="6">
        <f>IF('[1]JIRA-Getter.csv'!I212="","",'[1]JIRA-Getter.csv'!I212)</f>
        <v>6.5833333333333304</v>
      </c>
      <c r="J213" s="6">
        <f>IF('[1]JIRA-Getter.csv'!J212="","",'[1]JIRA-Getter.csv'!J212)</f>
        <v>0.28623188405797101</v>
      </c>
      <c r="K213" s="5">
        <f>IF('[1]JIRA-Getter.csv'!K212="","",'[1]JIRA-Getter.csv'!K212)</f>
        <v>23</v>
      </c>
      <c r="L213" s="5" t="str">
        <f>IF('[1]JIRA-Getter.csv'!L212="","",'[1]JIRA-Getter.csv'!L212)</f>
        <v>Tobias Blaser</v>
      </c>
      <c r="M213" s="7">
        <f>IF('[1]JIRA-Getter.csv'!M212="","",'[1]JIRA-Getter.csv'!M212+365.5*4)</f>
        <v>41932.413194444445</v>
      </c>
      <c r="N213" s="6">
        <f>IF('[1]JIRA-Getter.csv'!N212="","",'[1]JIRA-Getter.csv'!N212)</f>
        <v>0.25</v>
      </c>
      <c r="O213" s="8" t="str">
        <f>IF('[1]JIRA-Getter.csv'!O212="","",'[1]JIRA-Getter.csv'!O212)</f>
        <v>Send topics to ZIO.</v>
      </c>
      <c r="P213" s="7">
        <f t="shared" si="3"/>
        <v>41932</v>
      </c>
    </row>
    <row r="214" spans="1:16">
      <c r="A214" s="5">
        <f>IF('[1]JIRA-Getter.csv'!A213="","",'[1]JIRA-Getter.csv'!A213)</f>
        <v>10610</v>
      </c>
      <c r="B214" s="5" t="str">
        <f>IF('[1]JIRA-Getter.csv'!B213="","",'[1]JIRA-Getter.csv'!B213)</f>
        <v>BA-77</v>
      </c>
      <c r="C214" s="5" t="str">
        <f>IF('[1]JIRA-Getter.csv'!C213="","",'[1]JIRA-Getter.csv'!C213)</f>
        <v>Write and send Meeting-Protocol from 20.10.2014</v>
      </c>
      <c r="D214" s="5" t="str">
        <f>IF('[1]JIRA-Getter.csv'!D213="","",'[1]JIRA-Getter.csv'!D213)</f>
        <v/>
      </c>
      <c r="E214" s="5" t="str">
        <f>IF('[1]JIRA-Getter.csv'!E213="","",'[1]JIRA-Getter.csv'!E213)</f>
        <v>Dev.Milestone1</v>
      </c>
      <c r="F214" s="5" t="str">
        <f>IF('[1]JIRA-Getter.csv'!F213="","",'[1]JIRA-Getter.csv'!F213)</f>
        <v>Closed</v>
      </c>
      <c r="G214" s="6">
        <f>IF('[1]JIRA-Getter.csv'!G213="","",'[1]JIRA-Getter.csv'!G213)</f>
        <v>1</v>
      </c>
      <c r="H214" s="6">
        <f>IF('[1]JIRA-Getter.csv'!H213="","",'[1]JIRA-Getter.csv'!H213)</f>
        <v>0.5</v>
      </c>
      <c r="I214" s="6">
        <f>IF('[1]JIRA-Getter.csv'!I213="","",'[1]JIRA-Getter.csv'!I213)</f>
        <v>0.25</v>
      </c>
      <c r="J214" s="6">
        <f>IF('[1]JIRA-Getter.csv'!J213="","",'[1]JIRA-Getter.csv'!J213)</f>
        <v>0.125</v>
      </c>
      <c r="K214" s="5">
        <f>IF('[1]JIRA-Getter.csv'!K213="","",'[1]JIRA-Getter.csv'!K213)</f>
        <v>2</v>
      </c>
      <c r="L214" s="5" t="str">
        <f>IF('[1]JIRA-Getter.csv'!L213="","",'[1]JIRA-Getter.csv'!L213)</f>
        <v>Tobias Blaser</v>
      </c>
      <c r="M214" s="7">
        <f>IF('[1]JIRA-Getter.csv'!M213="","",'[1]JIRA-Getter.csv'!M213+365.5*4)</f>
        <v>41932.614583333336</v>
      </c>
      <c r="N214" s="6">
        <f>IF('[1]JIRA-Getter.csv'!N213="","",'[1]JIRA-Getter.csv'!N213)</f>
        <v>0.5</v>
      </c>
      <c r="O214" s="8" t="str">
        <f>IF('[1]JIRA-Getter.csv'!O213="","",'[1]JIRA-Getter.csv'!O213)</f>
        <v>Finish meeting report 20.10.14</v>
      </c>
      <c r="P214" s="7">
        <f t="shared" si="3"/>
        <v>41932</v>
      </c>
    </row>
    <row r="215" spans="1:16">
      <c r="A215" s="5">
        <f>IF('[1]JIRA-Getter.csv'!A214="","",'[1]JIRA-Getter.csv'!A214)</f>
        <v>10700</v>
      </c>
      <c r="B215" s="5" t="str">
        <f>IF('[1]JIRA-Getter.csv'!B214="","",'[1]JIRA-Getter.csv'!B214)</f>
        <v>BA-101</v>
      </c>
      <c r="C215" s="5" t="str">
        <f>IF('[1]JIRA-Getter.csv'!C214="","",'[1]JIRA-Getter.csv'!C214)</f>
        <v>Check and install ADRepo API</v>
      </c>
      <c r="D215" s="5" t="str">
        <f>IF('[1]JIRA-Getter.csv'!D214="","",'[1]JIRA-Getter.csv'!D214)</f>
        <v/>
      </c>
      <c r="E215" s="5" t="str">
        <f>IF('[1]JIRA-Getter.csv'!E214="","",'[1]JIRA-Getter.csv'!E214)</f>
        <v>Dev.Milestone1</v>
      </c>
      <c r="F215" s="5" t="str">
        <f>IF('[1]JIRA-Getter.csv'!F214="","",'[1]JIRA-Getter.csv'!F214)</f>
        <v>Closed</v>
      </c>
      <c r="G215" s="6">
        <f>IF('[1]JIRA-Getter.csv'!G214="","",'[1]JIRA-Getter.csv'!G214)</f>
        <v>2</v>
      </c>
      <c r="H215" s="6">
        <f>IF('[1]JIRA-Getter.csv'!H214="","",'[1]JIRA-Getter.csv'!H214)</f>
        <v>0.5</v>
      </c>
      <c r="I215" s="6">
        <f>IF('[1]JIRA-Getter.csv'!I214="","",'[1]JIRA-Getter.csv'!I214)</f>
        <v>0</v>
      </c>
      <c r="J215" s="6">
        <f>IF('[1]JIRA-Getter.csv'!J214="","",'[1]JIRA-Getter.csv'!J214)</f>
        <v>0</v>
      </c>
      <c r="K215" s="5">
        <f>IF('[1]JIRA-Getter.csv'!K214="","",'[1]JIRA-Getter.csv'!K214)</f>
        <v>4</v>
      </c>
      <c r="L215" s="5" t="str">
        <f>IF('[1]JIRA-Getter.csv'!L214="","",'[1]JIRA-Getter.csv'!L214)</f>
        <v>Laurin Murer</v>
      </c>
      <c r="M215" s="7">
        <f>IF('[1]JIRA-Getter.csv'!M214="","",'[1]JIRA-Getter.csv'!M214+365.5*4)</f>
        <v>41932.672222222223</v>
      </c>
      <c r="N215" s="6">
        <f>IF('[1]JIRA-Getter.csv'!N214="","",'[1]JIRA-Getter.csv'!N214)</f>
        <v>1</v>
      </c>
      <c r="O215" s="8" t="str">
        <f>IF('[1]JIRA-Getter.csv'!O214="","",'[1]JIRA-Getter.csv'!O214)</f>
        <v>Created vagrant box for ADRepo</v>
      </c>
      <c r="P215" s="7">
        <f t="shared" si="3"/>
        <v>41932</v>
      </c>
    </row>
    <row r="216" spans="1:16">
      <c r="A216" s="5">
        <f>IF('[1]JIRA-Getter.csv'!A215="","",'[1]JIRA-Getter.csv'!A215)</f>
        <v>10701</v>
      </c>
      <c r="B216" s="5" t="str">
        <f>IF('[1]JIRA-Getter.csv'!B215="","",'[1]JIRA-Getter.csv'!B215)</f>
        <v>BA-77</v>
      </c>
      <c r="C216" s="5" t="str">
        <f>IF('[1]JIRA-Getter.csv'!C215="","",'[1]JIRA-Getter.csv'!C215)</f>
        <v>Write and send Meeting-Protocol from 20.10.2014</v>
      </c>
      <c r="D216" s="5" t="str">
        <f>IF('[1]JIRA-Getter.csv'!D215="","",'[1]JIRA-Getter.csv'!D215)</f>
        <v/>
      </c>
      <c r="E216" s="5" t="str">
        <f>IF('[1]JIRA-Getter.csv'!E215="","",'[1]JIRA-Getter.csv'!E215)</f>
        <v>Dev.Milestone1</v>
      </c>
      <c r="F216" s="5" t="str">
        <f>IF('[1]JIRA-Getter.csv'!F215="","",'[1]JIRA-Getter.csv'!F215)</f>
        <v>Closed</v>
      </c>
      <c r="G216" s="6">
        <f>IF('[1]JIRA-Getter.csv'!G215="","",'[1]JIRA-Getter.csv'!G215)</f>
        <v>1</v>
      </c>
      <c r="H216" s="6">
        <f>IF('[1]JIRA-Getter.csv'!H215="","",'[1]JIRA-Getter.csv'!H215)</f>
        <v>0.5</v>
      </c>
      <c r="I216" s="6">
        <f>IF('[1]JIRA-Getter.csv'!I215="","",'[1]JIRA-Getter.csv'!I215)</f>
        <v>0.25</v>
      </c>
      <c r="J216" s="6">
        <f>IF('[1]JIRA-Getter.csv'!J215="","",'[1]JIRA-Getter.csv'!J215)</f>
        <v>0.125</v>
      </c>
      <c r="K216" s="5">
        <f>IF('[1]JIRA-Getter.csv'!K215="","",'[1]JIRA-Getter.csv'!K215)</f>
        <v>2</v>
      </c>
      <c r="L216" s="5" t="str">
        <f>IF('[1]JIRA-Getter.csv'!L215="","",'[1]JIRA-Getter.csv'!L215)</f>
        <v>Laurin Murer</v>
      </c>
      <c r="M216" s="7">
        <f>IF('[1]JIRA-Getter.csv'!M215="","",'[1]JIRA-Getter.csv'!M215+365.5*4)</f>
        <v>41932.681944444441</v>
      </c>
      <c r="N216" s="6">
        <f>IF('[1]JIRA-Getter.csv'!N215="","",'[1]JIRA-Getter.csv'!N215)</f>
        <v>0.25</v>
      </c>
      <c r="O216" s="8" t="str">
        <f>IF('[1]JIRA-Getter.csv'!O215="","",'[1]JIRA-Getter.csv'!O215)</f>
        <v>Reviewed meeting protocol</v>
      </c>
      <c r="P216" s="7">
        <f t="shared" si="3"/>
        <v>41932</v>
      </c>
    </row>
    <row r="217" spans="1:16">
      <c r="A217" s="5">
        <f>IF('[1]JIRA-Getter.csv'!A216="","",'[1]JIRA-Getter.csv'!A216)</f>
        <v>10702</v>
      </c>
      <c r="B217" s="5" t="str">
        <f>IF('[1]JIRA-Getter.csv'!B216="","",'[1]JIRA-Getter.csv'!B216)</f>
        <v>BA-90</v>
      </c>
      <c r="C217" s="5" t="str">
        <f>IF('[1]JIRA-Getter.csv'!C216="","",'[1]JIRA-Getter.csv'!C216)</f>
        <v>Draft Wireframes</v>
      </c>
      <c r="D217" s="5" t="str">
        <f>IF('[1]JIRA-Getter.csv'!D216="","",'[1]JIRA-Getter.csv'!D216)</f>
        <v/>
      </c>
      <c r="E217" s="5" t="str">
        <f>IF('[1]JIRA-Getter.csv'!E216="","",'[1]JIRA-Getter.csv'!E216)</f>
        <v>Dev.Milestone1</v>
      </c>
      <c r="F217" s="5" t="str">
        <f>IF('[1]JIRA-Getter.csv'!F216="","",'[1]JIRA-Getter.csv'!F216)</f>
        <v>Closed</v>
      </c>
      <c r="G217" s="6">
        <f>IF('[1]JIRA-Getter.csv'!G216="","",'[1]JIRA-Getter.csv'!G216)</f>
        <v>16</v>
      </c>
      <c r="H217" s="6">
        <f>IF('[1]JIRA-Getter.csv'!H216="","",'[1]JIRA-Getter.csv'!H216)</f>
        <v>3.2</v>
      </c>
      <c r="I217" s="6">
        <f>IF('[1]JIRA-Getter.csv'!I216="","",'[1]JIRA-Getter.csv'!I216)</f>
        <v>10.133333333333301</v>
      </c>
      <c r="J217" s="6">
        <f>IF('[1]JIRA-Getter.csv'!J216="","",'[1]JIRA-Getter.csv'!J216)</f>
        <v>2.0266666666666602</v>
      </c>
      <c r="K217" s="5">
        <f>IF('[1]JIRA-Getter.csv'!K216="","",'[1]JIRA-Getter.csv'!K216)</f>
        <v>5</v>
      </c>
      <c r="L217" s="5" t="str">
        <f>IF('[1]JIRA-Getter.csv'!L216="","",'[1]JIRA-Getter.csv'!L216)</f>
        <v>Tobias Blaser</v>
      </c>
      <c r="M217" s="7">
        <f>IF('[1]JIRA-Getter.csv'!M216="","",'[1]JIRA-Getter.csv'!M216+365.5*4)</f>
        <v>41932.635416666664</v>
      </c>
      <c r="N217" s="6">
        <f>IF('[1]JIRA-Getter.csv'!N216="","",'[1]JIRA-Getter.csv'!N216)</f>
        <v>1.5</v>
      </c>
      <c r="O217" s="8" t="str">
        <f>IF('[1]JIRA-Getter.csv'!O216="","",'[1]JIRA-Getter.csv'!O216)</f>
        <v>Update Wireframes and architecture.</v>
      </c>
      <c r="P217" s="7">
        <f t="shared" si="3"/>
        <v>41932</v>
      </c>
    </row>
    <row r="218" spans="1:16">
      <c r="A218" s="5">
        <f>IF('[1]JIRA-Getter.csv'!A217="","",'[1]JIRA-Getter.csv'!A217)</f>
        <v>10703</v>
      </c>
      <c r="B218" s="5" t="str">
        <f>IF('[1]JIRA-Getter.csv'!B217="","",'[1]JIRA-Getter.csv'!B217)</f>
        <v>BA-9</v>
      </c>
      <c r="C218" s="5" t="str">
        <f>IF('[1]JIRA-Getter.csv'!C217="","",'[1]JIRA-Getter.csv'!C217)</f>
        <v>Hold meeding</v>
      </c>
      <c r="D218" s="5" t="str">
        <f>IF('[1]JIRA-Getter.csv'!D217="","",'[1]JIRA-Getter.csv'!D217)</f>
        <v/>
      </c>
      <c r="E218" s="5" t="str">
        <f>IF('[1]JIRA-Getter.csv'!E217="","",'[1]JIRA-Getter.csv'!E217)</f>
        <v/>
      </c>
      <c r="F218" s="5" t="str">
        <f>IF('[1]JIRA-Getter.csv'!F217="","",'[1]JIRA-Getter.csv'!F217)</f>
        <v>Open</v>
      </c>
      <c r="G218" s="6">
        <f>IF('[1]JIRA-Getter.csv'!G217="","",'[1]JIRA-Getter.csv'!G217)</f>
        <v>28</v>
      </c>
      <c r="H218" s="6">
        <f>IF('[1]JIRA-Getter.csv'!H217="","",'[1]JIRA-Getter.csv'!H217)</f>
        <v>1.1200000000000001</v>
      </c>
      <c r="I218" s="6">
        <f>IF('[1]JIRA-Getter.csv'!I217="","",'[1]JIRA-Getter.csv'!I217)</f>
        <v>0</v>
      </c>
      <c r="J218" s="6">
        <f>IF('[1]JIRA-Getter.csv'!J217="","",'[1]JIRA-Getter.csv'!J217)</f>
        <v>0</v>
      </c>
      <c r="K218" s="5">
        <f>IF('[1]JIRA-Getter.csv'!K217="","",'[1]JIRA-Getter.csv'!K217)</f>
        <v>25</v>
      </c>
      <c r="L218" s="5" t="str">
        <f>IF('[1]JIRA-Getter.csv'!L217="","",'[1]JIRA-Getter.csv'!L217)</f>
        <v>Tobias Blaser</v>
      </c>
      <c r="M218" s="7">
        <f>IF('[1]JIRA-Getter.csv'!M217="","",'[1]JIRA-Getter.csv'!M217+365.5*4)</f>
        <v>41932.541666666664</v>
      </c>
      <c r="N218" s="6">
        <f>IF('[1]JIRA-Getter.csv'!N217="","",'[1]JIRA-Getter.csv'!N217)</f>
        <v>1</v>
      </c>
      <c r="O218" s="8" t="str">
        <f>IF('[1]JIRA-Getter.csv'!O217="","",'[1]JIRA-Getter.csv'!O217)</f>
        <v>Meeting 141020.</v>
      </c>
      <c r="P218" s="7">
        <f t="shared" si="3"/>
        <v>41932</v>
      </c>
    </row>
    <row r="219" spans="1:16">
      <c r="A219" s="5">
        <f>IF('[1]JIRA-Getter.csv'!A218="","",'[1]JIRA-Getter.csv'!A218)</f>
        <v>10704</v>
      </c>
      <c r="B219" s="5" t="str">
        <f>IF('[1]JIRA-Getter.csv'!B218="","",'[1]JIRA-Getter.csv'!B218)</f>
        <v>BA-101</v>
      </c>
      <c r="C219" s="5" t="str">
        <f>IF('[1]JIRA-Getter.csv'!C218="","",'[1]JIRA-Getter.csv'!C218)</f>
        <v>Check and install ADRepo API</v>
      </c>
      <c r="D219" s="5" t="str">
        <f>IF('[1]JIRA-Getter.csv'!D218="","",'[1]JIRA-Getter.csv'!D218)</f>
        <v/>
      </c>
      <c r="E219" s="5" t="str">
        <f>IF('[1]JIRA-Getter.csv'!E218="","",'[1]JIRA-Getter.csv'!E218)</f>
        <v>Dev.Milestone1</v>
      </c>
      <c r="F219" s="5" t="str">
        <f>IF('[1]JIRA-Getter.csv'!F218="","",'[1]JIRA-Getter.csv'!F218)</f>
        <v>Closed</v>
      </c>
      <c r="G219" s="6">
        <f>IF('[1]JIRA-Getter.csv'!G218="","",'[1]JIRA-Getter.csv'!G218)</f>
        <v>2</v>
      </c>
      <c r="H219" s="6">
        <f>IF('[1]JIRA-Getter.csv'!H218="","",'[1]JIRA-Getter.csv'!H218)</f>
        <v>0.5</v>
      </c>
      <c r="I219" s="6">
        <f>IF('[1]JIRA-Getter.csv'!I218="","",'[1]JIRA-Getter.csv'!I218)</f>
        <v>0</v>
      </c>
      <c r="J219" s="6">
        <f>IF('[1]JIRA-Getter.csv'!J218="","",'[1]JIRA-Getter.csv'!J218)</f>
        <v>0</v>
      </c>
      <c r="K219" s="5">
        <f>IF('[1]JIRA-Getter.csv'!K218="","",'[1]JIRA-Getter.csv'!K218)</f>
        <v>4</v>
      </c>
      <c r="L219" s="5" t="str">
        <f>IF('[1]JIRA-Getter.csv'!L218="","",'[1]JIRA-Getter.csv'!L218)</f>
        <v>Tobias Blaser</v>
      </c>
      <c r="M219" s="7">
        <f>IF('[1]JIRA-Getter.csv'!M218="","",'[1]JIRA-Getter.csv'!M218+365.5*4)</f>
        <v>41932.510416666664</v>
      </c>
      <c r="N219" s="6">
        <f>IF('[1]JIRA-Getter.csv'!N218="","",'[1]JIRA-Getter.csv'!N218)</f>
        <v>0.75</v>
      </c>
      <c r="O219" s="8" t="str">
        <f>IF('[1]JIRA-Getter.csv'!O218="","",'[1]JIRA-Getter.csv'!O218)</f>
        <v>Have a look at ADRepo API.</v>
      </c>
      <c r="P219" s="7">
        <f t="shared" si="3"/>
        <v>41932</v>
      </c>
    </row>
    <row r="220" spans="1:16">
      <c r="A220" s="5">
        <f>IF('[1]JIRA-Getter.csv'!A219="","",'[1]JIRA-Getter.csv'!A219)</f>
        <v>10705</v>
      </c>
      <c r="B220" s="5" t="str">
        <f>IF('[1]JIRA-Getter.csv'!B219="","",'[1]JIRA-Getter.csv'!B219)</f>
        <v>BA-87</v>
      </c>
      <c r="C220" s="5" t="str">
        <f>IF('[1]JIRA-Getter.csv'!C219="","",'[1]JIRA-Getter.csv'!C219)</f>
        <v>User can list DKS problems</v>
      </c>
      <c r="D220" s="5" t="str">
        <f>IF('[1]JIRA-Getter.csv'!D219="","",'[1]JIRA-Getter.csv'!D219)</f>
        <v/>
      </c>
      <c r="E220" s="5" t="str">
        <f>IF('[1]JIRA-Getter.csv'!E219="","",'[1]JIRA-Getter.csv'!E219)</f>
        <v>Dev.Milestone1</v>
      </c>
      <c r="F220" s="5" t="str">
        <f>IF('[1]JIRA-Getter.csv'!F219="","",'[1]JIRA-Getter.csv'!F219)</f>
        <v>Closed</v>
      </c>
      <c r="G220" s="6">
        <f>IF('[1]JIRA-Getter.csv'!G219="","",'[1]JIRA-Getter.csv'!G219)</f>
        <v>8</v>
      </c>
      <c r="H220" s="6">
        <f>IF('[1]JIRA-Getter.csv'!H219="","",'[1]JIRA-Getter.csv'!H219)</f>
        <v>1.1428571428571399</v>
      </c>
      <c r="I220" s="6">
        <f>IF('[1]JIRA-Getter.csv'!I219="","",'[1]JIRA-Getter.csv'!I219)</f>
        <v>0</v>
      </c>
      <c r="J220" s="6">
        <f>IF('[1]JIRA-Getter.csv'!J219="","",'[1]JIRA-Getter.csv'!J219)</f>
        <v>0</v>
      </c>
      <c r="K220" s="5">
        <f>IF('[1]JIRA-Getter.csv'!K219="","",'[1]JIRA-Getter.csv'!K219)</f>
        <v>7</v>
      </c>
      <c r="L220" s="5" t="str">
        <f>IF('[1]JIRA-Getter.csv'!L219="","",'[1]JIRA-Getter.csv'!L219)</f>
        <v>Tobias Blaser</v>
      </c>
      <c r="M220" s="7">
        <f>IF('[1]JIRA-Getter.csv'!M219="","",'[1]JIRA-Getter.csv'!M219+365.5*4)</f>
        <v>41932.71875</v>
      </c>
      <c r="N220" s="6">
        <f>IF('[1]JIRA-Getter.csv'!N219="","",'[1]JIRA-Getter.csv'!N219)</f>
        <v>1.5</v>
      </c>
      <c r="O220" s="8" t="str">
        <f>IF('[1]JIRA-Getter.csv'!O219="","",'[1]JIRA-Getter.csv'!O219)</f>
        <v>Refactor client to be ready for implementing connection to dks.</v>
      </c>
      <c r="P220" s="7">
        <f t="shared" si="3"/>
        <v>41932</v>
      </c>
    </row>
    <row r="221" spans="1:16">
      <c r="A221" s="5">
        <f>IF('[1]JIRA-Getter.csv'!A220="","",'[1]JIRA-Getter.csv'!A220)</f>
        <v>10800</v>
      </c>
      <c r="B221" s="5" t="str">
        <f>IF('[1]JIRA-Getter.csv'!B220="","",'[1]JIRA-Getter.csv'!B220)</f>
        <v>BA-87</v>
      </c>
      <c r="C221" s="5" t="str">
        <f>IF('[1]JIRA-Getter.csv'!C220="","",'[1]JIRA-Getter.csv'!C220)</f>
        <v>User can list DKS problems</v>
      </c>
      <c r="D221" s="5" t="str">
        <f>IF('[1]JIRA-Getter.csv'!D220="","",'[1]JIRA-Getter.csv'!D220)</f>
        <v/>
      </c>
      <c r="E221" s="5" t="str">
        <f>IF('[1]JIRA-Getter.csv'!E220="","",'[1]JIRA-Getter.csv'!E220)</f>
        <v>Dev.Milestone1</v>
      </c>
      <c r="F221" s="5" t="str">
        <f>IF('[1]JIRA-Getter.csv'!F220="","",'[1]JIRA-Getter.csv'!F220)</f>
        <v>Closed</v>
      </c>
      <c r="G221" s="6">
        <f>IF('[1]JIRA-Getter.csv'!G220="","",'[1]JIRA-Getter.csv'!G220)</f>
        <v>8</v>
      </c>
      <c r="H221" s="6">
        <f>IF('[1]JIRA-Getter.csv'!H220="","",'[1]JIRA-Getter.csv'!H220)</f>
        <v>1.1428571428571399</v>
      </c>
      <c r="I221" s="6">
        <f>IF('[1]JIRA-Getter.csv'!I220="","",'[1]JIRA-Getter.csv'!I220)</f>
        <v>0</v>
      </c>
      <c r="J221" s="6">
        <f>IF('[1]JIRA-Getter.csv'!J220="","",'[1]JIRA-Getter.csv'!J220)</f>
        <v>0</v>
      </c>
      <c r="K221" s="5">
        <f>IF('[1]JIRA-Getter.csv'!K220="","",'[1]JIRA-Getter.csv'!K220)</f>
        <v>7</v>
      </c>
      <c r="L221" s="5" t="str">
        <f>IF('[1]JIRA-Getter.csv'!L220="","",'[1]JIRA-Getter.csv'!L220)</f>
        <v>Tobias Blaser</v>
      </c>
      <c r="M221" s="7">
        <f>IF('[1]JIRA-Getter.csv'!M220="","",'[1]JIRA-Getter.csv'!M220+365.5*4)</f>
        <v>41934.604166666664</v>
      </c>
      <c r="N221" s="6">
        <f>IF('[1]JIRA-Getter.csv'!N220="","",'[1]JIRA-Getter.csv'!N220)</f>
        <v>3.25</v>
      </c>
      <c r="O221" s="8" t="str">
        <f>IF('[1]JIRA-Getter.csv'!O220="","",'[1]JIRA-Getter.csv'!O220)</f>
        <v>Create models and repositories to list problems and decisions.</v>
      </c>
      <c r="P221" s="7">
        <f t="shared" si="3"/>
        <v>41934</v>
      </c>
    </row>
    <row r="222" spans="1:16">
      <c r="A222" s="5">
        <f>IF('[1]JIRA-Getter.csv'!A221="","",'[1]JIRA-Getter.csv'!A221)</f>
        <v>10801</v>
      </c>
      <c r="B222" s="5" t="str">
        <f>IF('[1]JIRA-Getter.csv'!B221="","",'[1]JIRA-Getter.csv'!B221)</f>
        <v>BA-87</v>
      </c>
      <c r="C222" s="5" t="str">
        <f>IF('[1]JIRA-Getter.csv'!C221="","",'[1]JIRA-Getter.csv'!C221)</f>
        <v>User can list DKS problems</v>
      </c>
      <c r="D222" s="5" t="str">
        <f>IF('[1]JIRA-Getter.csv'!D221="","",'[1]JIRA-Getter.csv'!D221)</f>
        <v/>
      </c>
      <c r="E222" s="5" t="str">
        <f>IF('[1]JIRA-Getter.csv'!E221="","",'[1]JIRA-Getter.csv'!E221)</f>
        <v>Dev.Milestone1</v>
      </c>
      <c r="F222" s="5" t="str">
        <f>IF('[1]JIRA-Getter.csv'!F221="","",'[1]JIRA-Getter.csv'!F221)</f>
        <v>Closed</v>
      </c>
      <c r="G222" s="6">
        <f>IF('[1]JIRA-Getter.csv'!G221="","",'[1]JIRA-Getter.csv'!G221)</f>
        <v>8</v>
      </c>
      <c r="H222" s="6">
        <f>IF('[1]JIRA-Getter.csv'!H221="","",'[1]JIRA-Getter.csv'!H221)</f>
        <v>1.1428571428571399</v>
      </c>
      <c r="I222" s="6">
        <f>IF('[1]JIRA-Getter.csv'!I221="","",'[1]JIRA-Getter.csv'!I221)</f>
        <v>0</v>
      </c>
      <c r="J222" s="6">
        <f>IF('[1]JIRA-Getter.csv'!J221="","",'[1]JIRA-Getter.csv'!J221)</f>
        <v>0</v>
      </c>
      <c r="K222" s="5">
        <f>IF('[1]JIRA-Getter.csv'!K221="","",'[1]JIRA-Getter.csv'!K221)</f>
        <v>7</v>
      </c>
      <c r="L222" s="5" t="str">
        <f>IF('[1]JIRA-Getter.csv'!L221="","",'[1]JIRA-Getter.csv'!L221)</f>
        <v>Tobias Blaser</v>
      </c>
      <c r="M222" s="7">
        <f>IF('[1]JIRA-Getter.csv'!M221="","",'[1]JIRA-Getter.csv'!M221+365.5*4)</f>
        <v>41935.291666666664</v>
      </c>
      <c r="N222" s="6">
        <f>IF('[1]JIRA-Getter.csv'!N221="","",'[1]JIRA-Getter.csv'!N221)</f>
        <v>3</v>
      </c>
      <c r="O222" s="8" t="str">
        <f>IF('[1]JIRA-Getter.csv'!O221="","",'[1]JIRA-Getter.csv'!O221)</f>
        <v>Start implementation taskTemplate management view.</v>
      </c>
      <c r="P222" s="7">
        <f t="shared" si="3"/>
        <v>41935</v>
      </c>
    </row>
    <row r="223" spans="1:16">
      <c r="A223" s="5">
        <f>IF('[1]JIRA-Getter.csv'!A222="","",'[1]JIRA-Getter.csv'!A222)</f>
        <v>10802</v>
      </c>
      <c r="B223" s="5" t="str">
        <f>IF('[1]JIRA-Getter.csv'!B222="","",'[1]JIRA-Getter.csv'!B222)</f>
        <v>BA-87</v>
      </c>
      <c r="C223" s="5" t="str">
        <f>IF('[1]JIRA-Getter.csv'!C222="","",'[1]JIRA-Getter.csv'!C222)</f>
        <v>User can list DKS problems</v>
      </c>
      <c r="D223" s="5" t="str">
        <f>IF('[1]JIRA-Getter.csv'!D222="","",'[1]JIRA-Getter.csv'!D222)</f>
        <v/>
      </c>
      <c r="E223" s="5" t="str">
        <f>IF('[1]JIRA-Getter.csv'!E222="","",'[1]JIRA-Getter.csv'!E222)</f>
        <v>Dev.Milestone1</v>
      </c>
      <c r="F223" s="5" t="str">
        <f>IF('[1]JIRA-Getter.csv'!F222="","",'[1]JIRA-Getter.csv'!F222)</f>
        <v>Closed</v>
      </c>
      <c r="G223" s="6">
        <f>IF('[1]JIRA-Getter.csv'!G222="","",'[1]JIRA-Getter.csv'!G222)</f>
        <v>8</v>
      </c>
      <c r="H223" s="6">
        <f>IF('[1]JIRA-Getter.csv'!H222="","",'[1]JIRA-Getter.csv'!H222)</f>
        <v>1.1428571428571399</v>
      </c>
      <c r="I223" s="6">
        <f>IF('[1]JIRA-Getter.csv'!I222="","",'[1]JIRA-Getter.csv'!I222)</f>
        <v>0</v>
      </c>
      <c r="J223" s="6">
        <f>IF('[1]JIRA-Getter.csv'!J222="","",'[1]JIRA-Getter.csv'!J222)</f>
        <v>0</v>
      </c>
      <c r="K223" s="5">
        <f>IF('[1]JIRA-Getter.csv'!K222="","",'[1]JIRA-Getter.csv'!K222)</f>
        <v>7</v>
      </c>
      <c r="L223" s="5" t="str">
        <f>IF('[1]JIRA-Getter.csv'!L222="","",'[1]JIRA-Getter.csv'!L222)</f>
        <v>Tobias Blaser</v>
      </c>
      <c r="M223" s="7">
        <f>IF('[1]JIRA-Getter.csv'!M222="","",'[1]JIRA-Getter.csv'!M222+365.5*4)</f>
        <v>41935.447916666664</v>
      </c>
      <c r="N223" s="6">
        <f>IF('[1]JIRA-Getter.csv'!N222="","",'[1]JIRA-Getter.csv'!N222)</f>
        <v>0.75</v>
      </c>
      <c r="O223" s="8" t="str">
        <f>IF('[1]JIRA-Getter.csv'!O222="","",'[1]JIRA-Getter.csv'!O222)</f>
        <v>Add taskTemplate editing.</v>
      </c>
      <c r="P223" s="7">
        <f t="shared" si="3"/>
        <v>41935</v>
      </c>
    </row>
    <row r="224" spans="1:16">
      <c r="A224" s="5">
        <f>IF('[1]JIRA-Getter.csv'!A223="","",'[1]JIRA-Getter.csv'!A223)</f>
        <v>10803</v>
      </c>
      <c r="B224" s="5" t="str">
        <f>IF('[1]JIRA-Getter.csv'!B223="","",'[1]JIRA-Getter.csv'!B223)</f>
        <v>BA-87</v>
      </c>
      <c r="C224" s="5" t="str">
        <f>IF('[1]JIRA-Getter.csv'!C223="","",'[1]JIRA-Getter.csv'!C223)</f>
        <v>User can list DKS problems</v>
      </c>
      <c r="D224" s="5" t="str">
        <f>IF('[1]JIRA-Getter.csv'!D223="","",'[1]JIRA-Getter.csv'!D223)</f>
        <v/>
      </c>
      <c r="E224" s="5" t="str">
        <f>IF('[1]JIRA-Getter.csv'!E223="","",'[1]JIRA-Getter.csv'!E223)</f>
        <v>Dev.Milestone1</v>
      </c>
      <c r="F224" s="5" t="str">
        <f>IF('[1]JIRA-Getter.csv'!F223="","",'[1]JIRA-Getter.csv'!F223)</f>
        <v>Closed</v>
      </c>
      <c r="G224" s="6">
        <f>IF('[1]JIRA-Getter.csv'!G223="","",'[1]JIRA-Getter.csv'!G223)</f>
        <v>8</v>
      </c>
      <c r="H224" s="6">
        <f>IF('[1]JIRA-Getter.csv'!H223="","",'[1]JIRA-Getter.csv'!H223)</f>
        <v>1.1428571428571399</v>
      </c>
      <c r="I224" s="6">
        <f>IF('[1]JIRA-Getter.csv'!I223="","",'[1]JIRA-Getter.csv'!I223)</f>
        <v>0</v>
      </c>
      <c r="J224" s="6">
        <f>IF('[1]JIRA-Getter.csv'!J223="","",'[1]JIRA-Getter.csv'!J223)</f>
        <v>0</v>
      </c>
      <c r="K224" s="5">
        <f>IF('[1]JIRA-Getter.csv'!K223="","",'[1]JIRA-Getter.csv'!K223)</f>
        <v>7</v>
      </c>
      <c r="L224" s="5" t="str">
        <f>IF('[1]JIRA-Getter.csv'!L223="","",'[1]JIRA-Getter.csv'!L223)</f>
        <v>Tobias Blaser</v>
      </c>
      <c r="M224" s="7">
        <f>IF('[1]JIRA-Getter.csv'!M223="","",'[1]JIRA-Getter.csv'!M223+365.5*4)</f>
        <v>41935.572916666664</v>
      </c>
      <c r="N224" s="6">
        <f>IF('[1]JIRA-Getter.csv'!N223="","",'[1]JIRA-Getter.csv'!N223)</f>
        <v>0.75</v>
      </c>
      <c r="O224" s="8" t="str">
        <f>IF('[1]JIRA-Getter.csv'!O223="","",'[1]JIRA-Getter.csv'!O223)</f>
        <v>Remove not used views.</v>
      </c>
      <c r="P224" s="7">
        <f t="shared" si="3"/>
        <v>41935</v>
      </c>
    </row>
    <row r="225" spans="1:16">
      <c r="A225" s="5">
        <f>IF('[1]JIRA-Getter.csv'!A224="","",'[1]JIRA-Getter.csv'!A224)</f>
        <v>10804</v>
      </c>
      <c r="B225" s="5" t="str">
        <f>IF('[1]JIRA-Getter.csv'!B224="","",'[1]JIRA-Getter.csv'!B224)</f>
        <v>BA-88</v>
      </c>
      <c r="C225" s="5" t="str">
        <f>IF('[1]JIRA-Getter.csv'!C224="","",'[1]JIRA-Getter.csv'!C224)</f>
        <v>User can create a predefined issue in PPT</v>
      </c>
      <c r="D225" s="5" t="str">
        <f>IF('[1]JIRA-Getter.csv'!D224="","",'[1]JIRA-Getter.csv'!D224)</f>
        <v/>
      </c>
      <c r="E225" s="5" t="str">
        <f>IF('[1]JIRA-Getter.csv'!E224="","",'[1]JIRA-Getter.csv'!E224)</f>
        <v>Dev.Milestone1</v>
      </c>
      <c r="F225" s="5" t="str">
        <f>IF('[1]JIRA-Getter.csv'!F224="","",'[1]JIRA-Getter.csv'!F224)</f>
        <v>Closed</v>
      </c>
      <c r="G225" s="6">
        <f>IF('[1]JIRA-Getter.csv'!G224="","",'[1]JIRA-Getter.csv'!G224)</f>
        <v>12</v>
      </c>
      <c r="H225" s="6">
        <f>IF('[1]JIRA-Getter.csv'!H224="","",'[1]JIRA-Getter.csv'!H224)</f>
        <v>0.75</v>
      </c>
      <c r="I225" s="6">
        <f>IF('[1]JIRA-Getter.csv'!I224="","",'[1]JIRA-Getter.csv'!I224)</f>
        <v>0</v>
      </c>
      <c r="J225" s="6">
        <f>IF('[1]JIRA-Getter.csv'!J224="","",'[1]JIRA-Getter.csv'!J224)</f>
        <v>0</v>
      </c>
      <c r="K225" s="5">
        <f>IF('[1]JIRA-Getter.csv'!K224="","",'[1]JIRA-Getter.csv'!K224)</f>
        <v>16</v>
      </c>
      <c r="L225" s="5" t="str">
        <f>IF('[1]JIRA-Getter.csv'!L224="","",'[1]JIRA-Getter.csv'!L224)</f>
        <v>Laurin Murer</v>
      </c>
      <c r="M225" s="7">
        <f>IF('[1]JIRA-Getter.csv'!M224="","",'[1]JIRA-Getter.csv'!M224+365.5*4)</f>
        <v>41929.95208333333</v>
      </c>
      <c r="N225" s="6">
        <f>IF('[1]JIRA-Getter.csv'!N224="","",'[1]JIRA-Getter.csv'!N224)</f>
        <v>3.5</v>
      </c>
      <c r="O225" s="8" t="str">
        <f>IF('[1]JIRA-Getter.csv'!O224="","",'[1]JIRA-Getter.csv'!O224)</f>
        <v>Started creation of integration test to export to Jira</v>
      </c>
      <c r="P225" s="7">
        <f t="shared" si="3"/>
        <v>41929</v>
      </c>
    </row>
    <row r="226" spans="1:16">
      <c r="A226" s="5">
        <f>IF('[1]JIRA-Getter.csv'!A225="","",'[1]JIRA-Getter.csv'!A225)</f>
        <v>10805</v>
      </c>
      <c r="B226" s="5" t="str">
        <f>IF('[1]JIRA-Getter.csv'!B225="","",'[1]JIRA-Getter.csv'!B225)</f>
        <v>BA-88</v>
      </c>
      <c r="C226" s="5" t="str">
        <f>IF('[1]JIRA-Getter.csv'!C225="","",'[1]JIRA-Getter.csv'!C225)</f>
        <v>User can create a predefined issue in PPT</v>
      </c>
      <c r="D226" s="5" t="str">
        <f>IF('[1]JIRA-Getter.csv'!D225="","",'[1]JIRA-Getter.csv'!D225)</f>
        <v/>
      </c>
      <c r="E226" s="5" t="str">
        <f>IF('[1]JIRA-Getter.csv'!E225="","",'[1]JIRA-Getter.csv'!E225)</f>
        <v>Dev.Milestone1</v>
      </c>
      <c r="F226" s="5" t="str">
        <f>IF('[1]JIRA-Getter.csv'!F225="","",'[1]JIRA-Getter.csv'!F225)</f>
        <v>Closed</v>
      </c>
      <c r="G226" s="6">
        <f>IF('[1]JIRA-Getter.csv'!G225="","",'[1]JIRA-Getter.csv'!G225)</f>
        <v>12</v>
      </c>
      <c r="H226" s="6">
        <f>IF('[1]JIRA-Getter.csv'!H225="","",'[1]JIRA-Getter.csv'!H225)</f>
        <v>0.75</v>
      </c>
      <c r="I226" s="6">
        <f>IF('[1]JIRA-Getter.csv'!I225="","",'[1]JIRA-Getter.csv'!I225)</f>
        <v>0</v>
      </c>
      <c r="J226" s="6">
        <f>IF('[1]JIRA-Getter.csv'!J225="","",'[1]JIRA-Getter.csv'!J225)</f>
        <v>0</v>
      </c>
      <c r="K226" s="5">
        <f>IF('[1]JIRA-Getter.csv'!K225="","",'[1]JIRA-Getter.csv'!K225)</f>
        <v>16</v>
      </c>
      <c r="L226" s="5" t="str">
        <f>IF('[1]JIRA-Getter.csv'!L225="","",'[1]JIRA-Getter.csv'!L225)</f>
        <v>Laurin Murer</v>
      </c>
      <c r="M226" s="7">
        <f>IF('[1]JIRA-Getter.csv'!M225="","",'[1]JIRA-Getter.csv'!M225+365.5*4)</f>
        <v>41932.95208333333</v>
      </c>
      <c r="N226" s="6">
        <f>IF('[1]JIRA-Getter.csv'!N225="","",'[1]JIRA-Getter.csv'!N225)</f>
        <v>1.5</v>
      </c>
      <c r="O226" s="8" t="str">
        <f>IF('[1]JIRA-Getter.csv'!O225="","",'[1]JIRA-Getter.csv'!O225)</f>
        <v>Finished integration test for task creation on Jira</v>
      </c>
      <c r="P226" s="7">
        <f t="shared" si="3"/>
        <v>41932</v>
      </c>
    </row>
    <row r="227" spans="1:16">
      <c r="A227" s="5">
        <f>IF('[1]JIRA-Getter.csv'!A226="","",'[1]JIRA-Getter.csv'!A226)</f>
        <v>10806</v>
      </c>
      <c r="B227" s="5" t="str">
        <f>IF('[1]JIRA-Getter.csv'!B226="","",'[1]JIRA-Getter.csv'!B226)</f>
        <v>BA-88</v>
      </c>
      <c r="C227" s="5" t="str">
        <f>IF('[1]JIRA-Getter.csv'!C226="","",'[1]JIRA-Getter.csv'!C226)</f>
        <v>User can create a predefined issue in PPT</v>
      </c>
      <c r="D227" s="5" t="str">
        <f>IF('[1]JIRA-Getter.csv'!D226="","",'[1]JIRA-Getter.csv'!D226)</f>
        <v/>
      </c>
      <c r="E227" s="5" t="str">
        <f>IF('[1]JIRA-Getter.csv'!E226="","",'[1]JIRA-Getter.csv'!E226)</f>
        <v>Dev.Milestone1</v>
      </c>
      <c r="F227" s="5" t="str">
        <f>IF('[1]JIRA-Getter.csv'!F226="","",'[1]JIRA-Getter.csv'!F226)</f>
        <v>Closed</v>
      </c>
      <c r="G227" s="6">
        <f>IF('[1]JIRA-Getter.csv'!G226="","",'[1]JIRA-Getter.csv'!G226)</f>
        <v>12</v>
      </c>
      <c r="H227" s="6">
        <f>IF('[1]JIRA-Getter.csv'!H226="","",'[1]JIRA-Getter.csv'!H226)</f>
        <v>0.75</v>
      </c>
      <c r="I227" s="6">
        <f>IF('[1]JIRA-Getter.csv'!I226="","",'[1]JIRA-Getter.csv'!I226)</f>
        <v>0</v>
      </c>
      <c r="J227" s="6">
        <f>IF('[1]JIRA-Getter.csv'!J226="","",'[1]JIRA-Getter.csv'!J226)</f>
        <v>0</v>
      </c>
      <c r="K227" s="5">
        <f>IF('[1]JIRA-Getter.csv'!K226="","",'[1]JIRA-Getter.csv'!K226)</f>
        <v>16</v>
      </c>
      <c r="L227" s="5" t="str">
        <f>IF('[1]JIRA-Getter.csv'!L226="","",'[1]JIRA-Getter.csv'!L226)</f>
        <v>Laurin Murer</v>
      </c>
      <c r="M227" s="7">
        <f>IF('[1]JIRA-Getter.csv'!M226="","",'[1]JIRA-Getter.csv'!M226+365.5*4)</f>
        <v>41932.95416666667</v>
      </c>
      <c r="N227" s="6">
        <f>IF('[1]JIRA-Getter.csv'!N226="","",'[1]JIRA-Getter.csv'!N226)</f>
        <v>1.5</v>
      </c>
      <c r="O227" s="8" t="str">
        <f>IF('[1]JIRA-Getter.csv'!O226="","",'[1]JIRA-Getter.csv'!O226)</f>
        <v>Created raw PPT and PPTAccount structure</v>
      </c>
      <c r="P227" s="7">
        <f t="shared" si="3"/>
        <v>41932</v>
      </c>
    </row>
    <row r="228" spans="1:16">
      <c r="A228" s="5">
        <f>IF('[1]JIRA-Getter.csv'!A227="","",'[1]JIRA-Getter.csv'!A227)</f>
        <v>10807</v>
      </c>
      <c r="B228" s="5" t="str">
        <f>IF('[1]JIRA-Getter.csv'!B227="","",'[1]JIRA-Getter.csv'!B227)</f>
        <v>BA-88</v>
      </c>
      <c r="C228" s="5" t="str">
        <f>IF('[1]JIRA-Getter.csv'!C227="","",'[1]JIRA-Getter.csv'!C227)</f>
        <v>User can create a predefined issue in PPT</v>
      </c>
      <c r="D228" s="5" t="str">
        <f>IF('[1]JIRA-Getter.csv'!D227="","",'[1]JIRA-Getter.csv'!D227)</f>
        <v/>
      </c>
      <c r="E228" s="5" t="str">
        <f>IF('[1]JIRA-Getter.csv'!E227="","",'[1]JIRA-Getter.csv'!E227)</f>
        <v>Dev.Milestone1</v>
      </c>
      <c r="F228" s="5" t="str">
        <f>IF('[1]JIRA-Getter.csv'!F227="","",'[1]JIRA-Getter.csv'!F227)</f>
        <v>Closed</v>
      </c>
      <c r="G228" s="6">
        <f>IF('[1]JIRA-Getter.csv'!G227="","",'[1]JIRA-Getter.csv'!G227)</f>
        <v>12</v>
      </c>
      <c r="H228" s="6">
        <f>IF('[1]JIRA-Getter.csv'!H227="","",'[1]JIRA-Getter.csv'!H227)</f>
        <v>0.75</v>
      </c>
      <c r="I228" s="6">
        <f>IF('[1]JIRA-Getter.csv'!I227="","",'[1]JIRA-Getter.csv'!I227)</f>
        <v>0</v>
      </c>
      <c r="J228" s="6">
        <f>IF('[1]JIRA-Getter.csv'!J227="","",'[1]JIRA-Getter.csv'!J227)</f>
        <v>0</v>
      </c>
      <c r="K228" s="5">
        <f>IF('[1]JIRA-Getter.csv'!K227="","",'[1]JIRA-Getter.csv'!K227)</f>
        <v>16</v>
      </c>
      <c r="L228" s="5" t="str">
        <f>IF('[1]JIRA-Getter.csv'!L227="","",'[1]JIRA-Getter.csv'!L227)</f>
        <v>Laurin Murer</v>
      </c>
      <c r="M228" s="7">
        <f>IF('[1]JIRA-Getter.csv'!M227="","",'[1]JIRA-Getter.csv'!M227+365.5*4)</f>
        <v>41932.954861111109</v>
      </c>
      <c r="N228" s="6">
        <f>IF('[1]JIRA-Getter.csv'!N227="","",'[1]JIRA-Getter.csv'!N227)</f>
        <v>2</v>
      </c>
      <c r="O228" s="8" t="str">
        <f>IF('[1]JIRA-Getter.csv'!O227="","",'[1]JIRA-Getter.csv'!O227)</f>
        <v>Added authentication check mechanism on server</v>
      </c>
      <c r="P228" s="7">
        <f t="shared" si="3"/>
        <v>41932</v>
      </c>
    </row>
    <row r="229" spans="1:16">
      <c r="A229" s="5">
        <f>IF('[1]JIRA-Getter.csv'!A228="","",'[1]JIRA-Getter.csv'!A228)</f>
        <v>10808</v>
      </c>
      <c r="B229" s="5" t="str">
        <f>IF('[1]JIRA-Getter.csv'!B228="","",'[1]JIRA-Getter.csv'!B228)</f>
        <v>BA-9</v>
      </c>
      <c r="C229" s="5" t="str">
        <f>IF('[1]JIRA-Getter.csv'!C228="","",'[1]JIRA-Getter.csv'!C228)</f>
        <v>Hold meeding</v>
      </c>
      <c r="D229" s="5" t="str">
        <f>IF('[1]JIRA-Getter.csv'!D228="","",'[1]JIRA-Getter.csv'!D228)</f>
        <v/>
      </c>
      <c r="E229" s="5" t="str">
        <f>IF('[1]JIRA-Getter.csv'!E228="","",'[1]JIRA-Getter.csv'!E228)</f>
        <v/>
      </c>
      <c r="F229" s="5" t="str">
        <f>IF('[1]JIRA-Getter.csv'!F228="","",'[1]JIRA-Getter.csv'!F228)</f>
        <v>Open</v>
      </c>
      <c r="G229" s="6">
        <f>IF('[1]JIRA-Getter.csv'!G228="","",'[1]JIRA-Getter.csv'!G228)</f>
        <v>28</v>
      </c>
      <c r="H229" s="6">
        <f>IF('[1]JIRA-Getter.csv'!H228="","",'[1]JIRA-Getter.csv'!H228)</f>
        <v>1.1200000000000001</v>
      </c>
      <c r="I229" s="6">
        <f>IF('[1]JIRA-Getter.csv'!I228="","",'[1]JIRA-Getter.csv'!I228)</f>
        <v>0</v>
      </c>
      <c r="J229" s="6">
        <f>IF('[1]JIRA-Getter.csv'!J228="","",'[1]JIRA-Getter.csv'!J228)</f>
        <v>0</v>
      </c>
      <c r="K229" s="5">
        <f>IF('[1]JIRA-Getter.csv'!K228="","",'[1]JIRA-Getter.csv'!K228)</f>
        <v>25</v>
      </c>
      <c r="L229" s="5" t="str">
        <f>IF('[1]JIRA-Getter.csv'!L228="","",'[1]JIRA-Getter.csv'!L228)</f>
        <v>Laurin Murer</v>
      </c>
      <c r="M229" s="7">
        <f>IF('[1]JIRA-Getter.csv'!M228="","",'[1]JIRA-Getter.csv'!M228+365.5*4)</f>
        <v>41932.964583333334</v>
      </c>
      <c r="N229" s="6">
        <f>IF('[1]JIRA-Getter.csv'!N228="","",'[1]JIRA-Getter.csv'!N228)</f>
        <v>1</v>
      </c>
      <c r="O229" s="8" t="str">
        <f>IF('[1]JIRA-Getter.csv'!O228="","",'[1]JIRA-Getter.csv'!O228)</f>
        <v>Meeting 141020.</v>
      </c>
      <c r="P229" s="7">
        <f t="shared" si="3"/>
        <v>41932</v>
      </c>
    </row>
    <row r="230" spans="1:16">
      <c r="A230" s="5">
        <f>IF('[1]JIRA-Getter.csv'!A229="","",'[1]JIRA-Getter.csv'!A229)</f>
        <v>10809</v>
      </c>
      <c r="B230" s="5" t="str">
        <f>IF('[1]JIRA-Getter.csv'!B229="","",'[1]JIRA-Getter.csv'!B229)</f>
        <v>BA-88</v>
      </c>
      <c r="C230" s="5" t="str">
        <f>IF('[1]JIRA-Getter.csv'!C229="","",'[1]JIRA-Getter.csv'!C229)</f>
        <v>User can create a predefined issue in PPT</v>
      </c>
      <c r="D230" s="5" t="str">
        <f>IF('[1]JIRA-Getter.csv'!D229="","",'[1]JIRA-Getter.csv'!D229)</f>
        <v/>
      </c>
      <c r="E230" s="5" t="str">
        <f>IF('[1]JIRA-Getter.csv'!E229="","",'[1]JIRA-Getter.csv'!E229)</f>
        <v>Dev.Milestone1</v>
      </c>
      <c r="F230" s="5" t="str">
        <f>IF('[1]JIRA-Getter.csv'!F229="","",'[1]JIRA-Getter.csv'!F229)</f>
        <v>Closed</v>
      </c>
      <c r="G230" s="6">
        <f>IF('[1]JIRA-Getter.csv'!G229="","",'[1]JIRA-Getter.csv'!G229)</f>
        <v>12</v>
      </c>
      <c r="H230" s="6">
        <f>IF('[1]JIRA-Getter.csv'!H229="","",'[1]JIRA-Getter.csv'!H229)</f>
        <v>0.75</v>
      </c>
      <c r="I230" s="6">
        <f>IF('[1]JIRA-Getter.csv'!I229="","",'[1]JIRA-Getter.csv'!I229)</f>
        <v>0</v>
      </c>
      <c r="J230" s="6">
        <f>IF('[1]JIRA-Getter.csv'!J229="","",'[1]JIRA-Getter.csv'!J229)</f>
        <v>0</v>
      </c>
      <c r="K230" s="5">
        <f>IF('[1]JIRA-Getter.csv'!K229="","",'[1]JIRA-Getter.csv'!K229)</f>
        <v>16</v>
      </c>
      <c r="L230" s="5" t="str">
        <f>IF('[1]JIRA-Getter.csv'!L229="","",'[1]JIRA-Getter.csv'!L229)</f>
        <v>Laurin Murer</v>
      </c>
      <c r="M230" s="7">
        <f>IF('[1]JIRA-Getter.csv'!M229="","",'[1]JIRA-Getter.csv'!M229+365.5*4)</f>
        <v>41933.967361111114</v>
      </c>
      <c r="N230" s="6">
        <f>IF('[1]JIRA-Getter.csv'!N229="","",'[1]JIRA-Getter.csv'!N229)</f>
        <v>7</v>
      </c>
      <c r="O230" s="8" t="str">
        <f>IF('[1]JIRA-Getter.csv'!O229="","",'[1]JIRA-Getter.csv'!O229)</f>
        <v>Created sendToPPT controller and wrote first test for it (and included Mockito and PowerMock for this test)</v>
      </c>
      <c r="P230" s="7">
        <f t="shared" si="3"/>
        <v>41933</v>
      </c>
    </row>
    <row r="231" spans="1:16">
      <c r="A231" s="5">
        <f>IF('[1]JIRA-Getter.csv'!A230="","",'[1]JIRA-Getter.csv'!A230)</f>
        <v>10810</v>
      </c>
      <c r="B231" s="5" t="str">
        <f>IF('[1]JIRA-Getter.csv'!B230="","",'[1]JIRA-Getter.csv'!B230)</f>
        <v>BA-88</v>
      </c>
      <c r="C231" s="5" t="str">
        <f>IF('[1]JIRA-Getter.csv'!C230="","",'[1]JIRA-Getter.csv'!C230)</f>
        <v>User can create a predefined issue in PPT</v>
      </c>
      <c r="D231" s="5" t="str">
        <f>IF('[1]JIRA-Getter.csv'!D230="","",'[1]JIRA-Getter.csv'!D230)</f>
        <v/>
      </c>
      <c r="E231" s="5" t="str">
        <f>IF('[1]JIRA-Getter.csv'!E230="","",'[1]JIRA-Getter.csv'!E230)</f>
        <v>Dev.Milestone1</v>
      </c>
      <c r="F231" s="5" t="str">
        <f>IF('[1]JIRA-Getter.csv'!F230="","",'[1]JIRA-Getter.csv'!F230)</f>
        <v>Closed</v>
      </c>
      <c r="G231" s="6">
        <f>IF('[1]JIRA-Getter.csv'!G230="","",'[1]JIRA-Getter.csv'!G230)</f>
        <v>12</v>
      </c>
      <c r="H231" s="6">
        <f>IF('[1]JIRA-Getter.csv'!H230="","",'[1]JIRA-Getter.csv'!H230)</f>
        <v>0.75</v>
      </c>
      <c r="I231" s="6">
        <f>IF('[1]JIRA-Getter.csv'!I230="","",'[1]JIRA-Getter.csv'!I230)</f>
        <v>0</v>
      </c>
      <c r="J231" s="6">
        <f>IF('[1]JIRA-Getter.csv'!J230="","",'[1]JIRA-Getter.csv'!J230)</f>
        <v>0</v>
      </c>
      <c r="K231" s="5">
        <f>IF('[1]JIRA-Getter.csv'!K230="","",'[1]JIRA-Getter.csv'!K230)</f>
        <v>16</v>
      </c>
      <c r="L231" s="5" t="str">
        <f>IF('[1]JIRA-Getter.csv'!L230="","",'[1]JIRA-Getter.csv'!L230)</f>
        <v>Laurin Murer</v>
      </c>
      <c r="M231" s="7">
        <f>IF('[1]JIRA-Getter.csv'!M230="","",'[1]JIRA-Getter.csv'!M230+365.5*4)</f>
        <v>41933.968055555553</v>
      </c>
      <c r="N231" s="6">
        <f>IF('[1]JIRA-Getter.csv'!N230="","",'[1]JIRA-Getter.csv'!N230)</f>
        <v>1</v>
      </c>
      <c r="O231" s="8" t="str">
        <f>IF('[1]JIRA-Getter.csv'!O230="","",'[1]JIRA-Getter.csv'!O230)</f>
        <v>Refactored sendToPPT to use form</v>
      </c>
      <c r="P231" s="7">
        <f t="shared" si="3"/>
        <v>41933</v>
      </c>
    </row>
    <row r="232" spans="1:16">
      <c r="A232" s="5">
        <f>IF('[1]JIRA-Getter.csv'!A231="","",'[1]JIRA-Getter.csv'!A231)</f>
        <v>10811</v>
      </c>
      <c r="B232" s="5" t="str">
        <f>IF('[1]JIRA-Getter.csv'!B231="","",'[1]JIRA-Getter.csv'!B231)</f>
        <v>BA-88</v>
      </c>
      <c r="C232" s="5" t="str">
        <f>IF('[1]JIRA-Getter.csv'!C231="","",'[1]JIRA-Getter.csv'!C231)</f>
        <v>User can create a predefined issue in PPT</v>
      </c>
      <c r="D232" s="5" t="str">
        <f>IF('[1]JIRA-Getter.csv'!D231="","",'[1]JIRA-Getter.csv'!D231)</f>
        <v/>
      </c>
      <c r="E232" s="5" t="str">
        <f>IF('[1]JIRA-Getter.csv'!E231="","",'[1]JIRA-Getter.csv'!E231)</f>
        <v>Dev.Milestone1</v>
      </c>
      <c r="F232" s="5" t="str">
        <f>IF('[1]JIRA-Getter.csv'!F231="","",'[1]JIRA-Getter.csv'!F231)</f>
        <v>Closed</v>
      </c>
      <c r="G232" s="6">
        <f>IF('[1]JIRA-Getter.csv'!G231="","",'[1]JIRA-Getter.csv'!G231)</f>
        <v>12</v>
      </c>
      <c r="H232" s="6">
        <f>IF('[1]JIRA-Getter.csv'!H231="","",'[1]JIRA-Getter.csv'!H231)</f>
        <v>0.75</v>
      </c>
      <c r="I232" s="6">
        <f>IF('[1]JIRA-Getter.csv'!I231="","",'[1]JIRA-Getter.csv'!I231)</f>
        <v>0</v>
      </c>
      <c r="J232" s="6">
        <f>IF('[1]JIRA-Getter.csv'!J231="","",'[1]JIRA-Getter.csv'!J231)</f>
        <v>0</v>
      </c>
      <c r="K232" s="5">
        <f>IF('[1]JIRA-Getter.csv'!K231="","",'[1]JIRA-Getter.csv'!K231)</f>
        <v>16</v>
      </c>
      <c r="L232" s="5" t="str">
        <f>IF('[1]JIRA-Getter.csv'!L231="","",'[1]JIRA-Getter.csv'!L231)</f>
        <v>Laurin Murer</v>
      </c>
      <c r="M232" s="7">
        <f>IF('[1]JIRA-Getter.csv'!M231="","",'[1]JIRA-Getter.csv'!M231+365.5*4)</f>
        <v>41933.968055555553</v>
      </c>
      <c r="N232" s="6">
        <f>IF('[1]JIRA-Getter.csv'!N231="","",'[1]JIRA-Getter.csv'!N231)</f>
        <v>0.25</v>
      </c>
      <c r="O232" s="8" t="str">
        <f>IF('[1]JIRA-Getter.csv'!O231="","",'[1]JIRA-Getter.csv'!O231)</f>
        <v>Removed duplicate integration test method</v>
      </c>
      <c r="P232" s="7">
        <f t="shared" si="3"/>
        <v>41933</v>
      </c>
    </row>
    <row r="233" spans="1:16">
      <c r="A233" s="5">
        <f>IF('[1]JIRA-Getter.csv'!A232="","",'[1]JIRA-Getter.csv'!A232)</f>
        <v>10812</v>
      </c>
      <c r="B233" s="5" t="str">
        <f>IF('[1]JIRA-Getter.csv'!B232="","",'[1]JIRA-Getter.csv'!B232)</f>
        <v>BA-88</v>
      </c>
      <c r="C233" s="5" t="str">
        <f>IF('[1]JIRA-Getter.csv'!C232="","",'[1]JIRA-Getter.csv'!C232)</f>
        <v>User can create a predefined issue in PPT</v>
      </c>
      <c r="D233" s="5" t="str">
        <f>IF('[1]JIRA-Getter.csv'!D232="","",'[1]JIRA-Getter.csv'!D232)</f>
        <v/>
      </c>
      <c r="E233" s="5" t="str">
        <f>IF('[1]JIRA-Getter.csv'!E232="","",'[1]JIRA-Getter.csv'!E232)</f>
        <v>Dev.Milestone1</v>
      </c>
      <c r="F233" s="5" t="str">
        <f>IF('[1]JIRA-Getter.csv'!F232="","",'[1]JIRA-Getter.csv'!F232)</f>
        <v>Closed</v>
      </c>
      <c r="G233" s="6">
        <f>IF('[1]JIRA-Getter.csv'!G232="","",'[1]JIRA-Getter.csv'!G232)</f>
        <v>12</v>
      </c>
      <c r="H233" s="6">
        <f>IF('[1]JIRA-Getter.csv'!H232="","",'[1]JIRA-Getter.csv'!H232)</f>
        <v>0.75</v>
      </c>
      <c r="I233" s="6">
        <f>IF('[1]JIRA-Getter.csv'!I232="","",'[1]JIRA-Getter.csv'!I232)</f>
        <v>0</v>
      </c>
      <c r="J233" s="6">
        <f>IF('[1]JIRA-Getter.csv'!J232="","",'[1]JIRA-Getter.csv'!J232)</f>
        <v>0</v>
      </c>
      <c r="K233" s="5">
        <f>IF('[1]JIRA-Getter.csv'!K232="","",'[1]JIRA-Getter.csv'!K232)</f>
        <v>16</v>
      </c>
      <c r="L233" s="5" t="str">
        <f>IF('[1]JIRA-Getter.csv'!L232="","",'[1]JIRA-Getter.csv'!L232)</f>
        <v>Laurin Murer</v>
      </c>
      <c r="M233" s="7">
        <f>IF('[1]JIRA-Getter.csv'!M232="","",'[1]JIRA-Getter.csv'!M232+365.5*4)</f>
        <v>41934.96875</v>
      </c>
      <c r="N233" s="6">
        <f>IF('[1]JIRA-Getter.csv'!N232="","",'[1]JIRA-Getter.csv'!N232)</f>
        <v>0.16666666666666599</v>
      </c>
      <c r="O233" s="8" t="str">
        <f>IF('[1]JIRA-Getter.csv'!O232="","",'[1]JIRA-Getter.csv'!O232)</f>
        <v>Refactored PPTTaskLogic</v>
      </c>
      <c r="P233" s="7">
        <f t="shared" si="3"/>
        <v>41934</v>
      </c>
    </row>
    <row r="234" spans="1:16">
      <c r="A234" s="5">
        <f>IF('[1]JIRA-Getter.csv'!A233="","",'[1]JIRA-Getter.csv'!A233)</f>
        <v>10813</v>
      </c>
      <c r="B234" s="5" t="str">
        <f>IF('[1]JIRA-Getter.csv'!B233="","",'[1]JIRA-Getter.csv'!B233)</f>
        <v>BA-88</v>
      </c>
      <c r="C234" s="5" t="str">
        <f>IF('[1]JIRA-Getter.csv'!C233="","",'[1]JIRA-Getter.csv'!C233)</f>
        <v>User can create a predefined issue in PPT</v>
      </c>
      <c r="D234" s="5" t="str">
        <f>IF('[1]JIRA-Getter.csv'!D233="","",'[1]JIRA-Getter.csv'!D233)</f>
        <v/>
      </c>
      <c r="E234" s="5" t="str">
        <f>IF('[1]JIRA-Getter.csv'!E233="","",'[1]JIRA-Getter.csv'!E233)</f>
        <v>Dev.Milestone1</v>
      </c>
      <c r="F234" s="5" t="str">
        <f>IF('[1]JIRA-Getter.csv'!F233="","",'[1]JIRA-Getter.csv'!F233)</f>
        <v>Closed</v>
      </c>
      <c r="G234" s="6">
        <f>IF('[1]JIRA-Getter.csv'!G233="","",'[1]JIRA-Getter.csv'!G233)</f>
        <v>12</v>
      </c>
      <c r="H234" s="6">
        <f>IF('[1]JIRA-Getter.csv'!H233="","",'[1]JIRA-Getter.csv'!H233)</f>
        <v>0.75</v>
      </c>
      <c r="I234" s="6">
        <f>IF('[1]JIRA-Getter.csv'!I233="","",'[1]JIRA-Getter.csv'!I233)</f>
        <v>0</v>
      </c>
      <c r="J234" s="6">
        <f>IF('[1]JIRA-Getter.csv'!J233="","",'[1]JIRA-Getter.csv'!J233)</f>
        <v>0</v>
      </c>
      <c r="K234" s="5">
        <f>IF('[1]JIRA-Getter.csv'!K233="","",'[1]JIRA-Getter.csv'!K233)</f>
        <v>16</v>
      </c>
      <c r="L234" s="5" t="str">
        <f>IF('[1]JIRA-Getter.csv'!L233="","",'[1]JIRA-Getter.csv'!L233)</f>
        <v>Laurin Murer</v>
      </c>
      <c r="M234" s="7">
        <f>IF('[1]JIRA-Getter.csv'!M233="","",'[1]JIRA-Getter.csv'!M233+365.5*4)</f>
        <v>41934.969444444447</v>
      </c>
      <c r="N234" s="6">
        <f>IF('[1]JIRA-Getter.csv'!N233="","",'[1]JIRA-Getter.csv'!N233)</f>
        <v>4</v>
      </c>
      <c r="O234" s="8" t="str">
        <f>IF('[1]JIRA-Getter.csv'!O233="","",'[1]JIRA-Getter.csv'!O233)</f>
        <v>Implemented option to document API-calls</v>
      </c>
      <c r="P234" s="7">
        <f t="shared" si="3"/>
        <v>41934</v>
      </c>
    </row>
    <row r="235" spans="1:16">
      <c r="A235" s="5">
        <f>IF('[1]JIRA-Getter.csv'!A234="","",'[1]JIRA-Getter.csv'!A234)</f>
        <v>10814</v>
      </c>
      <c r="B235" s="5" t="str">
        <f>IF('[1]JIRA-Getter.csv'!B234="","",'[1]JIRA-Getter.csv'!B234)</f>
        <v>BA-88</v>
      </c>
      <c r="C235" s="5" t="str">
        <f>IF('[1]JIRA-Getter.csv'!C234="","",'[1]JIRA-Getter.csv'!C234)</f>
        <v>User can create a predefined issue in PPT</v>
      </c>
      <c r="D235" s="5" t="str">
        <f>IF('[1]JIRA-Getter.csv'!D234="","",'[1]JIRA-Getter.csv'!D234)</f>
        <v/>
      </c>
      <c r="E235" s="5" t="str">
        <f>IF('[1]JIRA-Getter.csv'!E234="","",'[1]JIRA-Getter.csv'!E234)</f>
        <v>Dev.Milestone1</v>
      </c>
      <c r="F235" s="5" t="str">
        <f>IF('[1]JIRA-Getter.csv'!F234="","",'[1]JIRA-Getter.csv'!F234)</f>
        <v>Closed</v>
      </c>
      <c r="G235" s="6">
        <f>IF('[1]JIRA-Getter.csv'!G234="","",'[1]JIRA-Getter.csv'!G234)</f>
        <v>12</v>
      </c>
      <c r="H235" s="6">
        <f>IF('[1]JIRA-Getter.csv'!H234="","",'[1]JIRA-Getter.csv'!H234)</f>
        <v>0.75</v>
      </c>
      <c r="I235" s="6">
        <f>IF('[1]JIRA-Getter.csv'!I234="","",'[1]JIRA-Getter.csv'!I234)</f>
        <v>0</v>
      </c>
      <c r="J235" s="6">
        <f>IF('[1]JIRA-Getter.csv'!J234="","",'[1]JIRA-Getter.csv'!J234)</f>
        <v>0</v>
      </c>
      <c r="K235" s="5">
        <f>IF('[1]JIRA-Getter.csv'!K234="","",'[1]JIRA-Getter.csv'!K234)</f>
        <v>16</v>
      </c>
      <c r="L235" s="5" t="str">
        <f>IF('[1]JIRA-Getter.csv'!L234="","",'[1]JIRA-Getter.csv'!L234)</f>
        <v>Laurin Murer</v>
      </c>
      <c r="M235" s="7">
        <f>IF('[1]JIRA-Getter.csv'!M234="","",'[1]JIRA-Getter.csv'!M234+365.5*4)</f>
        <v>41934.969444444447</v>
      </c>
      <c r="N235" s="6">
        <f>IF('[1]JIRA-Getter.csv'!N234="","",'[1]JIRA-Getter.csv'!N234)</f>
        <v>0.25</v>
      </c>
      <c r="O235" s="8" t="str">
        <f>IF('[1]JIRA-Getter.csv'!O234="","",'[1]JIRA-Getter.csv'!O234)</f>
        <v>Added documentation for sendToPPT</v>
      </c>
      <c r="P235" s="7">
        <f t="shared" si="3"/>
        <v>41934</v>
      </c>
    </row>
    <row r="236" spans="1:16">
      <c r="A236" s="5">
        <f>IF('[1]JIRA-Getter.csv'!A235="","",'[1]JIRA-Getter.csv'!A235)</f>
        <v>10815</v>
      </c>
      <c r="B236" s="5" t="str">
        <f>IF('[1]JIRA-Getter.csv'!B235="","",'[1]JIRA-Getter.csv'!B235)</f>
        <v>BA-88</v>
      </c>
      <c r="C236" s="5" t="str">
        <f>IF('[1]JIRA-Getter.csv'!C235="","",'[1]JIRA-Getter.csv'!C235)</f>
        <v>User can create a predefined issue in PPT</v>
      </c>
      <c r="D236" s="5" t="str">
        <f>IF('[1]JIRA-Getter.csv'!D235="","",'[1]JIRA-Getter.csv'!D235)</f>
        <v/>
      </c>
      <c r="E236" s="5" t="str">
        <f>IF('[1]JIRA-Getter.csv'!E235="","",'[1]JIRA-Getter.csv'!E235)</f>
        <v>Dev.Milestone1</v>
      </c>
      <c r="F236" s="5" t="str">
        <f>IF('[1]JIRA-Getter.csv'!F235="","",'[1]JIRA-Getter.csv'!F235)</f>
        <v>Closed</v>
      </c>
      <c r="G236" s="6">
        <f>IF('[1]JIRA-Getter.csv'!G235="","",'[1]JIRA-Getter.csv'!G235)</f>
        <v>12</v>
      </c>
      <c r="H236" s="6">
        <f>IF('[1]JIRA-Getter.csv'!H235="","",'[1]JIRA-Getter.csv'!H235)</f>
        <v>0.75</v>
      </c>
      <c r="I236" s="6">
        <f>IF('[1]JIRA-Getter.csv'!I235="","",'[1]JIRA-Getter.csv'!I235)</f>
        <v>0</v>
      </c>
      <c r="J236" s="6">
        <f>IF('[1]JIRA-Getter.csv'!J235="","",'[1]JIRA-Getter.csv'!J235)</f>
        <v>0</v>
      </c>
      <c r="K236" s="5">
        <f>IF('[1]JIRA-Getter.csv'!K235="","",'[1]JIRA-Getter.csv'!K235)</f>
        <v>16</v>
      </c>
      <c r="L236" s="5" t="str">
        <f>IF('[1]JIRA-Getter.csv'!L235="","",'[1]JIRA-Getter.csv'!L235)</f>
        <v>Laurin Murer</v>
      </c>
      <c r="M236" s="7">
        <f>IF('[1]JIRA-Getter.csv'!M235="","",'[1]JIRA-Getter.csv'!M235+365.5*4)</f>
        <v>41934.970138888886</v>
      </c>
      <c r="N236" s="6">
        <f>IF('[1]JIRA-Getter.csv'!N235="","",'[1]JIRA-Getter.csv'!N235)</f>
        <v>0.5</v>
      </c>
      <c r="O236" s="8" t="str">
        <f>IF('[1]JIRA-Getter.csv'!O235="","",'[1]JIRA-Getter.csv'!O235)</f>
        <v>Fixed test that threw exception without failing</v>
      </c>
      <c r="P236" s="7">
        <f t="shared" si="3"/>
        <v>41934</v>
      </c>
    </row>
    <row r="237" spans="1:16">
      <c r="A237" s="5">
        <f>IF('[1]JIRA-Getter.csv'!A236="","",'[1]JIRA-Getter.csv'!A236)</f>
        <v>10816</v>
      </c>
      <c r="B237" s="5" t="str">
        <f>IF('[1]JIRA-Getter.csv'!B236="","",'[1]JIRA-Getter.csv'!B236)</f>
        <v>BA-88</v>
      </c>
      <c r="C237" s="5" t="str">
        <f>IF('[1]JIRA-Getter.csv'!C236="","",'[1]JIRA-Getter.csv'!C236)</f>
        <v>User can create a predefined issue in PPT</v>
      </c>
      <c r="D237" s="5" t="str">
        <f>IF('[1]JIRA-Getter.csv'!D236="","",'[1]JIRA-Getter.csv'!D236)</f>
        <v/>
      </c>
      <c r="E237" s="5" t="str">
        <f>IF('[1]JIRA-Getter.csv'!E236="","",'[1]JIRA-Getter.csv'!E236)</f>
        <v>Dev.Milestone1</v>
      </c>
      <c r="F237" s="5" t="str">
        <f>IF('[1]JIRA-Getter.csv'!F236="","",'[1]JIRA-Getter.csv'!F236)</f>
        <v>Closed</v>
      </c>
      <c r="G237" s="6">
        <f>IF('[1]JIRA-Getter.csv'!G236="","",'[1]JIRA-Getter.csv'!G236)</f>
        <v>12</v>
      </c>
      <c r="H237" s="6">
        <f>IF('[1]JIRA-Getter.csv'!H236="","",'[1]JIRA-Getter.csv'!H236)</f>
        <v>0.75</v>
      </c>
      <c r="I237" s="6">
        <f>IF('[1]JIRA-Getter.csv'!I236="","",'[1]JIRA-Getter.csv'!I236)</f>
        <v>0</v>
      </c>
      <c r="J237" s="6">
        <f>IF('[1]JIRA-Getter.csv'!J236="","",'[1]JIRA-Getter.csv'!J236)</f>
        <v>0</v>
      </c>
      <c r="K237" s="5">
        <f>IF('[1]JIRA-Getter.csv'!K236="","",'[1]JIRA-Getter.csv'!K236)</f>
        <v>16</v>
      </c>
      <c r="L237" s="5" t="str">
        <f>IF('[1]JIRA-Getter.csv'!L236="","",'[1]JIRA-Getter.csv'!L236)</f>
        <v>Laurin Murer</v>
      </c>
      <c r="M237" s="7">
        <f>IF('[1]JIRA-Getter.csv'!M236="","",'[1]JIRA-Getter.csv'!M236+365.5*4)</f>
        <v>41935.970833333333</v>
      </c>
      <c r="N237" s="6">
        <f>IF('[1]JIRA-Getter.csv'!N236="","",'[1]JIRA-Getter.csv'!N236)</f>
        <v>1.5</v>
      </c>
      <c r="O237" s="8" t="str">
        <f>IF('[1]JIRA-Getter.csv'!O236="","",'[1]JIRA-Getter.csv'!O236)</f>
        <v>Implemented query example in API documentation</v>
      </c>
      <c r="P237" s="7">
        <f t="shared" si="3"/>
        <v>41935</v>
      </c>
    </row>
    <row r="238" spans="1:16">
      <c r="A238" s="5">
        <f>IF('[1]JIRA-Getter.csv'!A237="","",'[1]JIRA-Getter.csv'!A237)</f>
        <v>10817</v>
      </c>
      <c r="B238" s="5" t="str">
        <f>IF('[1]JIRA-Getter.csv'!B237="","",'[1]JIRA-Getter.csv'!B237)</f>
        <v>BA-101</v>
      </c>
      <c r="C238" s="5" t="str">
        <f>IF('[1]JIRA-Getter.csv'!C237="","",'[1]JIRA-Getter.csv'!C237)</f>
        <v>Check and install ADRepo API</v>
      </c>
      <c r="D238" s="5" t="str">
        <f>IF('[1]JIRA-Getter.csv'!D237="","",'[1]JIRA-Getter.csv'!D237)</f>
        <v/>
      </c>
      <c r="E238" s="5" t="str">
        <f>IF('[1]JIRA-Getter.csv'!E237="","",'[1]JIRA-Getter.csv'!E237)</f>
        <v>Dev.Milestone1</v>
      </c>
      <c r="F238" s="5" t="str">
        <f>IF('[1]JIRA-Getter.csv'!F237="","",'[1]JIRA-Getter.csv'!F237)</f>
        <v>Closed</v>
      </c>
      <c r="G238" s="6">
        <f>IF('[1]JIRA-Getter.csv'!G237="","",'[1]JIRA-Getter.csv'!G237)</f>
        <v>2</v>
      </c>
      <c r="H238" s="6">
        <f>IF('[1]JIRA-Getter.csv'!H237="","",'[1]JIRA-Getter.csv'!H237)</f>
        <v>0.5</v>
      </c>
      <c r="I238" s="6">
        <f>IF('[1]JIRA-Getter.csv'!I237="","",'[1]JIRA-Getter.csv'!I237)</f>
        <v>0</v>
      </c>
      <c r="J238" s="6">
        <f>IF('[1]JIRA-Getter.csv'!J237="","",'[1]JIRA-Getter.csv'!J237)</f>
        <v>0</v>
      </c>
      <c r="K238" s="5">
        <f>IF('[1]JIRA-Getter.csv'!K237="","",'[1]JIRA-Getter.csv'!K237)</f>
        <v>4</v>
      </c>
      <c r="L238" s="5" t="str">
        <f>IF('[1]JIRA-Getter.csv'!L237="","",'[1]JIRA-Getter.csv'!L237)</f>
        <v>Laurin Murer</v>
      </c>
      <c r="M238" s="7">
        <f>IF('[1]JIRA-Getter.csv'!M237="","",'[1]JIRA-Getter.csv'!M237+365.5*4)</f>
        <v>41935.970833333333</v>
      </c>
      <c r="N238" s="6">
        <f>IF('[1]JIRA-Getter.csv'!N237="","",'[1]JIRA-Getter.csv'!N237)</f>
        <v>8.3333333333333301E-2</v>
      </c>
      <c r="O238" s="8" t="str">
        <f>IF('[1]JIRA-Getter.csv'!O237="","",'[1]JIRA-Getter.csv'!O237)</f>
        <v/>
      </c>
      <c r="P238" s="7">
        <f t="shared" si="3"/>
        <v>41935</v>
      </c>
    </row>
    <row r="239" spans="1:16">
      <c r="A239" s="5">
        <f>IF('[1]JIRA-Getter.csv'!A238="","",'[1]JIRA-Getter.csv'!A238)</f>
        <v>10818</v>
      </c>
      <c r="B239" s="5" t="str">
        <f>IF('[1]JIRA-Getter.csv'!B238="","",'[1]JIRA-Getter.csv'!B238)</f>
        <v>BA-14</v>
      </c>
      <c r="C239" s="5" t="str">
        <f>IF('[1]JIRA-Getter.csv'!C238="","",'[1]JIRA-Getter.csv'!C238)</f>
        <v>Projectmanagement</v>
      </c>
      <c r="D239" s="5" t="str">
        <f>IF('[1]JIRA-Getter.csv'!D238="","",'[1]JIRA-Getter.csv'!D238)</f>
        <v/>
      </c>
      <c r="E239" s="5" t="str">
        <f>IF('[1]JIRA-Getter.csv'!E238="","",'[1]JIRA-Getter.csv'!E238)</f>
        <v/>
      </c>
      <c r="F239" s="5" t="str">
        <f>IF('[1]JIRA-Getter.csv'!F238="","",'[1]JIRA-Getter.csv'!F238)</f>
        <v>Open</v>
      </c>
      <c r="G239" s="6">
        <f>IF('[1]JIRA-Getter.csv'!G238="","",'[1]JIRA-Getter.csv'!G238)</f>
        <v>14</v>
      </c>
      <c r="H239" s="6">
        <f>IF('[1]JIRA-Getter.csv'!H238="","",'[1]JIRA-Getter.csv'!H238)</f>
        <v>0.35</v>
      </c>
      <c r="I239" s="6">
        <f>IF('[1]JIRA-Getter.csv'!I238="","",'[1]JIRA-Getter.csv'!I238)</f>
        <v>0</v>
      </c>
      <c r="J239" s="6">
        <f>IF('[1]JIRA-Getter.csv'!J238="","",'[1]JIRA-Getter.csv'!J238)</f>
        <v>0</v>
      </c>
      <c r="K239" s="5">
        <f>IF('[1]JIRA-Getter.csv'!K238="","",'[1]JIRA-Getter.csv'!K238)</f>
        <v>40</v>
      </c>
      <c r="L239" s="5" t="str">
        <f>IF('[1]JIRA-Getter.csv'!L238="","",'[1]JIRA-Getter.csv'!L238)</f>
        <v>Laurin Murer</v>
      </c>
      <c r="M239" s="7">
        <f>IF('[1]JIRA-Getter.csv'!M238="","",'[1]JIRA-Getter.csv'!M238+365.5*4)</f>
        <v>41935.97152777778</v>
      </c>
      <c r="N239" s="6">
        <f>IF('[1]JIRA-Getter.csv'!N238="","",'[1]JIRA-Getter.csv'!N238)</f>
        <v>0.25</v>
      </c>
      <c r="O239" s="8" t="str">
        <f>IF('[1]JIRA-Getter.csv'!O238="","",'[1]JIRA-Getter.csv'!O238)</f>
        <v>Finally logged time again</v>
      </c>
      <c r="P239" s="7">
        <f t="shared" si="3"/>
        <v>41935</v>
      </c>
    </row>
    <row r="240" spans="1:16">
      <c r="A240" s="5">
        <f>IF('[1]JIRA-Getter.csv'!A239="","",'[1]JIRA-Getter.csv'!A239)</f>
        <v>10819</v>
      </c>
      <c r="B240" s="5" t="str">
        <f>IF('[1]JIRA-Getter.csv'!B239="","",'[1]JIRA-Getter.csv'!B239)</f>
        <v>BA-101</v>
      </c>
      <c r="C240" s="5" t="str">
        <f>IF('[1]JIRA-Getter.csv'!C239="","",'[1]JIRA-Getter.csv'!C239)</f>
        <v>Check and install ADRepo API</v>
      </c>
      <c r="D240" s="5" t="str">
        <f>IF('[1]JIRA-Getter.csv'!D239="","",'[1]JIRA-Getter.csv'!D239)</f>
        <v/>
      </c>
      <c r="E240" s="5" t="str">
        <f>IF('[1]JIRA-Getter.csv'!E239="","",'[1]JIRA-Getter.csv'!E239)</f>
        <v>Dev.Milestone1</v>
      </c>
      <c r="F240" s="5" t="str">
        <f>IF('[1]JIRA-Getter.csv'!F239="","",'[1]JIRA-Getter.csv'!F239)</f>
        <v>Closed</v>
      </c>
      <c r="G240" s="6">
        <f>IF('[1]JIRA-Getter.csv'!G239="","",'[1]JIRA-Getter.csv'!G239)</f>
        <v>2</v>
      </c>
      <c r="H240" s="6">
        <f>IF('[1]JIRA-Getter.csv'!H239="","",'[1]JIRA-Getter.csv'!H239)</f>
        <v>0.5</v>
      </c>
      <c r="I240" s="6">
        <f>IF('[1]JIRA-Getter.csv'!I239="","",'[1]JIRA-Getter.csv'!I239)</f>
        <v>0</v>
      </c>
      <c r="J240" s="6">
        <f>IF('[1]JIRA-Getter.csv'!J239="","",'[1]JIRA-Getter.csv'!J239)</f>
        <v>0</v>
      </c>
      <c r="K240" s="5">
        <f>IF('[1]JIRA-Getter.csv'!K239="","",'[1]JIRA-Getter.csv'!K239)</f>
        <v>4</v>
      </c>
      <c r="L240" s="5" t="str">
        <f>IF('[1]JIRA-Getter.csv'!L239="","",'[1]JIRA-Getter.csv'!L239)</f>
        <v>Laurin Murer</v>
      </c>
      <c r="M240" s="7">
        <f>IF('[1]JIRA-Getter.csv'!M239="","",'[1]JIRA-Getter.csv'!M239+365.5*4)</f>
        <v>41935.996527777781</v>
      </c>
      <c r="N240" s="6">
        <f>IF('[1]JIRA-Getter.csv'!N239="","",'[1]JIRA-Getter.csv'!N239)</f>
        <v>0.25</v>
      </c>
      <c r="O240" s="8" t="str">
        <f>IF('[1]JIRA-Getter.csv'!O239="","",'[1]JIRA-Getter.csv'!O239)</f>
        <v>Updated ADRepo to version 0.1.1</v>
      </c>
      <c r="P240" s="7">
        <f t="shared" si="3"/>
        <v>41935</v>
      </c>
    </row>
    <row r="241" spans="1:16">
      <c r="A241" s="5">
        <f>IF('[1]JIRA-Getter.csv'!A240="","",'[1]JIRA-Getter.csv'!A240)</f>
        <v>10820</v>
      </c>
      <c r="B241" s="5" t="str">
        <f>IF('[1]JIRA-Getter.csv'!B240="","",'[1]JIRA-Getter.csv'!B240)</f>
        <v>BA-88</v>
      </c>
      <c r="C241" s="5" t="str">
        <f>IF('[1]JIRA-Getter.csv'!C240="","",'[1]JIRA-Getter.csv'!C240)</f>
        <v>User can create a predefined issue in PPT</v>
      </c>
      <c r="D241" s="5" t="str">
        <f>IF('[1]JIRA-Getter.csv'!D240="","",'[1]JIRA-Getter.csv'!D240)</f>
        <v/>
      </c>
      <c r="E241" s="5" t="str">
        <f>IF('[1]JIRA-Getter.csv'!E240="","",'[1]JIRA-Getter.csv'!E240)</f>
        <v>Dev.Milestone1</v>
      </c>
      <c r="F241" s="5" t="str">
        <f>IF('[1]JIRA-Getter.csv'!F240="","",'[1]JIRA-Getter.csv'!F240)</f>
        <v>Closed</v>
      </c>
      <c r="G241" s="6">
        <f>IF('[1]JIRA-Getter.csv'!G240="","",'[1]JIRA-Getter.csv'!G240)</f>
        <v>12</v>
      </c>
      <c r="H241" s="6">
        <f>IF('[1]JIRA-Getter.csv'!H240="","",'[1]JIRA-Getter.csv'!H240)</f>
        <v>0.75</v>
      </c>
      <c r="I241" s="6">
        <f>IF('[1]JIRA-Getter.csv'!I240="","",'[1]JIRA-Getter.csv'!I240)</f>
        <v>0</v>
      </c>
      <c r="J241" s="6">
        <f>IF('[1]JIRA-Getter.csv'!J240="","",'[1]JIRA-Getter.csv'!J240)</f>
        <v>0</v>
      </c>
      <c r="K241" s="5">
        <f>IF('[1]JIRA-Getter.csv'!K240="","",'[1]JIRA-Getter.csv'!K240)</f>
        <v>16</v>
      </c>
      <c r="L241" s="5" t="str">
        <f>IF('[1]JIRA-Getter.csv'!L240="","",'[1]JIRA-Getter.csv'!L240)</f>
        <v>Laurin Murer</v>
      </c>
      <c r="M241" s="7">
        <f>IF('[1]JIRA-Getter.csv'!M240="","",'[1]JIRA-Getter.csv'!M240+365.5*4)</f>
        <v>41936.413888888892</v>
      </c>
      <c r="N241" s="6">
        <f>IF('[1]JIRA-Getter.csv'!N240="","",'[1]JIRA-Getter.csv'!N240)</f>
        <v>2</v>
      </c>
      <c r="O241" s="8" t="str">
        <f>IF('[1]JIRA-Getter.csv'!O240="","",'[1]JIRA-Getter.csv'!O240)</f>
        <v>Tried to generate live results for documentation examples and added documentation for all existing API methods</v>
      </c>
      <c r="P241" s="7">
        <f t="shared" si="3"/>
        <v>41936</v>
      </c>
    </row>
    <row r="242" spans="1:16">
      <c r="A242" s="5">
        <f>IF('[1]JIRA-Getter.csv'!A241="","",'[1]JIRA-Getter.csv'!A241)</f>
        <v>10821</v>
      </c>
      <c r="B242" s="5" t="str">
        <f>IF('[1]JIRA-Getter.csv'!B241="","",'[1]JIRA-Getter.csv'!B241)</f>
        <v>BA-93</v>
      </c>
      <c r="C242" s="5" t="str">
        <f>IF('[1]JIRA-Getter.csv'!C241="","",'[1]JIRA-Getter.csv'!C241)</f>
        <v>Improove login api</v>
      </c>
      <c r="D242" s="5" t="str">
        <f>IF('[1]JIRA-Getter.csv'!D241="","",'[1]JIRA-Getter.csv'!D241)</f>
        <v/>
      </c>
      <c r="E242" s="5" t="str">
        <f>IF('[1]JIRA-Getter.csv'!E241="","",'[1]JIRA-Getter.csv'!E241)</f>
        <v>Dev.Milestone1</v>
      </c>
      <c r="F242" s="5" t="str">
        <f>IF('[1]JIRA-Getter.csv'!F241="","",'[1]JIRA-Getter.csv'!F241)</f>
        <v>Closed</v>
      </c>
      <c r="G242" s="6">
        <f>IF('[1]JIRA-Getter.csv'!G241="","",'[1]JIRA-Getter.csv'!G241)</f>
        <v>2</v>
      </c>
      <c r="H242" s="6">
        <f>IF('[1]JIRA-Getter.csv'!H241="","",'[1]JIRA-Getter.csv'!H241)</f>
        <v>0.66666666666666596</v>
      </c>
      <c r="I242" s="6">
        <f>IF('[1]JIRA-Getter.csv'!I241="","",'[1]JIRA-Getter.csv'!I241)</f>
        <v>0</v>
      </c>
      <c r="J242" s="6">
        <f>IF('[1]JIRA-Getter.csv'!J241="","",'[1]JIRA-Getter.csv'!J241)</f>
        <v>0</v>
      </c>
      <c r="K242" s="5">
        <f>IF('[1]JIRA-Getter.csv'!K241="","",'[1]JIRA-Getter.csv'!K241)</f>
        <v>3</v>
      </c>
      <c r="L242" s="5" t="str">
        <f>IF('[1]JIRA-Getter.csv'!L241="","",'[1]JIRA-Getter.csv'!L241)</f>
        <v>Laurin Murer</v>
      </c>
      <c r="M242" s="7">
        <f>IF('[1]JIRA-Getter.csv'!M241="","",'[1]JIRA-Getter.csv'!M241+365.5*4)</f>
        <v>41936.415277777778</v>
      </c>
      <c r="N242" s="6">
        <f>IF('[1]JIRA-Getter.csv'!N241="","",'[1]JIRA-Getter.csv'!N241)</f>
        <v>8.3333333333333301E-2</v>
      </c>
      <c r="O242" s="8" t="str">
        <f>IF('[1]JIRA-Getter.csv'!O241="","",'[1]JIRA-Getter.csv'!O241)</f>
        <v>Added documentation with Commit c6b2f54eef50da302100c323269b411f35e5d5f1</v>
      </c>
      <c r="P242" s="7">
        <f t="shared" si="3"/>
        <v>41936</v>
      </c>
    </row>
    <row r="243" spans="1:16" ht="30">
      <c r="A243" s="5">
        <f>IF('[1]JIRA-Getter.csv'!A242="","",'[1]JIRA-Getter.csv'!A242)</f>
        <v>10822</v>
      </c>
      <c r="B243" s="5" t="str">
        <f>IF('[1]JIRA-Getter.csv'!B242="","",'[1]JIRA-Getter.csv'!B242)</f>
        <v>BA-88</v>
      </c>
      <c r="C243" s="5" t="str">
        <f>IF('[1]JIRA-Getter.csv'!C242="","",'[1]JIRA-Getter.csv'!C242)</f>
        <v>User can create a predefined issue in PPT</v>
      </c>
      <c r="D243" s="5" t="str">
        <f>IF('[1]JIRA-Getter.csv'!D242="","",'[1]JIRA-Getter.csv'!D242)</f>
        <v/>
      </c>
      <c r="E243" s="5" t="str">
        <f>IF('[1]JIRA-Getter.csv'!E242="","",'[1]JIRA-Getter.csv'!E242)</f>
        <v>Dev.Milestone1</v>
      </c>
      <c r="F243" s="5" t="str">
        <f>IF('[1]JIRA-Getter.csv'!F242="","",'[1]JIRA-Getter.csv'!F242)</f>
        <v>Closed</v>
      </c>
      <c r="G243" s="6">
        <f>IF('[1]JIRA-Getter.csv'!G242="","",'[1]JIRA-Getter.csv'!G242)</f>
        <v>12</v>
      </c>
      <c r="H243" s="6">
        <f>IF('[1]JIRA-Getter.csv'!H242="","",'[1]JIRA-Getter.csv'!H242)</f>
        <v>0.75</v>
      </c>
      <c r="I243" s="6">
        <f>IF('[1]JIRA-Getter.csv'!I242="","",'[1]JIRA-Getter.csv'!I242)</f>
        <v>0</v>
      </c>
      <c r="J243" s="6">
        <f>IF('[1]JIRA-Getter.csv'!J242="","",'[1]JIRA-Getter.csv'!J242)</f>
        <v>0</v>
      </c>
      <c r="K243" s="5">
        <f>IF('[1]JIRA-Getter.csv'!K242="","",'[1]JIRA-Getter.csv'!K242)</f>
        <v>16</v>
      </c>
      <c r="L243" s="5" t="str">
        <f>IF('[1]JIRA-Getter.csv'!L242="","",'[1]JIRA-Getter.csv'!L242)</f>
        <v>Laurin Murer</v>
      </c>
      <c r="M243" s="7">
        <f>IF('[1]JIRA-Getter.csv'!M242="","",'[1]JIRA-Getter.csv'!M242+365.5*4)</f>
        <v>41936.484027777777</v>
      </c>
      <c r="N243" s="6">
        <f>IF('[1]JIRA-Getter.csv'!N242="","",'[1]JIRA-Getter.csv'!N242)</f>
        <v>8.3333333333333301E-2</v>
      </c>
      <c r="O243" s="8" t="str">
        <f>IF('[1]JIRA-Getter.csv'!O242="","",'[1]JIRA-Getter.csv'!O242)</f>
        <v>I've updated the project to Java 8 (see Requirements for development" in Readme.md: JDK Version 1.8.0_25 or later). Sorry, I didn't mention that to you explicitly!"</v>
      </c>
      <c r="P243" s="7">
        <f t="shared" si="3"/>
        <v>41936</v>
      </c>
    </row>
    <row r="244" spans="1:16">
      <c r="A244" s="5">
        <f>IF('[1]JIRA-Getter.csv'!A243="","",'[1]JIRA-Getter.csv'!A243)</f>
        <v>10900</v>
      </c>
      <c r="B244" s="5" t="str">
        <f>IF('[1]JIRA-Getter.csv'!B243="","",'[1]JIRA-Getter.csv'!B243)</f>
        <v>BA-103</v>
      </c>
      <c r="C244" s="5" t="str">
        <f>IF('[1]JIRA-Getter.csv'!C243="","",'[1]JIRA-Getter.csv'!C243)</f>
        <v>Update NFR</v>
      </c>
      <c r="D244" s="5" t="str">
        <f>IF('[1]JIRA-Getter.csv'!D243="","",'[1]JIRA-Getter.csv'!D243)</f>
        <v/>
      </c>
      <c r="E244" s="5" t="str">
        <f>IF('[1]JIRA-Getter.csv'!E243="","",'[1]JIRA-Getter.csv'!E243)</f>
        <v>Dev.Milestone1</v>
      </c>
      <c r="F244" s="5" t="str">
        <f>IF('[1]JIRA-Getter.csv'!F243="","",'[1]JIRA-Getter.csv'!F243)</f>
        <v>Closed</v>
      </c>
      <c r="G244" s="6">
        <f>IF('[1]JIRA-Getter.csv'!G243="","",'[1]JIRA-Getter.csv'!G243)</f>
        <v>0.5</v>
      </c>
      <c r="H244" s="6">
        <f>IF('[1]JIRA-Getter.csv'!H243="","",'[1]JIRA-Getter.csv'!H243)</f>
        <v>0.25</v>
      </c>
      <c r="I244" s="6">
        <f>IF('[1]JIRA-Getter.csv'!I243="","",'[1]JIRA-Getter.csv'!I243)</f>
        <v>0.91666666666666596</v>
      </c>
      <c r="J244" s="6">
        <f>IF('[1]JIRA-Getter.csv'!J243="","",'[1]JIRA-Getter.csv'!J243)</f>
        <v>0.45833333333333298</v>
      </c>
      <c r="K244" s="5">
        <f>IF('[1]JIRA-Getter.csv'!K243="","",'[1]JIRA-Getter.csv'!K243)</f>
        <v>2</v>
      </c>
      <c r="L244" s="5" t="str">
        <f>IF('[1]JIRA-Getter.csv'!L243="","",'[1]JIRA-Getter.csv'!L243)</f>
        <v>Tobias Blaser</v>
      </c>
      <c r="M244" s="7">
        <f>IF('[1]JIRA-Getter.csv'!M243="","",'[1]JIRA-Getter.csv'!M243+365.5*4)</f>
        <v>41936.5</v>
      </c>
      <c r="N244" s="6">
        <f>IF('[1]JIRA-Getter.csv'!N243="","",'[1]JIRA-Getter.csv'!N243)</f>
        <v>0.75</v>
      </c>
      <c r="O244" s="8" t="str">
        <f>IF('[1]JIRA-Getter.csv'!O243="","",'[1]JIRA-Getter.csv'!O243)</f>
        <v>Add compatibility and task template view item quantity.</v>
      </c>
      <c r="P244" s="7">
        <f t="shared" si="3"/>
        <v>41936</v>
      </c>
    </row>
    <row r="245" spans="1:16">
      <c r="A245" s="5">
        <f>IF('[1]JIRA-Getter.csv'!A244="","",'[1]JIRA-Getter.csv'!A244)</f>
        <v>10901</v>
      </c>
      <c r="B245" s="5" t="str">
        <f>IF('[1]JIRA-Getter.csv'!B244="","",'[1]JIRA-Getter.csv'!B244)</f>
        <v>BA-87</v>
      </c>
      <c r="C245" s="5" t="str">
        <f>IF('[1]JIRA-Getter.csv'!C244="","",'[1]JIRA-Getter.csv'!C244)</f>
        <v>User can list DKS problems</v>
      </c>
      <c r="D245" s="5" t="str">
        <f>IF('[1]JIRA-Getter.csv'!D244="","",'[1]JIRA-Getter.csv'!D244)</f>
        <v/>
      </c>
      <c r="E245" s="5" t="str">
        <f>IF('[1]JIRA-Getter.csv'!E244="","",'[1]JIRA-Getter.csv'!E244)</f>
        <v>Dev.Milestone1</v>
      </c>
      <c r="F245" s="5" t="str">
        <f>IF('[1]JIRA-Getter.csv'!F244="","",'[1]JIRA-Getter.csv'!F244)</f>
        <v>Closed</v>
      </c>
      <c r="G245" s="6">
        <f>IF('[1]JIRA-Getter.csv'!G244="","",'[1]JIRA-Getter.csv'!G244)</f>
        <v>8</v>
      </c>
      <c r="H245" s="6">
        <f>IF('[1]JIRA-Getter.csv'!H244="","",'[1]JIRA-Getter.csv'!H244)</f>
        <v>1.1428571428571399</v>
      </c>
      <c r="I245" s="6">
        <f>IF('[1]JIRA-Getter.csv'!I244="","",'[1]JIRA-Getter.csv'!I244)</f>
        <v>0</v>
      </c>
      <c r="J245" s="6">
        <f>IF('[1]JIRA-Getter.csv'!J244="","",'[1]JIRA-Getter.csv'!J244)</f>
        <v>0</v>
      </c>
      <c r="K245" s="5">
        <f>IF('[1]JIRA-Getter.csv'!K244="","",'[1]JIRA-Getter.csv'!K244)</f>
        <v>7</v>
      </c>
      <c r="L245" s="5" t="str">
        <f>IF('[1]JIRA-Getter.csv'!L244="","",'[1]JIRA-Getter.csv'!L244)</f>
        <v>Tobias Blaser</v>
      </c>
      <c r="M245" s="7">
        <f>IF('[1]JIRA-Getter.csv'!M244="","",'[1]JIRA-Getter.csv'!M244+365.5*4)</f>
        <v>41936.416666666664</v>
      </c>
      <c r="N245" s="6">
        <f>IF('[1]JIRA-Getter.csv'!N244="","",'[1]JIRA-Getter.csv'!N244)</f>
        <v>1</v>
      </c>
      <c r="O245" s="8" t="str">
        <f>IF('[1]JIRA-Getter.csv'!O244="","",'[1]JIRA-Getter.csv'!O244)</f>
        <v>Refactor repository to support findOneBy</v>
      </c>
      <c r="P245" s="7">
        <f t="shared" si="3"/>
        <v>41936</v>
      </c>
    </row>
    <row r="246" spans="1:16">
      <c r="A246" s="5">
        <f>IF('[1]JIRA-Getter.csv'!A245="","",'[1]JIRA-Getter.csv'!A245)</f>
        <v>10902</v>
      </c>
      <c r="B246" s="5" t="str">
        <f>IF('[1]JIRA-Getter.csv'!B245="","",'[1]JIRA-Getter.csv'!B245)</f>
        <v>BA-88</v>
      </c>
      <c r="C246" s="5" t="str">
        <f>IF('[1]JIRA-Getter.csv'!C245="","",'[1]JIRA-Getter.csv'!C245)</f>
        <v>User can create a predefined issue in PPT</v>
      </c>
      <c r="D246" s="5" t="str">
        <f>IF('[1]JIRA-Getter.csv'!D245="","",'[1]JIRA-Getter.csv'!D245)</f>
        <v/>
      </c>
      <c r="E246" s="5" t="str">
        <f>IF('[1]JIRA-Getter.csv'!E245="","",'[1]JIRA-Getter.csv'!E245)</f>
        <v>Dev.Milestone1</v>
      </c>
      <c r="F246" s="5" t="str">
        <f>IF('[1]JIRA-Getter.csv'!F245="","",'[1]JIRA-Getter.csv'!F245)</f>
        <v>Closed</v>
      </c>
      <c r="G246" s="6">
        <f>IF('[1]JIRA-Getter.csv'!G245="","",'[1]JIRA-Getter.csv'!G245)</f>
        <v>12</v>
      </c>
      <c r="H246" s="6">
        <f>IF('[1]JIRA-Getter.csv'!H245="","",'[1]JIRA-Getter.csv'!H245)</f>
        <v>0.75</v>
      </c>
      <c r="I246" s="6">
        <f>IF('[1]JIRA-Getter.csv'!I245="","",'[1]JIRA-Getter.csv'!I245)</f>
        <v>0</v>
      </c>
      <c r="J246" s="6">
        <f>IF('[1]JIRA-Getter.csv'!J245="","",'[1]JIRA-Getter.csv'!J245)</f>
        <v>0</v>
      </c>
      <c r="K246" s="5">
        <f>IF('[1]JIRA-Getter.csv'!K245="","",'[1]JIRA-Getter.csv'!K245)</f>
        <v>16</v>
      </c>
      <c r="L246" s="5" t="str">
        <f>IF('[1]JIRA-Getter.csv'!L245="","",'[1]JIRA-Getter.csv'!L245)</f>
        <v>Tobias Blaser</v>
      </c>
      <c r="M246" s="7">
        <f>IF('[1]JIRA-Getter.csv'!M245="","",'[1]JIRA-Getter.csv'!M245+365.5*4)</f>
        <v>41936.458333333336</v>
      </c>
      <c r="N246" s="6">
        <f>IF('[1]JIRA-Getter.csv'!N245="","",'[1]JIRA-Getter.csv'!N245)</f>
        <v>1</v>
      </c>
      <c r="O246" s="8" t="str">
        <f>IF('[1]JIRA-Getter.csv'!O245="","",'[1]JIRA-Getter.csv'!O245)</f>
        <v>Try to update and install -&gt; deal with compilation error. Have a look at the code.</v>
      </c>
      <c r="P246" s="7">
        <f t="shared" si="3"/>
        <v>41936</v>
      </c>
    </row>
    <row r="247" spans="1:16">
      <c r="A247" s="5">
        <f>IF('[1]JIRA-Getter.csv'!A246="","",'[1]JIRA-Getter.csv'!A246)</f>
        <v>10904</v>
      </c>
      <c r="B247" s="5" t="str">
        <f>IF('[1]JIRA-Getter.csv'!B246="","",'[1]JIRA-Getter.csv'!B246)</f>
        <v>BA-102</v>
      </c>
      <c r="C247" s="5" t="str">
        <f>IF('[1]JIRA-Getter.csv'!C246="","",'[1]JIRA-Getter.csv'!C246)</f>
        <v>Update domain model</v>
      </c>
      <c r="D247" s="5" t="str">
        <f>IF('[1]JIRA-Getter.csv'!D246="","",'[1]JIRA-Getter.csv'!D246)</f>
        <v/>
      </c>
      <c r="E247" s="5" t="str">
        <f>IF('[1]JIRA-Getter.csv'!E246="","",'[1]JIRA-Getter.csv'!E246)</f>
        <v>Dev.Milestone1</v>
      </c>
      <c r="F247" s="5" t="str">
        <f>IF('[1]JIRA-Getter.csv'!F246="","",'[1]JIRA-Getter.csv'!F246)</f>
        <v>Closed</v>
      </c>
      <c r="G247" s="6">
        <f>IF('[1]JIRA-Getter.csv'!G246="","",'[1]JIRA-Getter.csv'!G246)</f>
        <v>1</v>
      </c>
      <c r="H247" s="6">
        <f>IF('[1]JIRA-Getter.csv'!H246="","",'[1]JIRA-Getter.csv'!H246)</f>
        <v>1</v>
      </c>
      <c r="I247" s="6">
        <f>IF('[1]JIRA-Getter.csv'!I246="","",'[1]JIRA-Getter.csv'!I246)</f>
        <v>0</v>
      </c>
      <c r="J247" s="6">
        <f>IF('[1]JIRA-Getter.csv'!J246="","",'[1]JIRA-Getter.csv'!J246)</f>
        <v>0</v>
      </c>
      <c r="K247" s="5">
        <f>IF('[1]JIRA-Getter.csv'!K246="","",'[1]JIRA-Getter.csv'!K246)</f>
        <v>1</v>
      </c>
      <c r="L247" s="5" t="str">
        <f>IF('[1]JIRA-Getter.csv'!L246="","",'[1]JIRA-Getter.csv'!L246)</f>
        <v>Tobias Blaser</v>
      </c>
      <c r="M247" s="7">
        <f>IF('[1]JIRA-Getter.csv'!M246="","",'[1]JIRA-Getter.csv'!M246+365.5*4)</f>
        <v>41936.53125</v>
      </c>
      <c r="N247" s="6">
        <f>IF('[1]JIRA-Getter.csv'!N246="","",'[1]JIRA-Getter.csv'!N246)</f>
        <v>1</v>
      </c>
      <c r="O247" s="8" t="str">
        <f>IF('[1]JIRA-Getter.csv'!O246="","",'[1]JIRA-Getter.csv'!O246)</f>
        <v>Update domain, include dks domain model.</v>
      </c>
      <c r="P247" s="7">
        <f t="shared" si="3"/>
        <v>41936</v>
      </c>
    </row>
    <row r="248" spans="1:16">
      <c r="A248" s="5">
        <f>IF('[1]JIRA-Getter.csv'!A247="","",'[1]JIRA-Getter.csv'!A247)</f>
        <v>10905</v>
      </c>
      <c r="B248" s="5" t="str">
        <f>IF('[1]JIRA-Getter.csv'!B247="","",'[1]JIRA-Getter.csv'!B247)</f>
        <v>BA-99</v>
      </c>
      <c r="C248" s="5" t="str">
        <f>IF('[1]JIRA-Getter.csv'!C247="","",'[1]JIRA-Getter.csv'!C247)</f>
        <v>Implement and document proxy for CORS calls</v>
      </c>
      <c r="D248" s="5" t="str">
        <f>IF('[1]JIRA-Getter.csv'!D247="","",'[1]JIRA-Getter.csv'!D247)</f>
        <v/>
      </c>
      <c r="E248" s="5" t="str">
        <f>IF('[1]JIRA-Getter.csv'!E247="","",'[1]JIRA-Getter.csv'!E247)</f>
        <v>Dev.Milestone1</v>
      </c>
      <c r="F248" s="5" t="str">
        <f>IF('[1]JIRA-Getter.csv'!F247="","",'[1]JIRA-Getter.csv'!F247)</f>
        <v>Closed</v>
      </c>
      <c r="G248" s="6">
        <f>IF('[1]JIRA-Getter.csv'!G247="","",'[1]JIRA-Getter.csv'!G247)</f>
        <v>3</v>
      </c>
      <c r="H248" s="6">
        <f>IF('[1]JIRA-Getter.csv'!H247="","",'[1]JIRA-Getter.csv'!H247)</f>
        <v>1</v>
      </c>
      <c r="I248" s="6">
        <f>IF('[1]JIRA-Getter.csv'!I247="","",'[1]JIRA-Getter.csv'!I247)</f>
        <v>0.75</v>
      </c>
      <c r="J248" s="6">
        <f>IF('[1]JIRA-Getter.csv'!J247="","",'[1]JIRA-Getter.csv'!J247)</f>
        <v>0.25</v>
      </c>
      <c r="K248" s="5">
        <f>IF('[1]JIRA-Getter.csv'!K247="","",'[1]JIRA-Getter.csv'!K247)</f>
        <v>3</v>
      </c>
      <c r="L248" s="5" t="str">
        <f>IF('[1]JIRA-Getter.csv'!L247="","",'[1]JIRA-Getter.csv'!L247)</f>
        <v>Laurin Murer</v>
      </c>
      <c r="M248" s="7">
        <f>IF('[1]JIRA-Getter.csv'!M247="","",'[1]JIRA-Getter.csv'!M247+365.5*4)</f>
        <v>41936.588194444441</v>
      </c>
      <c r="N248" s="6">
        <f>IF('[1]JIRA-Getter.csv'!N247="","",'[1]JIRA-Getter.csv'!N247)</f>
        <v>1</v>
      </c>
      <c r="O248" s="8" t="str">
        <f>IF('[1]JIRA-Getter.csv'!O247="","",'[1]JIRA-Getter.csv'!O247)</f>
        <v>Added option to redirect calls to DKS via server</v>
      </c>
      <c r="P248" s="7">
        <f t="shared" si="3"/>
        <v>41936</v>
      </c>
    </row>
    <row r="249" spans="1:16">
      <c r="A249" s="5">
        <f>IF('[1]JIRA-Getter.csv'!A248="","",'[1]JIRA-Getter.csv'!A248)</f>
        <v>10906</v>
      </c>
      <c r="B249" s="5" t="str">
        <f>IF('[1]JIRA-Getter.csv'!B248="","",'[1]JIRA-Getter.csv'!B248)</f>
        <v>BA-88</v>
      </c>
      <c r="C249" s="5" t="str">
        <f>IF('[1]JIRA-Getter.csv'!C248="","",'[1]JIRA-Getter.csv'!C248)</f>
        <v>User can create a predefined issue in PPT</v>
      </c>
      <c r="D249" s="5" t="str">
        <f>IF('[1]JIRA-Getter.csv'!D248="","",'[1]JIRA-Getter.csv'!D248)</f>
        <v/>
      </c>
      <c r="E249" s="5" t="str">
        <f>IF('[1]JIRA-Getter.csv'!E248="","",'[1]JIRA-Getter.csv'!E248)</f>
        <v>Dev.Milestone1</v>
      </c>
      <c r="F249" s="5" t="str">
        <f>IF('[1]JIRA-Getter.csv'!F248="","",'[1]JIRA-Getter.csv'!F248)</f>
        <v>Closed</v>
      </c>
      <c r="G249" s="6">
        <f>IF('[1]JIRA-Getter.csv'!G248="","",'[1]JIRA-Getter.csv'!G248)</f>
        <v>12</v>
      </c>
      <c r="H249" s="6">
        <f>IF('[1]JIRA-Getter.csv'!H248="","",'[1]JIRA-Getter.csv'!H248)</f>
        <v>0.75</v>
      </c>
      <c r="I249" s="6">
        <f>IF('[1]JIRA-Getter.csv'!I248="","",'[1]JIRA-Getter.csv'!I248)</f>
        <v>0</v>
      </c>
      <c r="J249" s="6">
        <f>IF('[1]JIRA-Getter.csv'!J248="","",'[1]JIRA-Getter.csv'!J248)</f>
        <v>0</v>
      </c>
      <c r="K249" s="5">
        <f>IF('[1]JIRA-Getter.csv'!K248="","",'[1]JIRA-Getter.csv'!K248)</f>
        <v>16</v>
      </c>
      <c r="L249" s="5" t="str">
        <f>IF('[1]JIRA-Getter.csv'!L248="","",'[1]JIRA-Getter.csv'!L248)</f>
        <v>Tobias Blaser</v>
      </c>
      <c r="M249" s="7">
        <f>IF('[1]JIRA-Getter.csv'!M248="","",'[1]JIRA-Getter.csv'!M248+365.5*4)</f>
        <v>41936.572916666664</v>
      </c>
      <c r="N249" s="6">
        <f>IF('[1]JIRA-Getter.csv'!N248="","",'[1]JIRA-Getter.csv'!N248)</f>
        <v>0.5</v>
      </c>
      <c r="O249" s="8" t="str">
        <f>IF('[1]JIRA-Getter.csv'!O248="","",'[1]JIRA-Getter.csv'!O248)</f>
        <v>Install java 8.</v>
      </c>
      <c r="P249" s="7">
        <f t="shared" si="3"/>
        <v>41936</v>
      </c>
    </row>
    <row r="250" spans="1:16">
      <c r="A250" s="5">
        <f>IF('[1]JIRA-Getter.csv'!A249="","",'[1]JIRA-Getter.csv'!A249)</f>
        <v>10907</v>
      </c>
      <c r="B250" s="5" t="str">
        <f>IF('[1]JIRA-Getter.csv'!B249="","",'[1]JIRA-Getter.csv'!B249)</f>
        <v>BA-99</v>
      </c>
      <c r="C250" s="5" t="str">
        <f>IF('[1]JIRA-Getter.csv'!C249="","",'[1]JIRA-Getter.csv'!C249)</f>
        <v>Implement and document proxy for CORS calls</v>
      </c>
      <c r="D250" s="5" t="str">
        <f>IF('[1]JIRA-Getter.csv'!D249="","",'[1]JIRA-Getter.csv'!D249)</f>
        <v/>
      </c>
      <c r="E250" s="5" t="str">
        <f>IF('[1]JIRA-Getter.csv'!E249="","",'[1]JIRA-Getter.csv'!E249)</f>
        <v>Dev.Milestone1</v>
      </c>
      <c r="F250" s="5" t="str">
        <f>IF('[1]JIRA-Getter.csv'!F249="","",'[1]JIRA-Getter.csv'!F249)</f>
        <v>Closed</v>
      </c>
      <c r="G250" s="6">
        <f>IF('[1]JIRA-Getter.csv'!G249="","",'[1]JIRA-Getter.csv'!G249)</f>
        <v>3</v>
      </c>
      <c r="H250" s="6">
        <f>IF('[1]JIRA-Getter.csv'!H249="","",'[1]JIRA-Getter.csv'!H249)</f>
        <v>1</v>
      </c>
      <c r="I250" s="6">
        <f>IF('[1]JIRA-Getter.csv'!I249="","",'[1]JIRA-Getter.csv'!I249)</f>
        <v>0.75</v>
      </c>
      <c r="J250" s="6">
        <f>IF('[1]JIRA-Getter.csv'!J249="","",'[1]JIRA-Getter.csv'!J249)</f>
        <v>0.25</v>
      </c>
      <c r="K250" s="5">
        <f>IF('[1]JIRA-Getter.csv'!K249="","",'[1]JIRA-Getter.csv'!K249)</f>
        <v>3</v>
      </c>
      <c r="L250" s="5" t="str">
        <f>IF('[1]JIRA-Getter.csv'!L249="","",'[1]JIRA-Getter.csv'!L249)</f>
        <v>Tobias Blaser</v>
      </c>
      <c r="M250" s="7">
        <f>IF('[1]JIRA-Getter.csv'!M249="","",'[1]JIRA-Getter.csv'!M249+365.5*4)</f>
        <v>41936.59375</v>
      </c>
      <c r="N250" s="6">
        <f>IF('[1]JIRA-Getter.csv'!N249="","",'[1]JIRA-Getter.csv'!N249)</f>
        <v>0.5</v>
      </c>
      <c r="O250" s="8" t="str">
        <f>IF('[1]JIRA-Getter.csv'!O249="","",'[1]JIRA-Getter.csv'!O249)</f>
        <v>Improove readability of documentation output.</v>
      </c>
      <c r="P250" s="7">
        <f t="shared" si="3"/>
        <v>41936</v>
      </c>
    </row>
    <row r="251" spans="1:16">
      <c r="A251" s="5">
        <f>IF('[1]JIRA-Getter.csv'!A250="","",'[1]JIRA-Getter.csv'!A250)</f>
        <v>10908</v>
      </c>
      <c r="B251" s="5" t="str">
        <f>IF('[1]JIRA-Getter.csv'!B250="","",'[1]JIRA-Getter.csv'!B250)</f>
        <v>BA-87</v>
      </c>
      <c r="C251" s="5" t="str">
        <f>IF('[1]JIRA-Getter.csv'!C250="","",'[1]JIRA-Getter.csv'!C250)</f>
        <v>User can list DKS problems</v>
      </c>
      <c r="D251" s="5" t="str">
        <f>IF('[1]JIRA-Getter.csv'!D250="","",'[1]JIRA-Getter.csv'!D250)</f>
        <v/>
      </c>
      <c r="E251" s="5" t="str">
        <f>IF('[1]JIRA-Getter.csv'!E250="","",'[1]JIRA-Getter.csv'!E250)</f>
        <v>Dev.Milestone1</v>
      </c>
      <c r="F251" s="5" t="str">
        <f>IF('[1]JIRA-Getter.csv'!F250="","",'[1]JIRA-Getter.csv'!F250)</f>
        <v>Closed</v>
      </c>
      <c r="G251" s="6">
        <f>IF('[1]JIRA-Getter.csv'!G250="","",'[1]JIRA-Getter.csv'!G250)</f>
        <v>8</v>
      </c>
      <c r="H251" s="6">
        <f>IF('[1]JIRA-Getter.csv'!H250="","",'[1]JIRA-Getter.csv'!H250)</f>
        <v>1.1428571428571399</v>
      </c>
      <c r="I251" s="6">
        <f>IF('[1]JIRA-Getter.csv'!I250="","",'[1]JIRA-Getter.csv'!I250)</f>
        <v>0</v>
      </c>
      <c r="J251" s="6">
        <f>IF('[1]JIRA-Getter.csv'!J250="","",'[1]JIRA-Getter.csv'!J250)</f>
        <v>0</v>
      </c>
      <c r="K251" s="5">
        <f>IF('[1]JIRA-Getter.csv'!K250="","",'[1]JIRA-Getter.csv'!K250)</f>
        <v>7</v>
      </c>
      <c r="L251" s="5" t="str">
        <f>IF('[1]JIRA-Getter.csv'!L250="","",'[1]JIRA-Getter.csv'!L250)</f>
        <v>Tobias Blaser</v>
      </c>
      <c r="M251" s="7">
        <f>IF('[1]JIRA-Getter.csv'!M250="","",'[1]JIRA-Getter.csv'!M250+365.5*4)</f>
        <v>41936.614583333336</v>
      </c>
      <c r="N251" s="6">
        <f>IF('[1]JIRA-Getter.csv'!N250="","",'[1]JIRA-Getter.csv'!N250)</f>
        <v>1.75</v>
      </c>
      <c r="O251" s="8" t="str">
        <f>IF('[1]JIRA-Getter.csv'!O250="","",'[1]JIRA-Getter.csv'!O250)</f>
        <v>Implement usage of local dks proxy and add test for mapping controller.</v>
      </c>
      <c r="P251" s="7">
        <f t="shared" si="3"/>
        <v>41936</v>
      </c>
    </row>
    <row r="252" spans="1:16">
      <c r="A252" s="5">
        <f>IF('[1]JIRA-Getter.csv'!A251="","",'[1]JIRA-Getter.csv'!A251)</f>
        <v>10909</v>
      </c>
      <c r="B252" s="5" t="str">
        <f>IF('[1]JIRA-Getter.csv'!B251="","",'[1]JIRA-Getter.csv'!B251)</f>
        <v>BA-99</v>
      </c>
      <c r="C252" s="5" t="str">
        <f>IF('[1]JIRA-Getter.csv'!C251="","",'[1]JIRA-Getter.csv'!C251)</f>
        <v>Implement and document proxy for CORS calls</v>
      </c>
      <c r="D252" s="5" t="str">
        <f>IF('[1]JIRA-Getter.csv'!D251="","",'[1]JIRA-Getter.csv'!D251)</f>
        <v/>
      </c>
      <c r="E252" s="5" t="str">
        <f>IF('[1]JIRA-Getter.csv'!E251="","",'[1]JIRA-Getter.csv'!E251)</f>
        <v>Dev.Milestone1</v>
      </c>
      <c r="F252" s="5" t="str">
        <f>IF('[1]JIRA-Getter.csv'!F251="","",'[1]JIRA-Getter.csv'!F251)</f>
        <v>Closed</v>
      </c>
      <c r="G252" s="6">
        <f>IF('[1]JIRA-Getter.csv'!G251="","",'[1]JIRA-Getter.csv'!G251)</f>
        <v>3</v>
      </c>
      <c r="H252" s="6">
        <f>IF('[1]JIRA-Getter.csv'!H251="","",'[1]JIRA-Getter.csv'!H251)</f>
        <v>1</v>
      </c>
      <c r="I252" s="6">
        <f>IF('[1]JIRA-Getter.csv'!I251="","",'[1]JIRA-Getter.csv'!I251)</f>
        <v>0.75</v>
      </c>
      <c r="J252" s="6">
        <f>IF('[1]JIRA-Getter.csv'!J251="","",'[1]JIRA-Getter.csv'!J251)</f>
        <v>0.25</v>
      </c>
      <c r="K252" s="5">
        <f>IF('[1]JIRA-Getter.csv'!K251="","",'[1]JIRA-Getter.csv'!K251)</f>
        <v>3</v>
      </c>
      <c r="L252" s="5" t="str">
        <f>IF('[1]JIRA-Getter.csv'!L251="","",'[1]JIRA-Getter.csv'!L251)</f>
        <v>Laurin Murer</v>
      </c>
      <c r="M252" s="7">
        <f>IF('[1]JIRA-Getter.csv'!M251="","",'[1]JIRA-Getter.csv'!M251+365.5*4)</f>
        <v>41936.72152777778</v>
      </c>
      <c r="N252" s="6">
        <f>IF('[1]JIRA-Getter.csv'!N251="","",'[1]JIRA-Getter.csv'!N251)</f>
        <v>0.75</v>
      </c>
      <c r="O252" s="8" t="str">
        <f>IF('[1]JIRA-Getter.csv'!O251="","",'[1]JIRA-Getter.csv'!O251)</f>
        <v>Fixed Exception in proxy for CORS calls" when target host not available."</v>
      </c>
      <c r="P252" s="7">
        <f t="shared" si="3"/>
        <v>41936</v>
      </c>
    </row>
    <row r="253" spans="1:16">
      <c r="A253" s="5">
        <f>IF('[1]JIRA-Getter.csv'!A252="","",'[1]JIRA-Getter.csv'!A252)</f>
        <v>10910</v>
      </c>
      <c r="B253" s="5" t="str">
        <f>IF('[1]JIRA-Getter.csv'!B252="","",'[1]JIRA-Getter.csv'!B252)</f>
        <v>BA-104</v>
      </c>
      <c r="C253" s="5" t="str">
        <f>IF('[1]JIRA-Getter.csv'!C252="","",'[1]JIRA-Getter.csv'!C252)</f>
        <v>Redirect on "Action not found" to /api/documentation</v>
      </c>
      <c r="D253" s="5" t="str">
        <f>IF('[1]JIRA-Getter.csv'!D252="","",'[1]JIRA-Getter.csv'!D252)</f>
        <v/>
      </c>
      <c r="E253" s="5" t="str">
        <f>IF('[1]JIRA-Getter.csv'!E252="","",'[1]JIRA-Getter.csv'!E252)</f>
        <v>Dev.Milestone1</v>
      </c>
      <c r="F253" s="5" t="str">
        <f>IF('[1]JIRA-Getter.csv'!F252="","",'[1]JIRA-Getter.csv'!F252)</f>
        <v>Closed</v>
      </c>
      <c r="G253" s="6">
        <f>IF('[1]JIRA-Getter.csv'!G252="","",'[1]JIRA-Getter.csv'!G252)</f>
        <v>0.25</v>
      </c>
      <c r="H253" s="6">
        <f>IF('[1]JIRA-Getter.csv'!H252="","",'[1]JIRA-Getter.csv'!H252)</f>
        <v>0.25</v>
      </c>
      <c r="I253" s="6">
        <f>IF('[1]JIRA-Getter.csv'!I252="","",'[1]JIRA-Getter.csv'!I252)</f>
        <v>0</v>
      </c>
      <c r="J253" s="6">
        <f>IF('[1]JIRA-Getter.csv'!J252="","",'[1]JIRA-Getter.csv'!J252)</f>
        <v>0</v>
      </c>
      <c r="K253" s="5">
        <f>IF('[1]JIRA-Getter.csv'!K252="","",'[1]JIRA-Getter.csv'!K252)</f>
        <v>1</v>
      </c>
      <c r="L253" s="5" t="str">
        <f>IF('[1]JIRA-Getter.csv'!L252="","",'[1]JIRA-Getter.csv'!L252)</f>
        <v>Laurin Murer</v>
      </c>
      <c r="M253" s="7">
        <f>IF('[1]JIRA-Getter.csv'!M252="","",'[1]JIRA-Getter.csv'!M252+365.5*4)</f>
        <v>41936.708333333336</v>
      </c>
      <c r="N253" s="6">
        <f>IF('[1]JIRA-Getter.csv'!N252="","",'[1]JIRA-Getter.csv'!N252)</f>
        <v>0.5</v>
      </c>
      <c r="O253" s="8" t="str">
        <f>IF('[1]JIRA-Getter.csv'!O252="","",'[1]JIRA-Getter.csv'!O252)</f>
        <v>Created page not found page</v>
      </c>
      <c r="P253" s="7">
        <f t="shared" si="3"/>
        <v>41936</v>
      </c>
    </row>
    <row r="254" spans="1:16">
      <c r="A254" s="5">
        <f>IF('[1]JIRA-Getter.csv'!A253="","",'[1]JIRA-Getter.csv'!A253)</f>
        <v>10911</v>
      </c>
      <c r="B254" s="5" t="str">
        <f>IF('[1]JIRA-Getter.csv'!B253="","",'[1]JIRA-Getter.csv'!B253)</f>
        <v>BA-100</v>
      </c>
      <c r="C254" s="5" t="str">
        <f>IF('[1]JIRA-Getter.csv'!C253="","",'[1]JIRA-Getter.csv'!C253)</f>
        <v>User want's to change password</v>
      </c>
      <c r="D254" s="5" t="str">
        <f>IF('[1]JIRA-Getter.csv'!D253="","",'[1]JIRA-Getter.csv'!D253)</f>
        <v/>
      </c>
      <c r="E254" s="5" t="str">
        <f>IF('[1]JIRA-Getter.csv'!E253="","",'[1]JIRA-Getter.csv'!E253)</f>
        <v>Dev.Milestone1</v>
      </c>
      <c r="F254" s="5" t="str">
        <f>IF('[1]JIRA-Getter.csv'!F253="","",'[1]JIRA-Getter.csv'!F253)</f>
        <v>Closed</v>
      </c>
      <c r="G254" s="6">
        <f>IF('[1]JIRA-Getter.csv'!G253="","",'[1]JIRA-Getter.csv'!G253)</f>
        <v>2</v>
      </c>
      <c r="H254" s="6">
        <f>IF('[1]JIRA-Getter.csv'!H253="","",'[1]JIRA-Getter.csv'!H253)</f>
        <v>1</v>
      </c>
      <c r="I254" s="6">
        <f>IF('[1]JIRA-Getter.csv'!I253="","",'[1]JIRA-Getter.csv'!I253)</f>
        <v>0.25</v>
      </c>
      <c r="J254" s="6">
        <f>IF('[1]JIRA-Getter.csv'!J253="","",'[1]JIRA-Getter.csv'!J253)</f>
        <v>0.125</v>
      </c>
      <c r="K254" s="5">
        <f>IF('[1]JIRA-Getter.csv'!K253="","",'[1]JIRA-Getter.csv'!K253)</f>
        <v>2</v>
      </c>
      <c r="L254" s="5" t="str">
        <f>IF('[1]JIRA-Getter.csv'!L253="","",'[1]JIRA-Getter.csv'!L253)</f>
        <v>Tobias Blaser</v>
      </c>
      <c r="M254" s="7">
        <f>IF('[1]JIRA-Getter.csv'!M253="","",'[1]JIRA-Getter.csv'!M253+365.5*4)</f>
        <v>41936.6875</v>
      </c>
      <c r="N254" s="6">
        <f>IF('[1]JIRA-Getter.csv'!N253="","",'[1]JIRA-Getter.csv'!N253)</f>
        <v>0.75</v>
      </c>
      <c r="O254" s="8" t="str">
        <f>IF('[1]JIRA-Getter.csv'!O253="","",'[1]JIRA-Getter.csv'!O253)</f>
        <v>Implement password change view.</v>
      </c>
      <c r="P254" s="7">
        <f t="shared" si="3"/>
        <v>41936</v>
      </c>
    </row>
    <row r="255" spans="1:16">
      <c r="A255" s="5">
        <f>IF('[1]JIRA-Getter.csv'!A254="","",'[1]JIRA-Getter.csv'!A254)</f>
        <v>10912</v>
      </c>
      <c r="B255" s="5" t="str">
        <f>IF('[1]JIRA-Getter.csv'!B254="","",'[1]JIRA-Getter.csv'!B254)</f>
        <v>BA-100</v>
      </c>
      <c r="C255" s="5" t="str">
        <f>IF('[1]JIRA-Getter.csv'!C254="","",'[1]JIRA-Getter.csv'!C254)</f>
        <v>User want's to change password</v>
      </c>
      <c r="D255" s="5" t="str">
        <f>IF('[1]JIRA-Getter.csv'!D254="","",'[1]JIRA-Getter.csv'!D254)</f>
        <v/>
      </c>
      <c r="E255" s="5" t="str">
        <f>IF('[1]JIRA-Getter.csv'!E254="","",'[1]JIRA-Getter.csv'!E254)</f>
        <v>Dev.Milestone1</v>
      </c>
      <c r="F255" s="5" t="str">
        <f>IF('[1]JIRA-Getter.csv'!F254="","",'[1]JIRA-Getter.csv'!F254)</f>
        <v>Closed</v>
      </c>
      <c r="G255" s="6">
        <f>IF('[1]JIRA-Getter.csv'!G254="","",'[1]JIRA-Getter.csv'!G254)</f>
        <v>2</v>
      </c>
      <c r="H255" s="6">
        <f>IF('[1]JIRA-Getter.csv'!H254="","",'[1]JIRA-Getter.csv'!H254)</f>
        <v>1</v>
      </c>
      <c r="I255" s="6">
        <f>IF('[1]JIRA-Getter.csv'!I254="","",'[1]JIRA-Getter.csv'!I254)</f>
        <v>0.25</v>
      </c>
      <c r="J255" s="6">
        <f>IF('[1]JIRA-Getter.csv'!J254="","",'[1]JIRA-Getter.csv'!J254)</f>
        <v>0.125</v>
      </c>
      <c r="K255" s="5">
        <f>IF('[1]JIRA-Getter.csv'!K254="","",'[1]JIRA-Getter.csv'!K254)</f>
        <v>2</v>
      </c>
      <c r="L255" s="5" t="str">
        <f>IF('[1]JIRA-Getter.csv'!L254="","",'[1]JIRA-Getter.csv'!L254)</f>
        <v>Tobias Blaser</v>
      </c>
      <c r="M255" s="7">
        <f>IF('[1]JIRA-Getter.csv'!M254="","",'[1]JIRA-Getter.csv'!M254+365.5*4)</f>
        <v>41937.635416666664</v>
      </c>
      <c r="N255" s="6">
        <f>IF('[1]JIRA-Getter.csv'!N254="","",'[1]JIRA-Getter.csv'!N254)</f>
        <v>1</v>
      </c>
      <c r="O255" s="8" t="str">
        <f>IF('[1]JIRA-Getter.csv'!O254="","",'[1]JIRA-Getter.csv'!O254)</f>
        <v>Implement registration and password change workflow feedback.</v>
      </c>
      <c r="P255" s="7">
        <f t="shared" si="3"/>
        <v>41937</v>
      </c>
    </row>
    <row r="256" spans="1:16">
      <c r="A256" s="5">
        <f>IF('[1]JIRA-Getter.csv'!A255="","",'[1]JIRA-Getter.csv'!A255)</f>
        <v>11000</v>
      </c>
      <c r="B256" s="5" t="str">
        <f>IF('[1]JIRA-Getter.csv'!B255="","",'[1]JIRA-Getter.csv'!B255)</f>
        <v>BA-8</v>
      </c>
      <c r="C256" s="5" t="str">
        <f>IF('[1]JIRA-Getter.csv'!C255="","",'[1]JIRA-Getter.csv'!C255)</f>
        <v>Prepare &amp; rework meetings</v>
      </c>
      <c r="D256" s="5" t="str">
        <f>IF('[1]JIRA-Getter.csv'!D255="","",'[1]JIRA-Getter.csv'!D255)</f>
        <v/>
      </c>
      <c r="E256" s="5" t="str">
        <f>IF('[1]JIRA-Getter.csv'!E255="","",'[1]JIRA-Getter.csv'!E255)</f>
        <v/>
      </c>
      <c r="F256" s="5" t="str">
        <f>IF('[1]JIRA-Getter.csv'!F255="","",'[1]JIRA-Getter.csv'!F255)</f>
        <v>Open</v>
      </c>
      <c r="G256" s="6">
        <f>IF('[1]JIRA-Getter.csv'!G255="","",'[1]JIRA-Getter.csv'!G255)</f>
        <v>18</v>
      </c>
      <c r="H256" s="6">
        <f>IF('[1]JIRA-Getter.csv'!H255="","",'[1]JIRA-Getter.csv'!H255)</f>
        <v>0.78260869565217395</v>
      </c>
      <c r="I256" s="6">
        <f>IF('[1]JIRA-Getter.csv'!I255="","",'[1]JIRA-Getter.csv'!I255)</f>
        <v>6.5833333333333304</v>
      </c>
      <c r="J256" s="6">
        <f>IF('[1]JIRA-Getter.csv'!J255="","",'[1]JIRA-Getter.csv'!J255)</f>
        <v>0.28623188405797101</v>
      </c>
      <c r="K256" s="5">
        <f>IF('[1]JIRA-Getter.csv'!K255="","",'[1]JIRA-Getter.csv'!K255)</f>
        <v>23</v>
      </c>
      <c r="L256" s="5" t="str">
        <f>IF('[1]JIRA-Getter.csv'!L255="","",'[1]JIRA-Getter.csv'!L255)</f>
        <v>Tobias Blaser</v>
      </c>
      <c r="M256" s="7">
        <f>IF('[1]JIRA-Getter.csv'!M255="","",'[1]JIRA-Getter.csv'!M255+365.5*4)</f>
        <v>41939.291666666664</v>
      </c>
      <c r="N256" s="6">
        <f>IF('[1]JIRA-Getter.csv'!N255="","",'[1]JIRA-Getter.csv'!N255)</f>
        <v>0.25</v>
      </c>
      <c r="O256" s="8" t="str">
        <f>IF('[1]JIRA-Getter.csv'!O255="","",'[1]JIRA-Getter.csv'!O255)</f>
        <v>Send meeting topics to ZIO.</v>
      </c>
      <c r="P256" s="7">
        <f t="shared" si="3"/>
        <v>41939</v>
      </c>
    </row>
    <row r="257" spans="1:16">
      <c r="A257" s="5">
        <f>IF('[1]JIRA-Getter.csv'!A256="","",'[1]JIRA-Getter.csv'!A256)</f>
        <v>11001</v>
      </c>
      <c r="B257" s="5" t="str">
        <f>IF('[1]JIRA-Getter.csv'!B256="","",'[1]JIRA-Getter.csv'!B256)</f>
        <v>BA-14</v>
      </c>
      <c r="C257" s="5" t="str">
        <f>IF('[1]JIRA-Getter.csv'!C256="","",'[1]JIRA-Getter.csv'!C256)</f>
        <v>Projectmanagement</v>
      </c>
      <c r="D257" s="5" t="str">
        <f>IF('[1]JIRA-Getter.csv'!D256="","",'[1]JIRA-Getter.csv'!D256)</f>
        <v/>
      </c>
      <c r="E257" s="5" t="str">
        <f>IF('[1]JIRA-Getter.csv'!E256="","",'[1]JIRA-Getter.csv'!E256)</f>
        <v/>
      </c>
      <c r="F257" s="5" t="str">
        <f>IF('[1]JIRA-Getter.csv'!F256="","",'[1]JIRA-Getter.csv'!F256)</f>
        <v>Open</v>
      </c>
      <c r="G257" s="6">
        <f>IF('[1]JIRA-Getter.csv'!G256="","",'[1]JIRA-Getter.csv'!G256)</f>
        <v>14</v>
      </c>
      <c r="H257" s="6">
        <f>IF('[1]JIRA-Getter.csv'!H256="","",'[1]JIRA-Getter.csv'!H256)</f>
        <v>0.35</v>
      </c>
      <c r="I257" s="6">
        <f>IF('[1]JIRA-Getter.csv'!I256="","",'[1]JIRA-Getter.csv'!I256)</f>
        <v>0</v>
      </c>
      <c r="J257" s="6">
        <f>IF('[1]JIRA-Getter.csv'!J256="","",'[1]JIRA-Getter.csv'!J256)</f>
        <v>0</v>
      </c>
      <c r="K257" s="5">
        <f>IF('[1]JIRA-Getter.csv'!K256="","",'[1]JIRA-Getter.csv'!K256)</f>
        <v>40</v>
      </c>
      <c r="L257" s="5" t="str">
        <f>IF('[1]JIRA-Getter.csv'!L256="","",'[1]JIRA-Getter.csv'!L256)</f>
        <v>Tobias Blaser</v>
      </c>
      <c r="M257" s="7">
        <f>IF('[1]JIRA-Getter.csv'!M256="","",'[1]JIRA-Getter.csv'!M256+365.5*4)</f>
        <v>41939.302083333336</v>
      </c>
      <c r="N257" s="6">
        <f>IF('[1]JIRA-Getter.csv'!N256="","",'[1]JIRA-Getter.csv'!N256)</f>
        <v>0.75</v>
      </c>
      <c r="O257" s="8" t="str">
        <f>IF('[1]JIRA-Getter.csv'!O256="","",'[1]JIRA-Getter.csv'!O256)</f>
        <v>Release description update.</v>
      </c>
      <c r="P257" s="7">
        <f t="shared" si="3"/>
        <v>41939</v>
      </c>
    </row>
    <row r="258" spans="1:16">
      <c r="A258" s="5">
        <f>IF('[1]JIRA-Getter.csv'!A257="","",'[1]JIRA-Getter.csv'!A257)</f>
        <v>11002</v>
      </c>
      <c r="B258" s="5" t="str">
        <f>IF('[1]JIRA-Getter.csv'!B257="","",'[1]JIRA-Getter.csv'!B257)</f>
        <v>BA-92</v>
      </c>
      <c r="C258" s="5" t="str">
        <f>IF('[1]JIRA-Getter.csv'!C257="","",'[1]JIRA-Getter.csv'!C257)</f>
        <v>Let Play compile Typescript</v>
      </c>
      <c r="D258" s="5" t="str">
        <f>IF('[1]JIRA-Getter.csv'!D257="","",'[1]JIRA-Getter.csv'!D257)</f>
        <v/>
      </c>
      <c r="E258" s="5" t="str">
        <f>IF('[1]JIRA-Getter.csv'!E257="","",'[1]JIRA-Getter.csv'!E257)</f>
        <v/>
      </c>
      <c r="F258" s="5" t="str">
        <f>IF('[1]JIRA-Getter.csv'!F257="","",'[1]JIRA-Getter.csv'!F257)</f>
        <v>Closed</v>
      </c>
      <c r="G258" s="6">
        <f>IF('[1]JIRA-Getter.csv'!G257="","",'[1]JIRA-Getter.csv'!G257)</f>
        <v>4</v>
      </c>
      <c r="H258" s="6">
        <f>IF('[1]JIRA-Getter.csv'!H257="","",'[1]JIRA-Getter.csv'!H257)</f>
        <v>0.66666666666666596</v>
      </c>
      <c r="I258" s="6">
        <f>IF('[1]JIRA-Getter.csv'!I257="","",'[1]JIRA-Getter.csv'!I257)</f>
        <v>0</v>
      </c>
      <c r="J258" s="6">
        <f>IF('[1]JIRA-Getter.csv'!J257="","",'[1]JIRA-Getter.csv'!J257)</f>
        <v>0</v>
      </c>
      <c r="K258" s="5">
        <f>IF('[1]JIRA-Getter.csv'!K257="","",'[1]JIRA-Getter.csv'!K257)</f>
        <v>6</v>
      </c>
      <c r="L258" s="5" t="str">
        <f>IF('[1]JIRA-Getter.csv'!L257="","",'[1]JIRA-Getter.csv'!L257)</f>
        <v>Laurin Murer</v>
      </c>
      <c r="M258" s="7">
        <f>IF('[1]JIRA-Getter.csv'!M257="","",'[1]JIRA-Getter.csv'!M257+365.5*4)</f>
        <v>41936.333333333336</v>
      </c>
      <c r="N258" s="6">
        <f>IF('[1]JIRA-Getter.csv'!N257="","",'[1]JIRA-Getter.csv'!N257)</f>
        <v>6</v>
      </c>
      <c r="O258" s="8" t="str">
        <f>IF('[1]JIRA-Getter.csv'!O257="","",'[1]JIRA-Getter.csv'!O257)</f>
        <v>Made typescript compile by Play without excessive resource consumption</v>
      </c>
      <c r="P258" s="7">
        <f t="shared" si="3"/>
        <v>41936</v>
      </c>
    </row>
    <row r="259" spans="1:16">
      <c r="A259" s="5">
        <f>IF('[1]JIRA-Getter.csv'!A258="","",'[1]JIRA-Getter.csv'!A258)</f>
        <v>11003</v>
      </c>
      <c r="B259" s="5" t="str">
        <f>IF('[1]JIRA-Getter.csv'!B258="","",'[1]JIRA-Getter.csv'!B258)</f>
        <v>BA-92</v>
      </c>
      <c r="C259" s="5" t="str">
        <f>IF('[1]JIRA-Getter.csv'!C258="","",'[1]JIRA-Getter.csv'!C258)</f>
        <v>Let Play compile Typescript</v>
      </c>
      <c r="D259" s="5" t="str">
        <f>IF('[1]JIRA-Getter.csv'!D258="","",'[1]JIRA-Getter.csv'!D258)</f>
        <v/>
      </c>
      <c r="E259" s="5" t="str">
        <f>IF('[1]JIRA-Getter.csv'!E258="","",'[1]JIRA-Getter.csv'!E258)</f>
        <v/>
      </c>
      <c r="F259" s="5" t="str">
        <f>IF('[1]JIRA-Getter.csv'!F258="","",'[1]JIRA-Getter.csv'!F258)</f>
        <v>Closed</v>
      </c>
      <c r="G259" s="6">
        <f>IF('[1]JIRA-Getter.csv'!G258="","",'[1]JIRA-Getter.csv'!G258)</f>
        <v>4</v>
      </c>
      <c r="H259" s="6">
        <f>IF('[1]JIRA-Getter.csv'!H258="","",'[1]JIRA-Getter.csv'!H258)</f>
        <v>0.66666666666666596</v>
      </c>
      <c r="I259" s="6">
        <f>IF('[1]JIRA-Getter.csv'!I258="","",'[1]JIRA-Getter.csv'!I258)</f>
        <v>0</v>
      </c>
      <c r="J259" s="6">
        <f>IF('[1]JIRA-Getter.csv'!J258="","",'[1]JIRA-Getter.csv'!J258)</f>
        <v>0</v>
      </c>
      <c r="K259" s="5">
        <f>IF('[1]JIRA-Getter.csv'!K258="","",'[1]JIRA-Getter.csv'!K258)</f>
        <v>6</v>
      </c>
      <c r="L259" s="5" t="str">
        <f>IF('[1]JIRA-Getter.csv'!L258="","",'[1]JIRA-Getter.csv'!L258)</f>
        <v>Laurin Murer</v>
      </c>
      <c r="M259" s="7">
        <f>IF('[1]JIRA-Getter.csv'!M258="","",'[1]JIRA-Getter.csv'!M258+365.5*4)</f>
        <v>41937.334027777775</v>
      </c>
      <c r="N259" s="6">
        <f>IF('[1]JIRA-Getter.csv'!N258="","",'[1]JIRA-Getter.csv'!N258)</f>
        <v>5</v>
      </c>
      <c r="O259" s="8" t="str">
        <f>IF('[1]JIRA-Getter.csv'!O258="","",'[1]JIRA-Getter.csv'!O258)</f>
        <v>Included Javascript files in Package</v>
      </c>
      <c r="P259" s="7">
        <f t="shared" si="3"/>
        <v>41937</v>
      </c>
    </row>
    <row r="260" spans="1:16">
      <c r="A260" s="5">
        <f>IF('[1]JIRA-Getter.csv'!A259="","",'[1]JIRA-Getter.csv'!A259)</f>
        <v>11004</v>
      </c>
      <c r="B260" s="5" t="str">
        <f>IF('[1]JIRA-Getter.csv'!B259="","",'[1]JIRA-Getter.csv'!B259)</f>
        <v>BA-92</v>
      </c>
      <c r="C260" s="5" t="str">
        <f>IF('[1]JIRA-Getter.csv'!C259="","",'[1]JIRA-Getter.csv'!C259)</f>
        <v>Let Play compile Typescript</v>
      </c>
      <c r="D260" s="5" t="str">
        <f>IF('[1]JIRA-Getter.csv'!D259="","",'[1]JIRA-Getter.csv'!D259)</f>
        <v/>
      </c>
      <c r="E260" s="5" t="str">
        <f>IF('[1]JIRA-Getter.csv'!E259="","",'[1]JIRA-Getter.csv'!E259)</f>
        <v/>
      </c>
      <c r="F260" s="5" t="str">
        <f>IF('[1]JIRA-Getter.csv'!F259="","",'[1]JIRA-Getter.csv'!F259)</f>
        <v>Closed</v>
      </c>
      <c r="G260" s="6">
        <f>IF('[1]JIRA-Getter.csv'!G259="","",'[1]JIRA-Getter.csv'!G259)</f>
        <v>4</v>
      </c>
      <c r="H260" s="6">
        <f>IF('[1]JIRA-Getter.csv'!H259="","",'[1]JIRA-Getter.csv'!H259)</f>
        <v>0.66666666666666596</v>
      </c>
      <c r="I260" s="6">
        <f>IF('[1]JIRA-Getter.csv'!I259="","",'[1]JIRA-Getter.csv'!I259)</f>
        <v>0</v>
      </c>
      <c r="J260" s="6">
        <f>IF('[1]JIRA-Getter.csv'!J259="","",'[1]JIRA-Getter.csv'!J259)</f>
        <v>0</v>
      </c>
      <c r="K260" s="5">
        <f>IF('[1]JIRA-Getter.csv'!K259="","",'[1]JIRA-Getter.csv'!K259)</f>
        <v>6</v>
      </c>
      <c r="L260" s="5" t="str">
        <f>IF('[1]JIRA-Getter.csv'!L259="","",'[1]JIRA-Getter.csv'!L259)</f>
        <v>Laurin Murer</v>
      </c>
      <c r="M260" s="7">
        <f>IF('[1]JIRA-Getter.csv'!M259="","",'[1]JIRA-Getter.csv'!M259+365.5*4)</f>
        <v>41937.334722222222</v>
      </c>
      <c r="N260" s="6">
        <f>IF('[1]JIRA-Getter.csv'!N259="","",'[1]JIRA-Getter.csv'!N259)</f>
        <v>0.5</v>
      </c>
      <c r="O260" s="8" t="str">
        <f>IF('[1]JIRA-Getter.csv'!O259="","",'[1]JIRA-Getter.csv'!O259)</f>
        <v>Made test Typescript to be compiled by Play</v>
      </c>
      <c r="P260" s="7">
        <f t="shared" ref="P260:P323" si="4">DATE(YEAR(M260),MONTH(M260),DAY(M260))</f>
        <v>41937</v>
      </c>
    </row>
    <row r="261" spans="1:16">
      <c r="A261" s="5">
        <f>IF('[1]JIRA-Getter.csv'!A260="","",'[1]JIRA-Getter.csv'!A260)</f>
        <v>11005</v>
      </c>
      <c r="B261" s="5" t="str">
        <f>IF('[1]JIRA-Getter.csv'!B260="","",'[1]JIRA-Getter.csv'!B260)</f>
        <v>BA-97</v>
      </c>
      <c r="C261" s="5" t="str">
        <f>IF('[1]JIRA-Getter.csv'!C260="","",'[1]JIRA-Getter.csv'!C260)</f>
        <v>Fix performance problem with ts rendering</v>
      </c>
      <c r="D261" s="5" t="str">
        <f>IF('[1]JIRA-Getter.csv'!D260="","",'[1]JIRA-Getter.csv'!D260)</f>
        <v/>
      </c>
      <c r="E261" s="5" t="str">
        <f>IF('[1]JIRA-Getter.csv'!E260="","",'[1]JIRA-Getter.csv'!E260)</f>
        <v/>
      </c>
      <c r="F261" s="5" t="str">
        <f>IF('[1]JIRA-Getter.csv'!F260="","",'[1]JIRA-Getter.csv'!F260)</f>
        <v>Closed</v>
      </c>
      <c r="G261" s="6">
        <f>IF('[1]JIRA-Getter.csv'!G260="","",'[1]JIRA-Getter.csv'!G260)</f>
        <v>1</v>
      </c>
      <c r="H261" s="6">
        <f>IF('[1]JIRA-Getter.csv'!H260="","",'[1]JIRA-Getter.csv'!H260)</f>
        <v>1</v>
      </c>
      <c r="I261" s="6">
        <f>IF('[1]JIRA-Getter.csv'!I260="","",'[1]JIRA-Getter.csv'!I260)</f>
        <v>0.91666666666666596</v>
      </c>
      <c r="J261" s="6">
        <f>IF('[1]JIRA-Getter.csv'!J260="","",'[1]JIRA-Getter.csv'!J260)</f>
        <v>0.91666666666666596</v>
      </c>
      <c r="K261" s="5">
        <f>IF('[1]JIRA-Getter.csv'!K260="","",'[1]JIRA-Getter.csv'!K260)</f>
        <v>1</v>
      </c>
      <c r="L261" s="5" t="str">
        <f>IF('[1]JIRA-Getter.csv'!L260="","",'[1]JIRA-Getter.csv'!L260)</f>
        <v>Laurin Murer</v>
      </c>
      <c r="M261" s="7">
        <f>IF('[1]JIRA-Getter.csv'!M260="","",'[1]JIRA-Getter.csv'!M260+365.5*4)</f>
        <v>41939.338194444441</v>
      </c>
      <c r="N261" s="6">
        <f>IF('[1]JIRA-Getter.csv'!N260="","",'[1]JIRA-Getter.csv'!N260)</f>
        <v>8.3333333333333301E-2</v>
      </c>
      <c r="O261" s="8" t="str">
        <f>IF('[1]JIRA-Getter.csv'!O260="","",'[1]JIRA-Getter.csv'!O260)</f>
        <v>See BA-92</v>
      </c>
      <c r="P261" s="7">
        <f t="shared" si="4"/>
        <v>41939</v>
      </c>
    </row>
    <row r="262" spans="1:16">
      <c r="A262" s="5">
        <f>IF('[1]JIRA-Getter.csv'!A261="","",'[1]JIRA-Getter.csv'!A261)</f>
        <v>11006</v>
      </c>
      <c r="B262" s="5" t="str">
        <f>IF('[1]JIRA-Getter.csv'!B261="","",'[1]JIRA-Getter.csv'!B261)</f>
        <v>BA-90</v>
      </c>
      <c r="C262" s="5" t="str">
        <f>IF('[1]JIRA-Getter.csv'!C261="","",'[1]JIRA-Getter.csv'!C261)</f>
        <v>Draft Wireframes</v>
      </c>
      <c r="D262" s="5" t="str">
        <f>IF('[1]JIRA-Getter.csv'!D261="","",'[1]JIRA-Getter.csv'!D261)</f>
        <v/>
      </c>
      <c r="E262" s="5" t="str">
        <f>IF('[1]JIRA-Getter.csv'!E261="","",'[1]JIRA-Getter.csv'!E261)</f>
        <v>Dev.Milestone1</v>
      </c>
      <c r="F262" s="5" t="str">
        <f>IF('[1]JIRA-Getter.csv'!F261="","",'[1]JIRA-Getter.csv'!F261)</f>
        <v>Closed</v>
      </c>
      <c r="G262" s="6">
        <f>IF('[1]JIRA-Getter.csv'!G261="","",'[1]JIRA-Getter.csv'!G261)</f>
        <v>16</v>
      </c>
      <c r="H262" s="6">
        <f>IF('[1]JIRA-Getter.csv'!H261="","",'[1]JIRA-Getter.csv'!H261)</f>
        <v>3.2</v>
      </c>
      <c r="I262" s="6">
        <f>IF('[1]JIRA-Getter.csv'!I261="","",'[1]JIRA-Getter.csv'!I261)</f>
        <v>10.133333333333301</v>
      </c>
      <c r="J262" s="6">
        <f>IF('[1]JIRA-Getter.csv'!J261="","",'[1]JIRA-Getter.csv'!J261)</f>
        <v>2.0266666666666602</v>
      </c>
      <c r="K262" s="5">
        <f>IF('[1]JIRA-Getter.csv'!K261="","",'[1]JIRA-Getter.csv'!K261)</f>
        <v>5</v>
      </c>
      <c r="L262" s="5" t="str">
        <f>IF('[1]JIRA-Getter.csv'!L261="","",'[1]JIRA-Getter.csv'!L261)</f>
        <v>Laurin Murer</v>
      </c>
      <c r="M262" s="7">
        <f>IF('[1]JIRA-Getter.csv'!M261="","",'[1]JIRA-Getter.csv'!M261+365.5*4)</f>
        <v>41939.533333333333</v>
      </c>
      <c r="N262" s="6">
        <f>IF('[1]JIRA-Getter.csv'!N261="","",'[1]JIRA-Getter.csv'!N261)</f>
        <v>8.3333333333333301E-2</v>
      </c>
      <c r="O262" s="8" t="str">
        <f>IF('[1]JIRA-Getter.csv'!O261="","",'[1]JIRA-Getter.csv'!O261)</f>
        <v>Reviewed wireframes</v>
      </c>
      <c r="P262" s="7">
        <f t="shared" si="4"/>
        <v>41939</v>
      </c>
    </row>
    <row r="263" spans="1:16">
      <c r="A263" s="5">
        <f>IF('[1]JIRA-Getter.csv'!A262="","",'[1]JIRA-Getter.csv'!A262)</f>
        <v>11007</v>
      </c>
      <c r="B263" s="5" t="str">
        <f>IF('[1]JIRA-Getter.csv'!B262="","",'[1]JIRA-Getter.csv'!B262)</f>
        <v>BA-103</v>
      </c>
      <c r="C263" s="5" t="str">
        <f>IF('[1]JIRA-Getter.csv'!C262="","",'[1]JIRA-Getter.csv'!C262)</f>
        <v>Update NFR</v>
      </c>
      <c r="D263" s="5" t="str">
        <f>IF('[1]JIRA-Getter.csv'!D262="","",'[1]JIRA-Getter.csv'!D262)</f>
        <v/>
      </c>
      <c r="E263" s="5" t="str">
        <f>IF('[1]JIRA-Getter.csv'!E262="","",'[1]JIRA-Getter.csv'!E262)</f>
        <v>Dev.Milestone1</v>
      </c>
      <c r="F263" s="5" t="str">
        <f>IF('[1]JIRA-Getter.csv'!F262="","",'[1]JIRA-Getter.csv'!F262)</f>
        <v>Closed</v>
      </c>
      <c r="G263" s="6">
        <f>IF('[1]JIRA-Getter.csv'!G262="","",'[1]JIRA-Getter.csv'!G262)</f>
        <v>0.5</v>
      </c>
      <c r="H263" s="6">
        <f>IF('[1]JIRA-Getter.csv'!H262="","",'[1]JIRA-Getter.csv'!H262)</f>
        <v>0.25</v>
      </c>
      <c r="I263" s="6">
        <f>IF('[1]JIRA-Getter.csv'!I262="","",'[1]JIRA-Getter.csv'!I262)</f>
        <v>0.91666666666666596</v>
      </c>
      <c r="J263" s="6">
        <f>IF('[1]JIRA-Getter.csv'!J262="","",'[1]JIRA-Getter.csv'!J262)</f>
        <v>0.45833333333333298</v>
      </c>
      <c r="K263" s="5">
        <f>IF('[1]JIRA-Getter.csv'!K262="","",'[1]JIRA-Getter.csv'!K262)</f>
        <v>2</v>
      </c>
      <c r="L263" s="5" t="str">
        <f>IF('[1]JIRA-Getter.csv'!L262="","",'[1]JIRA-Getter.csv'!L262)</f>
        <v>Laurin Murer</v>
      </c>
      <c r="M263" s="7">
        <f>IF('[1]JIRA-Getter.csv'!M262="","",'[1]JIRA-Getter.csv'!M262+365.5*4)</f>
        <v>41939.534722222219</v>
      </c>
      <c r="N263" s="6">
        <f>IF('[1]JIRA-Getter.csv'!N262="","",'[1]JIRA-Getter.csv'!N262)</f>
        <v>8.3333333333333301E-2</v>
      </c>
      <c r="O263" s="8" t="str">
        <f>IF('[1]JIRA-Getter.csv'!O262="","",'[1]JIRA-Getter.csv'!O262)</f>
        <v>Reviewed updated NFR</v>
      </c>
      <c r="P263" s="7">
        <f t="shared" si="4"/>
        <v>41939</v>
      </c>
    </row>
    <row r="264" spans="1:16">
      <c r="A264" s="5">
        <f>IF('[1]JIRA-Getter.csv'!A263="","",'[1]JIRA-Getter.csv'!A263)</f>
        <v>11008</v>
      </c>
      <c r="B264" s="5" t="str">
        <f>IF('[1]JIRA-Getter.csv'!B263="","",'[1]JIRA-Getter.csv'!B263)</f>
        <v>BA-14</v>
      </c>
      <c r="C264" s="5" t="str">
        <f>IF('[1]JIRA-Getter.csv'!C263="","",'[1]JIRA-Getter.csv'!C263)</f>
        <v>Projectmanagement</v>
      </c>
      <c r="D264" s="5" t="str">
        <f>IF('[1]JIRA-Getter.csv'!D263="","",'[1]JIRA-Getter.csv'!D263)</f>
        <v/>
      </c>
      <c r="E264" s="5" t="str">
        <f>IF('[1]JIRA-Getter.csv'!E263="","",'[1]JIRA-Getter.csv'!E263)</f>
        <v/>
      </c>
      <c r="F264" s="5" t="str">
        <f>IF('[1]JIRA-Getter.csv'!F263="","",'[1]JIRA-Getter.csv'!F263)</f>
        <v>Open</v>
      </c>
      <c r="G264" s="6">
        <f>IF('[1]JIRA-Getter.csv'!G263="","",'[1]JIRA-Getter.csv'!G263)</f>
        <v>14</v>
      </c>
      <c r="H264" s="6">
        <f>IF('[1]JIRA-Getter.csv'!H263="","",'[1]JIRA-Getter.csv'!H263)</f>
        <v>0.35</v>
      </c>
      <c r="I264" s="6">
        <f>IF('[1]JIRA-Getter.csv'!I263="","",'[1]JIRA-Getter.csv'!I263)</f>
        <v>0</v>
      </c>
      <c r="J264" s="6">
        <f>IF('[1]JIRA-Getter.csv'!J263="","",'[1]JIRA-Getter.csv'!J263)</f>
        <v>0</v>
      </c>
      <c r="K264" s="5">
        <f>IF('[1]JIRA-Getter.csv'!K263="","",'[1]JIRA-Getter.csv'!K263)</f>
        <v>40</v>
      </c>
      <c r="L264" s="5" t="str">
        <f>IF('[1]JIRA-Getter.csv'!L263="","",'[1]JIRA-Getter.csv'!L263)</f>
        <v>Laurin Murer</v>
      </c>
      <c r="M264" s="7">
        <f>IF('[1]JIRA-Getter.csv'!M263="","",'[1]JIRA-Getter.csv'!M263+365.5*4)</f>
        <v>41939.604166666664</v>
      </c>
      <c r="N264" s="6">
        <f>IF('[1]JIRA-Getter.csv'!N263="","",'[1]JIRA-Getter.csv'!N263)</f>
        <v>3</v>
      </c>
      <c r="O264" s="8" t="str">
        <f>IF('[1]JIRA-Getter.csv'!O263="","",'[1]JIRA-Getter.csv'!O263)</f>
        <v>Review last milestone and plan future</v>
      </c>
      <c r="P264" s="7">
        <f t="shared" si="4"/>
        <v>41939</v>
      </c>
    </row>
    <row r="265" spans="1:16">
      <c r="A265" s="5">
        <f>IF('[1]JIRA-Getter.csv'!A264="","",'[1]JIRA-Getter.csv'!A264)</f>
        <v>11009</v>
      </c>
      <c r="B265" s="5" t="str">
        <f>IF('[1]JIRA-Getter.csv'!B264="","",'[1]JIRA-Getter.csv'!B264)</f>
        <v>BA-9</v>
      </c>
      <c r="C265" s="5" t="str">
        <f>IF('[1]JIRA-Getter.csv'!C264="","",'[1]JIRA-Getter.csv'!C264)</f>
        <v>Hold meeding</v>
      </c>
      <c r="D265" s="5" t="str">
        <f>IF('[1]JIRA-Getter.csv'!D264="","",'[1]JIRA-Getter.csv'!D264)</f>
        <v/>
      </c>
      <c r="E265" s="5" t="str">
        <f>IF('[1]JIRA-Getter.csv'!E264="","",'[1]JIRA-Getter.csv'!E264)</f>
        <v/>
      </c>
      <c r="F265" s="5" t="str">
        <f>IF('[1]JIRA-Getter.csv'!F264="","",'[1]JIRA-Getter.csv'!F264)</f>
        <v>Open</v>
      </c>
      <c r="G265" s="6">
        <f>IF('[1]JIRA-Getter.csv'!G264="","",'[1]JIRA-Getter.csv'!G264)</f>
        <v>28</v>
      </c>
      <c r="H265" s="6">
        <f>IF('[1]JIRA-Getter.csv'!H264="","",'[1]JIRA-Getter.csv'!H264)</f>
        <v>1.1200000000000001</v>
      </c>
      <c r="I265" s="6">
        <f>IF('[1]JIRA-Getter.csv'!I264="","",'[1]JIRA-Getter.csv'!I264)</f>
        <v>0</v>
      </c>
      <c r="J265" s="6">
        <f>IF('[1]JIRA-Getter.csv'!J264="","",'[1]JIRA-Getter.csv'!J264)</f>
        <v>0</v>
      </c>
      <c r="K265" s="5">
        <f>IF('[1]JIRA-Getter.csv'!K264="","",'[1]JIRA-Getter.csv'!K264)</f>
        <v>25</v>
      </c>
      <c r="L265" s="5" t="str">
        <f>IF('[1]JIRA-Getter.csv'!L264="","",'[1]JIRA-Getter.csv'!L264)</f>
        <v>Laurin Murer</v>
      </c>
      <c r="M265" s="7">
        <f>IF('[1]JIRA-Getter.csv'!M264="","",'[1]JIRA-Getter.csv'!M264+365.5*4)</f>
        <v>41939.604861111111</v>
      </c>
      <c r="N265" s="6">
        <f>IF('[1]JIRA-Getter.csv'!N264="","",'[1]JIRA-Getter.csv'!N264)</f>
        <v>1.25</v>
      </c>
      <c r="O265" s="8" t="str">
        <f>IF('[1]JIRA-Getter.csv'!O264="","",'[1]JIRA-Getter.csv'!O264)</f>
        <v>Meeting 2014-10-27</v>
      </c>
      <c r="P265" s="7">
        <f t="shared" si="4"/>
        <v>41939</v>
      </c>
    </row>
    <row r="266" spans="1:16">
      <c r="A266" s="5">
        <f>IF('[1]JIRA-Getter.csv'!A265="","",'[1]JIRA-Getter.csv'!A265)</f>
        <v>11010</v>
      </c>
      <c r="B266" s="5" t="str">
        <f>IF('[1]JIRA-Getter.csv'!B265="","",'[1]JIRA-Getter.csv'!B265)</f>
        <v>BA-14</v>
      </c>
      <c r="C266" s="5" t="str">
        <f>IF('[1]JIRA-Getter.csv'!C265="","",'[1]JIRA-Getter.csv'!C265)</f>
        <v>Projectmanagement</v>
      </c>
      <c r="D266" s="5" t="str">
        <f>IF('[1]JIRA-Getter.csv'!D265="","",'[1]JIRA-Getter.csv'!D265)</f>
        <v/>
      </c>
      <c r="E266" s="5" t="str">
        <f>IF('[1]JIRA-Getter.csv'!E265="","",'[1]JIRA-Getter.csv'!E265)</f>
        <v/>
      </c>
      <c r="F266" s="5" t="str">
        <f>IF('[1]JIRA-Getter.csv'!F265="","",'[1]JIRA-Getter.csv'!F265)</f>
        <v>Open</v>
      </c>
      <c r="G266" s="6">
        <f>IF('[1]JIRA-Getter.csv'!G265="","",'[1]JIRA-Getter.csv'!G265)</f>
        <v>14</v>
      </c>
      <c r="H266" s="6">
        <f>IF('[1]JIRA-Getter.csv'!H265="","",'[1]JIRA-Getter.csv'!H265)</f>
        <v>0.35</v>
      </c>
      <c r="I266" s="6">
        <f>IF('[1]JIRA-Getter.csv'!I265="","",'[1]JIRA-Getter.csv'!I265)</f>
        <v>0</v>
      </c>
      <c r="J266" s="6">
        <f>IF('[1]JIRA-Getter.csv'!J265="","",'[1]JIRA-Getter.csv'!J265)</f>
        <v>0</v>
      </c>
      <c r="K266" s="5">
        <f>IF('[1]JIRA-Getter.csv'!K265="","",'[1]JIRA-Getter.csv'!K265)</f>
        <v>40</v>
      </c>
      <c r="L266" s="5" t="str">
        <f>IF('[1]JIRA-Getter.csv'!L265="","",'[1]JIRA-Getter.csv'!L265)</f>
        <v>Tobias Blaser</v>
      </c>
      <c r="M266" s="7">
        <f>IF('[1]JIRA-Getter.csv'!M265="","",'[1]JIRA-Getter.csv'!M265+365.5*4)</f>
        <v>41939.375</v>
      </c>
      <c r="N266" s="6">
        <f>IF('[1]JIRA-Getter.csv'!N265="","",'[1]JIRA-Getter.csv'!N265)</f>
        <v>3</v>
      </c>
      <c r="O266" s="8" t="str">
        <f>IF('[1]JIRA-Getter.csv'!O265="","",'[1]JIRA-Getter.csv'!O265)</f>
        <v>Plan next milestone, close milestone, Prepare for meeting.</v>
      </c>
      <c r="P266" s="7">
        <f t="shared" si="4"/>
        <v>41939</v>
      </c>
    </row>
    <row r="267" spans="1:16">
      <c r="A267" s="5">
        <f>IF('[1]JIRA-Getter.csv'!A266="","",'[1]JIRA-Getter.csv'!A266)</f>
        <v>11011</v>
      </c>
      <c r="B267" s="5" t="str">
        <f>IF('[1]JIRA-Getter.csv'!B266="","",'[1]JIRA-Getter.csv'!B266)</f>
        <v>BA-9</v>
      </c>
      <c r="C267" s="5" t="str">
        <f>IF('[1]JIRA-Getter.csv'!C266="","",'[1]JIRA-Getter.csv'!C266)</f>
        <v>Hold meeding</v>
      </c>
      <c r="D267" s="5" t="str">
        <f>IF('[1]JIRA-Getter.csv'!D266="","",'[1]JIRA-Getter.csv'!D266)</f>
        <v/>
      </c>
      <c r="E267" s="5" t="str">
        <f>IF('[1]JIRA-Getter.csv'!E266="","",'[1]JIRA-Getter.csv'!E266)</f>
        <v/>
      </c>
      <c r="F267" s="5" t="str">
        <f>IF('[1]JIRA-Getter.csv'!F266="","",'[1]JIRA-Getter.csv'!F266)</f>
        <v>Open</v>
      </c>
      <c r="G267" s="6">
        <f>IF('[1]JIRA-Getter.csv'!G266="","",'[1]JIRA-Getter.csv'!G266)</f>
        <v>28</v>
      </c>
      <c r="H267" s="6">
        <f>IF('[1]JIRA-Getter.csv'!H266="","",'[1]JIRA-Getter.csv'!H266)</f>
        <v>1.1200000000000001</v>
      </c>
      <c r="I267" s="6">
        <f>IF('[1]JIRA-Getter.csv'!I266="","",'[1]JIRA-Getter.csv'!I266)</f>
        <v>0</v>
      </c>
      <c r="J267" s="6">
        <f>IF('[1]JIRA-Getter.csv'!J266="","",'[1]JIRA-Getter.csv'!J266)</f>
        <v>0</v>
      </c>
      <c r="K267" s="5">
        <f>IF('[1]JIRA-Getter.csv'!K266="","",'[1]JIRA-Getter.csv'!K266)</f>
        <v>25</v>
      </c>
      <c r="L267" s="5" t="str">
        <f>IF('[1]JIRA-Getter.csv'!L266="","",'[1]JIRA-Getter.csv'!L266)</f>
        <v>Tobias Blaser</v>
      </c>
      <c r="M267" s="7">
        <f>IF('[1]JIRA-Getter.csv'!M266="","",'[1]JIRA-Getter.csv'!M266+365.5*4)</f>
        <v>41939.541666666664</v>
      </c>
      <c r="N267" s="6">
        <f>IF('[1]JIRA-Getter.csv'!N266="","",'[1]JIRA-Getter.csv'!N266)</f>
        <v>1.25</v>
      </c>
      <c r="O267" s="8" t="str">
        <f>IF('[1]JIRA-Getter.csv'!O266="","",'[1]JIRA-Getter.csv'!O266)</f>
        <v>Meeting 141027</v>
      </c>
      <c r="P267" s="7">
        <f t="shared" si="4"/>
        <v>41939</v>
      </c>
    </row>
    <row r="268" spans="1:16">
      <c r="A268" s="5">
        <f>IF('[1]JIRA-Getter.csv'!A267="","",'[1]JIRA-Getter.csv'!A267)</f>
        <v>11012</v>
      </c>
      <c r="B268" s="5" t="str">
        <f>IF('[1]JIRA-Getter.csv'!B267="","",'[1]JIRA-Getter.csv'!B267)</f>
        <v>BA-78</v>
      </c>
      <c r="C268" s="5" t="str">
        <f>IF('[1]JIRA-Getter.csv'!C267="","",'[1]JIRA-Getter.csv'!C267)</f>
        <v>Write and send Meeting-Protocol from 27.10.2014</v>
      </c>
      <c r="D268" s="5" t="str">
        <f>IF('[1]JIRA-Getter.csv'!D267="","",'[1]JIRA-Getter.csv'!D267)</f>
        <v/>
      </c>
      <c r="E268" s="5" t="str">
        <f>IF('[1]JIRA-Getter.csv'!E267="","",'[1]JIRA-Getter.csv'!E267)</f>
        <v>Dev.Milestone2</v>
      </c>
      <c r="F268" s="5" t="str">
        <f>IF('[1]JIRA-Getter.csv'!F267="","",'[1]JIRA-Getter.csv'!F267)</f>
        <v>Closed</v>
      </c>
      <c r="G268" s="6">
        <f>IF('[1]JIRA-Getter.csv'!G267="","",'[1]JIRA-Getter.csv'!G267)</f>
        <v>1</v>
      </c>
      <c r="H268" s="6">
        <f>IF('[1]JIRA-Getter.csv'!H267="","",'[1]JIRA-Getter.csv'!H267)</f>
        <v>0.5</v>
      </c>
      <c r="I268" s="6">
        <f>IF('[1]JIRA-Getter.csv'!I267="","",'[1]JIRA-Getter.csv'!I267)</f>
        <v>0.25</v>
      </c>
      <c r="J268" s="6">
        <f>IF('[1]JIRA-Getter.csv'!J267="","",'[1]JIRA-Getter.csv'!J267)</f>
        <v>0.125</v>
      </c>
      <c r="K268" s="5">
        <f>IF('[1]JIRA-Getter.csv'!K267="","",'[1]JIRA-Getter.csv'!K267)</f>
        <v>2</v>
      </c>
      <c r="L268" s="5" t="str">
        <f>IF('[1]JIRA-Getter.csv'!L267="","",'[1]JIRA-Getter.csv'!L267)</f>
        <v>Tobias Blaser</v>
      </c>
      <c r="M268" s="7">
        <f>IF('[1]JIRA-Getter.csv'!M267="","",'[1]JIRA-Getter.csv'!M267+365.5*4)</f>
        <v>41939.59375</v>
      </c>
      <c r="N268" s="6">
        <f>IF('[1]JIRA-Getter.csv'!N267="","",'[1]JIRA-Getter.csv'!N267)</f>
        <v>0.25</v>
      </c>
      <c r="O268" s="8" t="str">
        <f>IF('[1]JIRA-Getter.csv'!O267="","",'[1]JIRA-Getter.csv'!O267)</f>
        <v>Meeting report 141027</v>
      </c>
      <c r="P268" s="7">
        <f t="shared" si="4"/>
        <v>41939</v>
      </c>
    </row>
    <row r="269" spans="1:16">
      <c r="A269" s="5">
        <f>IF('[1]JIRA-Getter.csv'!A268="","",'[1]JIRA-Getter.csv'!A268)</f>
        <v>11013</v>
      </c>
      <c r="B269" s="5" t="str">
        <f>IF('[1]JIRA-Getter.csv'!B268="","",'[1]JIRA-Getter.csv'!B268)</f>
        <v>BA-71</v>
      </c>
      <c r="C269" s="5" t="str">
        <f>IF('[1]JIRA-Getter.csv'!C268="","",'[1]JIRA-Getter.csv'!C268)</f>
        <v>Finish milestone</v>
      </c>
      <c r="D269" s="5" t="str">
        <f>IF('[1]JIRA-Getter.csv'!D268="","",'[1]JIRA-Getter.csv'!D268)</f>
        <v/>
      </c>
      <c r="E269" s="5" t="str">
        <f>IF('[1]JIRA-Getter.csv'!E268="","",'[1]JIRA-Getter.csv'!E268)</f>
        <v/>
      </c>
      <c r="F269" s="5" t="str">
        <f>IF('[1]JIRA-Getter.csv'!F268="","",'[1]JIRA-Getter.csv'!F268)</f>
        <v>Open</v>
      </c>
      <c r="G269" s="6">
        <f>IF('[1]JIRA-Getter.csv'!G268="","",'[1]JIRA-Getter.csv'!G268)</f>
        <v>8</v>
      </c>
      <c r="H269" s="6">
        <f>IF('[1]JIRA-Getter.csv'!H268="","",'[1]JIRA-Getter.csv'!H268)</f>
        <v>1.1428571428571399</v>
      </c>
      <c r="I269" s="6">
        <f>IF('[1]JIRA-Getter.csv'!I268="","",'[1]JIRA-Getter.csv'!I268)</f>
        <v>0</v>
      </c>
      <c r="J269" s="6">
        <f>IF('[1]JIRA-Getter.csv'!J268="","",'[1]JIRA-Getter.csv'!J268)</f>
        <v>0</v>
      </c>
      <c r="K269" s="5">
        <f>IF('[1]JIRA-Getter.csv'!K268="","",'[1]JIRA-Getter.csv'!K268)</f>
        <v>7</v>
      </c>
      <c r="L269" s="5" t="str">
        <f>IF('[1]JIRA-Getter.csv'!L268="","",'[1]JIRA-Getter.csv'!L268)</f>
        <v>Tobias Blaser</v>
      </c>
      <c r="M269" s="7">
        <f>IF('[1]JIRA-Getter.csv'!M268="","",'[1]JIRA-Getter.csv'!M268+365.5*4)</f>
        <v>41939.645833333336</v>
      </c>
      <c r="N269" s="6">
        <f>IF('[1]JIRA-Getter.csv'!N268="","",'[1]JIRA-Getter.csv'!N268)</f>
        <v>2.5</v>
      </c>
      <c r="O269" s="8" t="str">
        <f>IF('[1]JIRA-Getter.csv'!O268="","",'[1]JIRA-Getter.csv'!O268)</f>
        <v>Create release, update risk management, update documentation.</v>
      </c>
      <c r="P269" s="7">
        <f t="shared" si="4"/>
        <v>41939</v>
      </c>
    </row>
    <row r="270" spans="1:16">
      <c r="A270" s="5">
        <f>IF('[1]JIRA-Getter.csv'!A269="","",'[1]JIRA-Getter.csv'!A269)</f>
        <v>11014</v>
      </c>
      <c r="B270" s="5" t="str">
        <f>IF('[1]JIRA-Getter.csv'!B269="","",'[1]JIRA-Getter.csv'!B269)</f>
        <v>BA-110</v>
      </c>
      <c r="C270" s="5" t="str">
        <f>IF('[1]JIRA-Getter.csv'!C269="","",'[1]JIRA-Getter.csv'!C269)</f>
        <v>Prepair presentation</v>
      </c>
      <c r="D270" s="5" t="str">
        <f>IF('[1]JIRA-Getter.csv'!D269="","",'[1]JIRA-Getter.csv'!D269)</f>
        <v/>
      </c>
      <c r="E270" s="5" t="str">
        <f>IF('[1]JIRA-Getter.csv'!E269="","",'[1]JIRA-Getter.csv'!E269)</f>
        <v>Dev.Milestone2</v>
      </c>
      <c r="F270" s="5" t="str">
        <f>IF('[1]JIRA-Getter.csv'!F269="","",'[1]JIRA-Getter.csv'!F269)</f>
        <v>Closed</v>
      </c>
      <c r="G270" s="6">
        <f>IF('[1]JIRA-Getter.csv'!G269="","",'[1]JIRA-Getter.csv'!G269)</f>
        <v>8</v>
      </c>
      <c r="H270" s="6">
        <f>IF('[1]JIRA-Getter.csv'!H269="","",'[1]JIRA-Getter.csv'!H269)</f>
        <v>0.53333333333333299</v>
      </c>
      <c r="I270" s="6">
        <f>IF('[1]JIRA-Getter.csv'!I269="","",'[1]JIRA-Getter.csv'!I269)</f>
        <v>0</v>
      </c>
      <c r="J270" s="6">
        <f>IF('[1]JIRA-Getter.csv'!J269="","",'[1]JIRA-Getter.csv'!J269)</f>
        <v>0</v>
      </c>
      <c r="K270" s="5">
        <f>IF('[1]JIRA-Getter.csv'!K269="","",'[1]JIRA-Getter.csv'!K269)</f>
        <v>15</v>
      </c>
      <c r="L270" s="5" t="str">
        <f>IF('[1]JIRA-Getter.csv'!L269="","",'[1]JIRA-Getter.csv'!L269)</f>
        <v>Tobias Blaser</v>
      </c>
      <c r="M270" s="7">
        <f>IF('[1]JIRA-Getter.csv'!M269="","",'[1]JIRA-Getter.csv'!M269+365.5*4)</f>
        <v>41939.78125</v>
      </c>
      <c r="N270" s="6">
        <f>IF('[1]JIRA-Getter.csv'!N269="","",'[1]JIRA-Getter.csv'!N269)</f>
        <v>1</v>
      </c>
      <c r="O270" s="8" t="str">
        <f>IF('[1]JIRA-Getter.csv'!O269="","",'[1]JIRA-Getter.csv'!O269)</f>
        <v>Begin with presentation.</v>
      </c>
      <c r="P270" s="7">
        <f t="shared" si="4"/>
        <v>41939</v>
      </c>
    </row>
    <row r="271" spans="1:16">
      <c r="A271" s="5">
        <f>IF('[1]JIRA-Getter.csv'!A270="","",'[1]JIRA-Getter.csv'!A270)</f>
        <v>11015</v>
      </c>
      <c r="B271" s="5" t="str">
        <f>IF('[1]JIRA-Getter.csv'!B270="","",'[1]JIRA-Getter.csv'!B270)</f>
        <v>BA-142</v>
      </c>
      <c r="C271" s="5" t="str">
        <f>IF('[1]JIRA-Getter.csv'!C270="","",'[1]JIRA-Getter.csv'!C270)</f>
        <v>Create vagrant with EEPPI</v>
      </c>
      <c r="D271" s="5" t="str">
        <f>IF('[1]JIRA-Getter.csv'!D270="","",'[1]JIRA-Getter.csv'!D270)</f>
        <v/>
      </c>
      <c r="E271" s="5" t="str">
        <f>IF('[1]JIRA-Getter.csv'!E270="","",'[1]JIRA-Getter.csv'!E270)</f>
        <v>Dev.Milestone2</v>
      </c>
      <c r="F271" s="5" t="str">
        <f>IF('[1]JIRA-Getter.csv'!F270="","",'[1]JIRA-Getter.csv'!F270)</f>
        <v>Closed</v>
      </c>
      <c r="G271" s="6">
        <f>IF('[1]JIRA-Getter.csv'!G270="","",'[1]JIRA-Getter.csv'!G270)</f>
        <v>2</v>
      </c>
      <c r="H271" s="6">
        <f>IF('[1]JIRA-Getter.csv'!H270="","",'[1]JIRA-Getter.csv'!H270)</f>
        <v>1</v>
      </c>
      <c r="I271" s="6">
        <f>IF('[1]JIRA-Getter.csv'!I270="","",'[1]JIRA-Getter.csv'!I270)</f>
        <v>0</v>
      </c>
      <c r="J271" s="6">
        <f>IF('[1]JIRA-Getter.csv'!J270="","",'[1]JIRA-Getter.csv'!J270)</f>
        <v>0</v>
      </c>
      <c r="K271" s="5">
        <f>IF('[1]JIRA-Getter.csv'!K270="","",'[1]JIRA-Getter.csv'!K270)</f>
        <v>2</v>
      </c>
      <c r="L271" s="5" t="str">
        <f>IF('[1]JIRA-Getter.csv'!L270="","",'[1]JIRA-Getter.csv'!L270)</f>
        <v>Laurin Murer</v>
      </c>
      <c r="M271" s="7">
        <f>IF('[1]JIRA-Getter.csv'!M270="","",'[1]JIRA-Getter.csv'!M270+365.5*4)</f>
        <v>41939.972916666666</v>
      </c>
      <c r="N271" s="6">
        <f>IF('[1]JIRA-Getter.csv'!N270="","",'[1]JIRA-Getter.csv'!N270)</f>
        <v>2.25</v>
      </c>
      <c r="O271" s="8" t="str">
        <f>IF('[1]JIRA-Getter.csv'!O270="","",'[1]JIRA-Getter.csv'!O270)</f>
        <v>Created vagrant file to start an EEPPI-server</v>
      </c>
      <c r="P271" s="7">
        <f t="shared" si="4"/>
        <v>41939</v>
      </c>
    </row>
    <row r="272" spans="1:16">
      <c r="A272" s="5">
        <f>IF('[1]JIRA-Getter.csv'!A271="","",'[1]JIRA-Getter.csv'!A271)</f>
        <v>11016</v>
      </c>
      <c r="B272" s="5" t="str">
        <f>IF('[1]JIRA-Getter.csv'!B271="","",'[1]JIRA-Getter.csv'!B271)</f>
        <v>BA-78</v>
      </c>
      <c r="C272" s="5" t="str">
        <f>IF('[1]JIRA-Getter.csv'!C271="","",'[1]JIRA-Getter.csv'!C271)</f>
        <v>Write and send Meeting-Protocol from 27.10.2014</v>
      </c>
      <c r="D272" s="5" t="str">
        <f>IF('[1]JIRA-Getter.csv'!D271="","",'[1]JIRA-Getter.csv'!D271)</f>
        <v/>
      </c>
      <c r="E272" s="5" t="str">
        <f>IF('[1]JIRA-Getter.csv'!E271="","",'[1]JIRA-Getter.csv'!E271)</f>
        <v>Dev.Milestone2</v>
      </c>
      <c r="F272" s="5" t="str">
        <f>IF('[1]JIRA-Getter.csv'!F271="","",'[1]JIRA-Getter.csv'!F271)</f>
        <v>Closed</v>
      </c>
      <c r="G272" s="6">
        <f>IF('[1]JIRA-Getter.csv'!G271="","",'[1]JIRA-Getter.csv'!G271)</f>
        <v>1</v>
      </c>
      <c r="H272" s="6">
        <f>IF('[1]JIRA-Getter.csv'!H271="","",'[1]JIRA-Getter.csv'!H271)</f>
        <v>0.5</v>
      </c>
      <c r="I272" s="6">
        <f>IF('[1]JIRA-Getter.csv'!I271="","",'[1]JIRA-Getter.csv'!I271)</f>
        <v>0.25</v>
      </c>
      <c r="J272" s="6">
        <f>IF('[1]JIRA-Getter.csv'!J271="","",'[1]JIRA-Getter.csv'!J271)</f>
        <v>0.125</v>
      </c>
      <c r="K272" s="5">
        <f>IF('[1]JIRA-Getter.csv'!K271="","",'[1]JIRA-Getter.csv'!K271)</f>
        <v>2</v>
      </c>
      <c r="L272" s="5" t="str">
        <f>IF('[1]JIRA-Getter.csv'!L271="","",'[1]JIRA-Getter.csv'!L271)</f>
        <v>Laurin Murer</v>
      </c>
      <c r="M272" s="7">
        <f>IF('[1]JIRA-Getter.csv'!M271="","",'[1]JIRA-Getter.csv'!M271+365.5*4)</f>
        <v>41940.366666666669</v>
      </c>
      <c r="N272" s="6">
        <f>IF('[1]JIRA-Getter.csv'!N271="","",'[1]JIRA-Getter.csv'!N271)</f>
        <v>0.5</v>
      </c>
      <c r="O272" s="8" t="str">
        <f>IF('[1]JIRA-Getter.csv'!O271="","",'[1]JIRA-Getter.csv'!O271)</f>
        <v>Reviewed protocol, sent it and asked for code review</v>
      </c>
      <c r="P272" s="7">
        <f t="shared" si="4"/>
        <v>41940</v>
      </c>
    </row>
    <row r="273" spans="1:16">
      <c r="A273" s="5">
        <f>IF('[1]JIRA-Getter.csv'!A272="","",'[1]JIRA-Getter.csv'!A272)</f>
        <v>11017</v>
      </c>
      <c r="B273" s="5" t="str">
        <f>IF('[1]JIRA-Getter.csv'!B272="","",'[1]JIRA-Getter.csv'!B272)</f>
        <v>BA-14</v>
      </c>
      <c r="C273" s="5" t="str">
        <f>IF('[1]JIRA-Getter.csv'!C272="","",'[1]JIRA-Getter.csv'!C272)</f>
        <v>Projectmanagement</v>
      </c>
      <c r="D273" s="5" t="str">
        <f>IF('[1]JIRA-Getter.csv'!D272="","",'[1]JIRA-Getter.csv'!D272)</f>
        <v/>
      </c>
      <c r="E273" s="5" t="str">
        <f>IF('[1]JIRA-Getter.csv'!E272="","",'[1]JIRA-Getter.csv'!E272)</f>
        <v/>
      </c>
      <c r="F273" s="5" t="str">
        <f>IF('[1]JIRA-Getter.csv'!F272="","",'[1]JIRA-Getter.csv'!F272)</f>
        <v>Open</v>
      </c>
      <c r="G273" s="6">
        <f>IF('[1]JIRA-Getter.csv'!G272="","",'[1]JIRA-Getter.csv'!G272)</f>
        <v>14</v>
      </c>
      <c r="H273" s="6">
        <f>IF('[1]JIRA-Getter.csv'!H272="","",'[1]JIRA-Getter.csv'!H272)</f>
        <v>0.35</v>
      </c>
      <c r="I273" s="6">
        <f>IF('[1]JIRA-Getter.csv'!I272="","",'[1]JIRA-Getter.csv'!I272)</f>
        <v>0</v>
      </c>
      <c r="J273" s="6">
        <f>IF('[1]JIRA-Getter.csv'!J272="","",'[1]JIRA-Getter.csv'!J272)</f>
        <v>0</v>
      </c>
      <c r="K273" s="5">
        <f>IF('[1]JIRA-Getter.csv'!K272="","",'[1]JIRA-Getter.csv'!K272)</f>
        <v>40</v>
      </c>
      <c r="L273" s="5" t="str">
        <f>IF('[1]JIRA-Getter.csv'!L272="","",'[1]JIRA-Getter.csv'!L272)</f>
        <v>Laurin Murer</v>
      </c>
      <c r="M273" s="7">
        <f>IF('[1]JIRA-Getter.csv'!M272="","",'[1]JIRA-Getter.csv'!M272+365.5*4)</f>
        <v>41939.727777777778</v>
      </c>
      <c r="N273" s="6">
        <f>IF('[1]JIRA-Getter.csv'!N272="","",'[1]JIRA-Getter.csv'!N272)</f>
        <v>3</v>
      </c>
      <c r="O273" s="8" t="str">
        <f>IF('[1]JIRA-Getter.csv'!O272="","",'[1]JIRA-Getter.csv'!O272)</f>
        <v>Created new version of risk matrix</v>
      </c>
      <c r="P273" s="7">
        <f t="shared" si="4"/>
        <v>41939</v>
      </c>
    </row>
    <row r="274" spans="1:16">
      <c r="A274" s="5">
        <f>IF('[1]JIRA-Getter.csv'!A273="","",'[1]JIRA-Getter.csv'!A273)</f>
        <v>11018</v>
      </c>
      <c r="B274" s="5" t="str">
        <f>IF('[1]JIRA-Getter.csv'!B273="","",'[1]JIRA-Getter.csv'!B273)</f>
        <v>BA-14</v>
      </c>
      <c r="C274" s="5" t="str">
        <f>IF('[1]JIRA-Getter.csv'!C273="","",'[1]JIRA-Getter.csv'!C273)</f>
        <v>Projectmanagement</v>
      </c>
      <c r="D274" s="5" t="str">
        <f>IF('[1]JIRA-Getter.csv'!D273="","",'[1]JIRA-Getter.csv'!D273)</f>
        <v/>
      </c>
      <c r="E274" s="5" t="str">
        <f>IF('[1]JIRA-Getter.csv'!E273="","",'[1]JIRA-Getter.csv'!E273)</f>
        <v/>
      </c>
      <c r="F274" s="5" t="str">
        <f>IF('[1]JIRA-Getter.csv'!F273="","",'[1]JIRA-Getter.csv'!F273)</f>
        <v>Open</v>
      </c>
      <c r="G274" s="6">
        <f>IF('[1]JIRA-Getter.csv'!G273="","",'[1]JIRA-Getter.csv'!G273)</f>
        <v>14</v>
      </c>
      <c r="H274" s="6">
        <f>IF('[1]JIRA-Getter.csv'!H273="","",'[1]JIRA-Getter.csv'!H273)</f>
        <v>0.35</v>
      </c>
      <c r="I274" s="6">
        <f>IF('[1]JIRA-Getter.csv'!I273="","",'[1]JIRA-Getter.csv'!I273)</f>
        <v>0</v>
      </c>
      <c r="J274" s="6">
        <f>IF('[1]JIRA-Getter.csv'!J273="","",'[1]JIRA-Getter.csv'!J273)</f>
        <v>0</v>
      </c>
      <c r="K274" s="5">
        <f>IF('[1]JIRA-Getter.csv'!K273="","",'[1]JIRA-Getter.csv'!K273)</f>
        <v>40</v>
      </c>
      <c r="L274" s="5" t="str">
        <f>IF('[1]JIRA-Getter.csv'!L273="","",'[1]JIRA-Getter.csv'!L273)</f>
        <v>Laurin Murer</v>
      </c>
      <c r="M274" s="7">
        <f>IF('[1]JIRA-Getter.csv'!M273="","",'[1]JIRA-Getter.csv'!M273+365.5*4)</f>
        <v>41940.395138888889</v>
      </c>
      <c r="N274" s="6">
        <f>IF('[1]JIRA-Getter.csv'!N273="","",'[1]JIRA-Getter.csv'!N273)</f>
        <v>0.75</v>
      </c>
      <c r="O274" s="8" t="str">
        <f>IF('[1]JIRA-Getter.csv'!O273="","",'[1]JIRA-Getter.csv'!O273)</f>
        <v>Included new version of risk matrix in documentation and finished milestone</v>
      </c>
      <c r="P274" s="7">
        <f t="shared" si="4"/>
        <v>41940</v>
      </c>
    </row>
    <row r="275" spans="1:16">
      <c r="A275" s="5">
        <f>IF('[1]JIRA-Getter.csv'!A274="","",'[1]JIRA-Getter.csv'!A274)</f>
        <v>11019</v>
      </c>
      <c r="B275" s="5" t="str">
        <f>IF('[1]JIRA-Getter.csv'!B274="","",'[1]JIRA-Getter.csv'!B274)</f>
        <v>BA-106</v>
      </c>
      <c r="C275" s="5" t="str">
        <f>IF('[1]JIRA-Getter.csv'!C274="","",'[1]JIRA-Getter.csv'!C274)</f>
        <v>Fix integration tests on Jenkins</v>
      </c>
      <c r="D275" s="5" t="str">
        <f>IF('[1]JIRA-Getter.csv'!D274="","",'[1]JIRA-Getter.csv'!D274)</f>
        <v/>
      </c>
      <c r="E275" s="5" t="str">
        <f>IF('[1]JIRA-Getter.csv'!E274="","",'[1]JIRA-Getter.csv'!E274)</f>
        <v>Dev.Milestone2</v>
      </c>
      <c r="F275" s="5" t="str">
        <f>IF('[1]JIRA-Getter.csv'!F274="","",'[1]JIRA-Getter.csv'!F274)</f>
        <v>Closed</v>
      </c>
      <c r="G275" s="6">
        <f>IF('[1]JIRA-Getter.csv'!G274="","",'[1]JIRA-Getter.csv'!G274)</f>
        <v>1</v>
      </c>
      <c r="H275" s="6">
        <f>IF('[1]JIRA-Getter.csv'!H274="","",'[1]JIRA-Getter.csv'!H274)</f>
        <v>0.5</v>
      </c>
      <c r="I275" s="6">
        <f>IF('[1]JIRA-Getter.csv'!I274="","",'[1]JIRA-Getter.csv'!I274)</f>
        <v>4.75</v>
      </c>
      <c r="J275" s="6">
        <f>IF('[1]JIRA-Getter.csv'!J274="","",'[1]JIRA-Getter.csv'!J274)</f>
        <v>2.375</v>
      </c>
      <c r="K275" s="5">
        <f>IF('[1]JIRA-Getter.csv'!K274="","",'[1]JIRA-Getter.csv'!K274)</f>
        <v>2</v>
      </c>
      <c r="L275" s="5" t="str">
        <f>IF('[1]JIRA-Getter.csv'!L274="","",'[1]JIRA-Getter.csv'!L274)</f>
        <v>Laurin Murer</v>
      </c>
      <c r="M275" s="7">
        <f>IF('[1]JIRA-Getter.csv'!M274="","",'[1]JIRA-Getter.csv'!M274+365.5*4)</f>
        <v>41940.425000000003</v>
      </c>
      <c r="N275" s="6">
        <f>IF('[1]JIRA-Getter.csv'!N274="","",'[1]JIRA-Getter.csv'!N274)</f>
        <v>0.5</v>
      </c>
      <c r="O275" s="8" t="str">
        <f>IF('[1]JIRA-Getter.csv'!O274="","",'[1]JIRA-Getter.csv'!O274)</f>
        <v>Spent a half an hour of 1h budget and still no end in sight - integration tests running also on Jenkins are not as important now</v>
      </c>
      <c r="P275" s="7">
        <f t="shared" si="4"/>
        <v>41940</v>
      </c>
    </row>
    <row r="276" spans="1:16">
      <c r="A276" s="5">
        <f>IF('[1]JIRA-Getter.csv'!A275="","",'[1]JIRA-Getter.csv'!A275)</f>
        <v>11100</v>
      </c>
      <c r="B276" s="5" t="str">
        <f>IF('[1]JIRA-Getter.csv'!B275="","",'[1]JIRA-Getter.csv'!B275)</f>
        <v>BA-110</v>
      </c>
      <c r="C276" s="5" t="str">
        <f>IF('[1]JIRA-Getter.csv'!C275="","",'[1]JIRA-Getter.csv'!C275)</f>
        <v>Prepair presentation</v>
      </c>
      <c r="D276" s="5" t="str">
        <f>IF('[1]JIRA-Getter.csv'!D275="","",'[1]JIRA-Getter.csv'!D275)</f>
        <v/>
      </c>
      <c r="E276" s="5" t="str">
        <f>IF('[1]JIRA-Getter.csv'!E275="","",'[1]JIRA-Getter.csv'!E275)</f>
        <v>Dev.Milestone2</v>
      </c>
      <c r="F276" s="5" t="str">
        <f>IF('[1]JIRA-Getter.csv'!F275="","",'[1]JIRA-Getter.csv'!F275)</f>
        <v>Closed</v>
      </c>
      <c r="G276" s="6">
        <f>IF('[1]JIRA-Getter.csv'!G275="","",'[1]JIRA-Getter.csv'!G275)</f>
        <v>8</v>
      </c>
      <c r="H276" s="6">
        <f>IF('[1]JIRA-Getter.csv'!H275="","",'[1]JIRA-Getter.csv'!H275)</f>
        <v>0.53333333333333299</v>
      </c>
      <c r="I276" s="6">
        <f>IF('[1]JIRA-Getter.csv'!I275="","",'[1]JIRA-Getter.csv'!I275)</f>
        <v>0</v>
      </c>
      <c r="J276" s="6">
        <f>IF('[1]JIRA-Getter.csv'!J275="","",'[1]JIRA-Getter.csv'!J275)</f>
        <v>0</v>
      </c>
      <c r="K276" s="5">
        <f>IF('[1]JIRA-Getter.csv'!K275="","",'[1]JIRA-Getter.csv'!K275)</f>
        <v>15</v>
      </c>
      <c r="L276" s="5" t="str">
        <f>IF('[1]JIRA-Getter.csv'!L275="","",'[1]JIRA-Getter.csv'!L275)</f>
        <v>Tobias Blaser</v>
      </c>
      <c r="M276" s="7">
        <f>IF('[1]JIRA-Getter.csv'!M275="","",'[1]JIRA-Getter.csv'!M275+365.5*4)</f>
        <v>41940.854166666664</v>
      </c>
      <c r="N276" s="6">
        <f>IF('[1]JIRA-Getter.csv'!N275="","",'[1]JIRA-Getter.csv'!N275)</f>
        <v>1.25</v>
      </c>
      <c r="O276" s="8" t="str">
        <f>IF('[1]JIRA-Getter.csv'!O275="","",'[1]JIRA-Getter.csv'!O275)</f>
        <v>Add some slides about decisions.</v>
      </c>
      <c r="P276" s="7">
        <f t="shared" si="4"/>
        <v>41940</v>
      </c>
    </row>
    <row r="277" spans="1:16">
      <c r="A277" s="5">
        <f>IF('[1]JIRA-Getter.csv'!A276="","",'[1]JIRA-Getter.csv'!A276)</f>
        <v>11101</v>
      </c>
      <c r="B277" s="5" t="str">
        <f>IF('[1]JIRA-Getter.csv'!B276="","",'[1]JIRA-Getter.csv'!B276)</f>
        <v>BA-89</v>
      </c>
      <c r="C277" s="5" t="str">
        <f>IF('[1]JIRA-Getter.csv'!C276="","",'[1]JIRA-Getter.csv'!C276)</f>
        <v>Let user store PPT login data on EEPPI server</v>
      </c>
      <c r="D277" s="5" t="str">
        <f>IF('[1]JIRA-Getter.csv'!D276="","",'[1]JIRA-Getter.csv'!D276)</f>
        <v/>
      </c>
      <c r="E277" s="5" t="str">
        <f>IF('[1]JIRA-Getter.csv'!E276="","",'[1]JIRA-Getter.csv'!E276)</f>
        <v>Dev.Milestone2</v>
      </c>
      <c r="F277" s="5" t="str">
        <f>IF('[1]JIRA-Getter.csv'!F276="","",'[1]JIRA-Getter.csv'!F276)</f>
        <v>Closed</v>
      </c>
      <c r="G277" s="6">
        <f>IF('[1]JIRA-Getter.csv'!G276="","",'[1]JIRA-Getter.csv'!G276)</f>
        <v>4</v>
      </c>
      <c r="H277" s="6">
        <f>IF('[1]JIRA-Getter.csv'!H276="","",'[1]JIRA-Getter.csv'!H276)</f>
        <v>1.3333333333333299</v>
      </c>
      <c r="I277" s="6">
        <f>IF('[1]JIRA-Getter.csv'!I276="","",'[1]JIRA-Getter.csv'!I276)</f>
        <v>0</v>
      </c>
      <c r="J277" s="6">
        <f>IF('[1]JIRA-Getter.csv'!J276="","",'[1]JIRA-Getter.csv'!J276)</f>
        <v>0</v>
      </c>
      <c r="K277" s="5">
        <f>IF('[1]JIRA-Getter.csv'!K276="","",'[1]JIRA-Getter.csv'!K276)</f>
        <v>3</v>
      </c>
      <c r="L277" s="5" t="str">
        <f>IF('[1]JIRA-Getter.csv'!L276="","",'[1]JIRA-Getter.csv'!L276)</f>
        <v>Laurin Murer</v>
      </c>
      <c r="M277" s="7">
        <f>IF('[1]JIRA-Getter.csv'!M276="","",'[1]JIRA-Getter.csv'!M276+365.5*4)</f>
        <v>41940.5</v>
      </c>
      <c r="N277" s="6">
        <f>IF('[1]JIRA-Getter.csv'!N276="","",'[1]JIRA-Getter.csv'!N276)</f>
        <v>7</v>
      </c>
      <c r="O277" s="8" t="str">
        <f>IF('[1]JIRA-Getter.csv'!O276="","",'[1]JIRA-Getter.csv'!O276)</f>
        <v>Let user store PPT login data on EEPPI server</v>
      </c>
      <c r="P277" s="7">
        <f t="shared" si="4"/>
        <v>41940</v>
      </c>
    </row>
    <row r="278" spans="1:16">
      <c r="A278" s="5">
        <f>IF('[1]JIRA-Getter.csv'!A277="","",'[1]JIRA-Getter.csv'!A277)</f>
        <v>11102</v>
      </c>
      <c r="B278" s="5" t="str">
        <f>IF('[1]JIRA-Getter.csv'!B277="","",'[1]JIRA-Getter.csv'!B277)</f>
        <v>BA-89</v>
      </c>
      <c r="C278" s="5" t="str">
        <f>IF('[1]JIRA-Getter.csv'!C277="","",'[1]JIRA-Getter.csv'!C277)</f>
        <v>Let user store PPT login data on EEPPI server</v>
      </c>
      <c r="D278" s="5" t="str">
        <f>IF('[1]JIRA-Getter.csv'!D277="","",'[1]JIRA-Getter.csv'!D277)</f>
        <v/>
      </c>
      <c r="E278" s="5" t="str">
        <f>IF('[1]JIRA-Getter.csv'!E277="","",'[1]JIRA-Getter.csv'!E277)</f>
        <v>Dev.Milestone2</v>
      </c>
      <c r="F278" s="5" t="str">
        <f>IF('[1]JIRA-Getter.csv'!F277="","",'[1]JIRA-Getter.csv'!F277)</f>
        <v>Closed</v>
      </c>
      <c r="G278" s="6">
        <f>IF('[1]JIRA-Getter.csv'!G277="","",'[1]JIRA-Getter.csv'!G277)</f>
        <v>4</v>
      </c>
      <c r="H278" s="6">
        <f>IF('[1]JIRA-Getter.csv'!H277="","",'[1]JIRA-Getter.csv'!H277)</f>
        <v>1.3333333333333299</v>
      </c>
      <c r="I278" s="6">
        <f>IF('[1]JIRA-Getter.csv'!I277="","",'[1]JIRA-Getter.csv'!I277)</f>
        <v>0</v>
      </c>
      <c r="J278" s="6">
        <f>IF('[1]JIRA-Getter.csv'!J277="","",'[1]JIRA-Getter.csv'!J277)</f>
        <v>0</v>
      </c>
      <c r="K278" s="5">
        <f>IF('[1]JIRA-Getter.csv'!K277="","",'[1]JIRA-Getter.csv'!K277)</f>
        <v>3</v>
      </c>
      <c r="L278" s="5" t="str">
        <f>IF('[1]JIRA-Getter.csv'!L277="","",'[1]JIRA-Getter.csv'!L277)</f>
        <v>Laurin Murer</v>
      </c>
      <c r="M278" s="7">
        <f>IF('[1]JIRA-Getter.csv'!M277="","",'[1]JIRA-Getter.csv'!M277+365.5*4)</f>
        <v>41941.334722222222</v>
      </c>
      <c r="N278" s="6">
        <f>IF('[1]JIRA-Getter.csv'!N277="","",'[1]JIRA-Getter.csv'!N277)</f>
        <v>0.75</v>
      </c>
      <c r="O278" s="8" t="str">
        <f>IF('[1]JIRA-Getter.csv'!O277="","",'[1]JIRA-Getter.csv'!O277)</f>
        <v>Cleaned up code and merged</v>
      </c>
      <c r="P278" s="7">
        <f t="shared" si="4"/>
        <v>41941</v>
      </c>
    </row>
    <row r="279" spans="1:16">
      <c r="A279" s="5">
        <f>IF('[1]JIRA-Getter.csv'!A278="","",'[1]JIRA-Getter.csv'!A278)</f>
        <v>11103</v>
      </c>
      <c r="B279" s="5" t="str">
        <f>IF('[1]JIRA-Getter.csv'!B278="","",'[1]JIRA-Getter.csv'!B278)</f>
        <v>BA-107</v>
      </c>
      <c r="C279" s="5" t="str">
        <f>IF('[1]JIRA-Getter.csv'!C278="","",'[1]JIRA-Getter.csv'!C278)</f>
        <v>Run real queries in the documentation and so provied good and up to date examples</v>
      </c>
      <c r="D279" s="5" t="str">
        <f>IF('[1]JIRA-Getter.csv'!D278="","",'[1]JIRA-Getter.csv'!D278)</f>
        <v/>
      </c>
      <c r="E279" s="5" t="str">
        <f>IF('[1]JIRA-Getter.csv'!E278="","",'[1]JIRA-Getter.csv'!E278)</f>
        <v>Dev.Milestone2</v>
      </c>
      <c r="F279" s="5" t="str">
        <f>IF('[1]JIRA-Getter.csv'!F278="","",'[1]JIRA-Getter.csv'!F278)</f>
        <v>Closed</v>
      </c>
      <c r="G279" s="6">
        <f>IF('[1]JIRA-Getter.csv'!G278="","",'[1]JIRA-Getter.csv'!G278)</f>
        <v>3</v>
      </c>
      <c r="H279" s="6">
        <f>IF('[1]JIRA-Getter.csv'!H278="","",'[1]JIRA-Getter.csv'!H278)</f>
        <v>0.17647058823529399</v>
      </c>
      <c r="I279" s="6">
        <f>IF('[1]JIRA-Getter.csv'!I278="","",'[1]JIRA-Getter.csv'!I278)</f>
        <v>0</v>
      </c>
      <c r="J279" s="6">
        <f>IF('[1]JIRA-Getter.csv'!J278="","",'[1]JIRA-Getter.csv'!J278)</f>
        <v>0</v>
      </c>
      <c r="K279" s="5">
        <f>IF('[1]JIRA-Getter.csv'!K278="","",'[1]JIRA-Getter.csv'!K278)</f>
        <v>17</v>
      </c>
      <c r="L279" s="5" t="str">
        <f>IF('[1]JIRA-Getter.csv'!L278="","",'[1]JIRA-Getter.csv'!L278)</f>
        <v>Laurin Murer</v>
      </c>
      <c r="M279" s="7">
        <f>IF('[1]JIRA-Getter.csv'!M278="","",'[1]JIRA-Getter.csv'!M278+365.5*4)</f>
        <v>41941.344444444447</v>
      </c>
      <c r="N279" s="6">
        <f>IF('[1]JIRA-Getter.csv'!N278="","",'[1]JIRA-Getter.csv'!N278)</f>
        <v>0.25</v>
      </c>
      <c r="O279" s="8" t="str">
        <f>IF('[1]JIRA-Getter.csv'!O278="","",'[1]JIRA-Getter.csv'!O278)</f>
        <v>Implemented display of real data (but they are not good yet)</v>
      </c>
      <c r="P279" s="7">
        <f t="shared" si="4"/>
        <v>41941</v>
      </c>
    </row>
    <row r="280" spans="1:16">
      <c r="A280" s="5">
        <f>IF('[1]JIRA-Getter.csv'!A279="","",'[1]JIRA-Getter.csv'!A279)</f>
        <v>11104</v>
      </c>
      <c r="B280" s="5" t="str">
        <f>IF('[1]JIRA-Getter.csv'!B279="","",'[1]JIRA-Getter.csv'!B279)</f>
        <v>BA-133</v>
      </c>
      <c r="C280" s="5" t="str">
        <f>IF('[1]JIRA-Getter.csv'!C279="","",'[1]JIRA-Getter.csv'!C279)</f>
        <v>Enable HTTP basic authentication on EEPPI API</v>
      </c>
      <c r="D280" s="5" t="str">
        <f>IF('[1]JIRA-Getter.csv'!D279="","",'[1]JIRA-Getter.csv'!D279)</f>
        <v/>
      </c>
      <c r="E280" s="5" t="str">
        <f>IF('[1]JIRA-Getter.csv'!E279="","",'[1]JIRA-Getter.csv'!E279)</f>
        <v>Dev.Milestone3</v>
      </c>
      <c r="F280" s="5" t="str">
        <f>IF('[1]JIRA-Getter.csv'!F279="","",'[1]JIRA-Getter.csv'!F279)</f>
        <v>Closed</v>
      </c>
      <c r="G280" s="6">
        <f>IF('[1]JIRA-Getter.csv'!G279="","",'[1]JIRA-Getter.csv'!G279)</f>
        <v>4</v>
      </c>
      <c r="H280" s="6">
        <f>IF('[1]JIRA-Getter.csv'!H279="","",'[1]JIRA-Getter.csv'!H279)</f>
        <v>2</v>
      </c>
      <c r="I280" s="6">
        <f>IF('[1]JIRA-Getter.csv'!I279="","",'[1]JIRA-Getter.csv'!I279)</f>
        <v>2</v>
      </c>
      <c r="J280" s="6">
        <f>IF('[1]JIRA-Getter.csv'!J279="","",'[1]JIRA-Getter.csv'!J279)</f>
        <v>1</v>
      </c>
      <c r="K280" s="5">
        <f>IF('[1]JIRA-Getter.csv'!K279="","",'[1]JIRA-Getter.csv'!K279)</f>
        <v>2</v>
      </c>
      <c r="L280" s="5" t="str">
        <f>IF('[1]JIRA-Getter.csv'!L279="","",'[1]JIRA-Getter.csv'!L279)</f>
        <v>Laurin Murer</v>
      </c>
      <c r="M280" s="7">
        <f>IF('[1]JIRA-Getter.csv'!M279="","",'[1]JIRA-Getter.csv'!M279+365.5*4)</f>
        <v>41941.409722222219</v>
      </c>
      <c r="N280" s="6">
        <f>IF('[1]JIRA-Getter.csv'!N279="","",'[1]JIRA-Getter.csv'!N279)</f>
        <v>1.5</v>
      </c>
      <c r="O280" s="8" t="str">
        <f>IF('[1]JIRA-Getter.csv'!O279="","",'[1]JIRA-Getter.csv'!O279)</f>
        <v>Enable HTTP basic authentication on EEPPI API and documented it on the documentation page</v>
      </c>
      <c r="P280" s="7">
        <f t="shared" si="4"/>
        <v>41941</v>
      </c>
    </row>
    <row r="281" spans="1:16">
      <c r="A281" s="5">
        <f>IF('[1]JIRA-Getter.csv'!A280="","",'[1]JIRA-Getter.csv'!A280)</f>
        <v>11105</v>
      </c>
      <c r="B281" s="5" t="str">
        <f>IF('[1]JIRA-Getter.csv'!B280="","",'[1]JIRA-Getter.csv'!B280)</f>
        <v>BA-133</v>
      </c>
      <c r="C281" s="5" t="str">
        <f>IF('[1]JIRA-Getter.csv'!C280="","",'[1]JIRA-Getter.csv'!C280)</f>
        <v>Enable HTTP basic authentication on EEPPI API</v>
      </c>
      <c r="D281" s="5" t="str">
        <f>IF('[1]JIRA-Getter.csv'!D280="","",'[1]JIRA-Getter.csv'!D280)</f>
        <v/>
      </c>
      <c r="E281" s="5" t="str">
        <f>IF('[1]JIRA-Getter.csv'!E280="","",'[1]JIRA-Getter.csv'!E280)</f>
        <v>Dev.Milestone3</v>
      </c>
      <c r="F281" s="5" t="str">
        <f>IF('[1]JIRA-Getter.csv'!F280="","",'[1]JIRA-Getter.csv'!F280)</f>
        <v>Closed</v>
      </c>
      <c r="G281" s="6">
        <f>IF('[1]JIRA-Getter.csv'!G280="","",'[1]JIRA-Getter.csv'!G280)</f>
        <v>4</v>
      </c>
      <c r="H281" s="6">
        <f>IF('[1]JIRA-Getter.csv'!H280="","",'[1]JIRA-Getter.csv'!H280)</f>
        <v>2</v>
      </c>
      <c r="I281" s="6">
        <f>IF('[1]JIRA-Getter.csv'!I280="","",'[1]JIRA-Getter.csv'!I280)</f>
        <v>2</v>
      </c>
      <c r="J281" s="6">
        <f>IF('[1]JIRA-Getter.csv'!J280="","",'[1]JIRA-Getter.csv'!J280)</f>
        <v>1</v>
      </c>
      <c r="K281" s="5">
        <f>IF('[1]JIRA-Getter.csv'!K280="","",'[1]JIRA-Getter.csv'!K280)</f>
        <v>2</v>
      </c>
      <c r="L281" s="5" t="str">
        <f>IF('[1]JIRA-Getter.csv'!L280="","",'[1]JIRA-Getter.csv'!L280)</f>
        <v>Laurin Murer</v>
      </c>
      <c r="M281" s="7">
        <f>IF('[1]JIRA-Getter.csv'!M280="","",'[1]JIRA-Getter.csv'!M280+365.5*4)</f>
        <v>41941.481249999997</v>
      </c>
      <c r="N281" s="6">
        <f>IF('[1]JIRA-Getter.csv'!N280="","",'[1]JIRA-Getter.csv'!N280)</f>
        <v>0.5</v>
      </c>
      <c r="O281" s="8" t="str">
        <f>IF('[1]JIRA-Getter.csv'!O280="","",'[1]JIRA-Getter.csv'!O280)</f>
        <v>Fixed tests and merged into develop</v>
      </c>
      <c r="P281" s="7">
        <f t="shared" si="4"/>
        <v>41941</v>
      </c>
    </row>
    <row r="282" spans="1:16">
      <c r="A282" s="5">
        <f>IF('[1]JIRA-Getter.csv'!A281="","",'[1]JIRA-Getter.csv'!A281)</f>
        <v>11106</v>
      </c>
      <c r="B282" s="5" t="str">
        <f>IF('[1]JIRA-Getter.csv'!B281="","",'[1]JIRA-Getter.csv'!B281)</f>
        <v>BA-110</v>
      </c>
      <c r="C282" s="5" t="str">
        <f>IF('[1]JIRA-Getter.csv'!C281="","",'[1]JIRA-Getter.csv'!C281)</f>
        <v>Prepair presentation</v>
      </c>
      <c r="D282" s="5" t="str">
        <f>IF('[1]JIRA-Getter.csv'!D281="","",'[1]JIRA-Getter.csv'!D281)</f>
        <v/>
      </c>
      <c r="E282" s="5" t="str">
        <f>IF('[1]JIRA-Getter.csv'!E281="","",'[1]JIRA-Getter.csv'!E281)</f>
        <v>Dev.Milestone2</v>
      </c>
      <c r="F282" s="5" t="str">
        <f>IF('[1]JIRA-Getter.csv'!F281="","",'[1]JIRA-Getter.csv'!F281)</f>
        <v>Closed</v>
      </c>
      <c r="G282" s="6">
        <f>IF('[1]JIRA-Getter.csv'!G281="","",'[1]JIRA-Getter.csv'!G281)</f>
        <v>8</v>
      </c>
      <c r="H282" s="6">
        <f>IF('[1]JIRA-Getter.csv'!H281="","",'[1]JIRA-Getter.csv'!H281)</f>
        <v>0.53333333333333299</v>
      </c>
      <c r="I282" s="6">
        <f>IF('[1]JIRA-Getter.csv'!I281="","",'[1]JIRA-Getter.csv'!I281)</f>
        <v>0</v>
      </c>
      <c r="J282" s="6">
        <f>IF('[1]JIRA-Getter.csv'!J281="","",'[1]JIRA-Getter.csv'!J281)</f>
        <v>0</v>
      </c>
      <c r="K282" s="5">
        <f>IF('[1]JIRA-Getter.csv'!K281="","",'[1]JIRA-Getter.csv'!K281)</f>
        <v>15</v>
      </c>
      <c r="L282" s="5" t="str">
        <f>IF('[1]JIRA-Getter.csv'!L281="","",'[1]JIRA-Getter.csv'!L281)</f>
        <v>Tobias Blaser</v>
      </c>
      <c r="M282" s="7">
        <f>IF('[1]JIRA-Getter.csv'!M281="","",'[1]JIRA-Getter.csv'!M281+365.5*4)</f>
        <v>41941.9375</v>
      </c>
      <c r="N282" s="6">
        <f>IF('[1]JIRA-Getter.csv'!N281="","",'[1]JIRA-Getter.csv'!N281)</f>
        <v>1.5</v>
      </c>
      <c r="O282" s="8" t="str">
        <f>IF('[1]JIRA-Getter.csv'!O281="","",'[1]JIRA-Getter.csv'!O281)</f>
        <v>Add eeppi schemas to presi.</v>
      </c>
      <c r="P282" s="7">
        <f t="shared" si="4"/>
        <v>41941</v>
      </c>
    </row>
    <row r="283" spans="1:16">
      <c r="A283" s="5">
        <f>IF('[1]JIRA-Getter.csv'!A282="","",'[1]JIRA-Getter.csv'!A282)</f>
        <v>11107</v>
      </c>
      <c r="B283" s="5" t="str">
        <f>IF('[1]JIRA-Getter.csv'!B282="","",'[1]JIRA-Getter.csv'!B282)</f>
        <v>BA-110</v>
      </c>
      <c r="C283" s="5" t="str">
        <f>IF('[1]JIRA-Getter.csv'!C282="","",'[1]JIRA-Getter.csv'!C282)</f>
        <v>Prepair presentation</v>
      </c>
      <c r="D283" s="5" t="str">
        <f>IF('[1]JIRA-Getter.csv'!D282="","",'[1]JIRA-Getter.csv'!D282)</f>
        <v/>
      </c>
      <c r="E283" s="5" t="str">
        <f>IF('[1]JIRA-Getter.csv'!E282="","",'[1]JIRA-Getter.csv'!E282)</f>
        <v>Dev.Milestone2</v>
      </c>
      <c r="F283" s="5" t="str">
        <f>IF('[1]JIRA-Getter.csv'!F282="","",'[1]JIRA-Getter.csv'!F282)</f>
        <v>Closed</v>
      </c>
      <c r="G283" s="6">
        <f>IF('[1]JIRA-Getter.csv'!G282="","",'[1]JIRA-Getter.csv'!G282)</f>
        <v>8</v>
      </c>
      <c r="H283" s="6">
        <f>IF('[1]JIRA-Getter.csv'!H282="","",'[1]JIRA-Getter.csv'!H282)</f>
        <v>0.53333333333333299</v>
      </c>
      <c r="I283" s="6">
        <f>IF('[1]JIRA-Getter.csv'!I282="","",'[1]JIRA-Getter.csv'!I282)</f>
        <v>0</v>
      </c>
      <c r="J283" s="6">
        <f>IF('[1]JIRA-Getter.csv'!J282="","",'[1]JIRA-Getter.csv'!J282)</f>
        <v>0</v>
      </c>
      <c r="K283" s="5">
        <f>IF('[1]JIRA-Getter.csv'!K282="","",'[1]JIRA-Getter.csv'!K282)</f>
        <v>15</v>
      </c>
      <c r="L283" s="5" t="str">
        <f>IF('[1]JIRA-Getter.csv'!L282="","",'[1]JIRA-Getter.csv'!L282)</f>
        <v>Tobias Blaser</v>
      </c>
      <c r="M283" s="7">
        <f>IF('[1]JIRA-Getter.csv'!M282="","",'[1]JIRA-Getter.csv'!M282+365.5*4)</f>
        <v>41942.291666666664</v>
      </c>
      <c r="N283" s="6">
        <f>IF('[1]JIRA-Getter.csv'!N282="","",'[1]JIRA-Getter.csv'!N282)</f>
        <v>2.5</v>
      </c>
      <c r="O283" s="8" t="str">
        <f>IF('[1]JIRA-Getter.csv'!O282="","",'[1]JIRA-Getter.csv'!O282)</f>
        <v>Add better slide design.</v>
      </c>
      <c r="P283" s="7">
        <f t="shared" si="4"/>
        <v>41942</v>
      </c>
    </row>
    <row r="284" spans="1:16">
      <c r="A284" s="5">
        <f>IF('[1]JIRA-Getter.csv'!A283="","",'[1]JIRA-Getter.csv'!A283)</f>
        <v>11108</v>
      </c>
      <c r="B284" s="5" t="str">
        <f>IF('[1]JIRA-Getter.csv'!B283="","",'[1]JIRA-Getter.csv'!B283)</f>
        <v>BA-132</v>
      </c>
      <c r="C284" s="5" t="str">
        <f>IF('[1]JIRA-Getter.csv'!C283="","",'[1]JIRA-Getter.csv'!C283)</f>
        <v>Implement lazy loading and domain object relations on client</v>
      </c>
      <c r="D284" s="5" t="str">
        <f>IF('[1]JIRA-Getter.csv'!D283="","",'[1]JIRA-Getter.csv'!D283)</f>
        <v/>
      </c>
      <c r="E284" s="5" t="str">
        <f>IF('[1]JIRA-Getter.csv'!E283="","",'[1]JIRA-Getter.csv'!E283)</f>
        <v>Dev.Milestone2</v>
      </c>
      <c r="F284" s="5" t="str">
        <f>IF('[1]JIRA-Getter.csv'!F283="","",'[1]JIRA-Getter.csv'!F283)</f>
        <v>Closed</v>
      </c>
      <c r="G284" s="6">
        <f>IF('[1]JIRA-Getter.csv'!G283="","",'[1]JIRA-Getter.csv'!G283)</f>
        <v>10</v>
      </c>
      <c r="H284" s="6">
        <f>IF('[1]JIRA-Getter.csv'!H283="","",'[1]JIRA-Getter.csv'!H283)</f>
        <v>5</v>
      </c>
      <c r="I284" s="6">
        <f>IF('[1]JIRA-Getter.csv'!I283="","",'[1]JIRA-Getter.csv'!I283)</f>
        <v>7.5</v>
      </c>
      <c r="J284" s="6">
        <f>IF('[1]JIRA-Getter.csv'!J283="","",'[1]JIRA-Getter.csv'!J283)</f>
        <v>3.75</v>
      </c>
      <c r="K284" s="5">
        <f>IF('[1]JIRA-Getter.csv'!K283="","",'[1]JIRA-Getter.csv'!K283)</f>
        <v>2</v>
      </c>
      <c r="L284" s="5" t="str">
        <f>IF('[1]JIRA-Getter.csv'!L283="","",'[1]JIRA-Getter.csv'!L283)</f>
        <v>Tobias Blaser</v>
      </c>
      <c r="M284" s="7">
        <f>IF('[1]JIRA-Getter.csv'!M283="","",'[1]JIRA-Getter.csv'!M283+365.5*4)</f>
        <v>41942.395833333336</v>
      </c>
      <c r="N284" s="6">
        <f>IF('[1]JIRA-Getter.csv'!N283="","",'[1]JIRA-Getter.csv'!N283)</f>
        <v>1.5</v>
      </c>
      <c r="O284" s="8" t="str">
        <f>IF('[1]JIRA-Getter.csv'!O283="","",'[1]JIRA-Getter.csv'!O283)</f>
        <v>Start with proxy logic.</v>
      </c>
      <c r="P284" s="7">
        <f t="shared" si="4"/>
        <v>41942</v>
      </c>
    </row>
    <row r="285" spans="1:16">
      <c r="A285" s="5">
        <f>IF('[1]JIRA-Getter.csv'!A284="","",'[1]JIRA-Getter.csv'!A284)</f>
        <v>11109</v>
      </c>
      <c r="B285" s="5" t="str">
        <f>IF('[1]JIRA-Getter.csv'!B284="","",'[1]JIRA-Getter.csv'!B284)</f>
        <v>BA-132</v>
      </c>
      <c r="C285" s="5" t="str">
        <f>IF('[1]JIRA-Getter.csv'!C284="","",'[1]JIRA-Getter.csv'!C284)</f>
        <v>Implement lazy loading and domain object relations on client</v>
      </c>
      <c r="D285" s="5" t="str">
        <f>IF('[1]JIRA-Getter.csv'!D284="","",'[1]JIRA-Getter.csv'!D284)</f>
        <v/>
      </c>
      <c r="E285" s="5" t="str">
        <f>IF('[1]JIRA-Getter.csv'!E284="","",'[1]JIRA-Getter.csv'!E284)</f>
        <v>Dev.Milestone2</v>
      </c>
      <c r="F285" s="5" t="str">
        <f>IF('[1]JIRA-Getter.csv'!F284="","",'[1]JIRA-Getter.csv'!F284)</f>
        <v>Closed</v>
      </c>
      <c r="G285" s="6">
        <f>IF('[1]JIRA-Getter.csv'!G284="","",'[1]JIRA-Getter.csv'!G284)</f>
        <v>10</v>
      </c>
      <c r="H285" s="6">
        <f>IF('[1]JIRA-Getter.csv'!H284="","",'[1]JIRA-Getter.csv'!H284)</f>
        <v>5</v>
      </c>
      <c r="I285" s="6">
        <f>IF('[1]JIRA-Getter.csv'!I284="","",'[1]JIRA-Getter.csv'!I284)</f>
        <v>7.5</v>
      </c>
      <c r="J285" s="6">
        <f>IF('[1]JIRA-Getter.csv'!J284="","",'[1]JIRA-Getter.csv'!J284)</f>
        <v>3.75</v>
      </c>
      <c r="K285" s="5">
        <f>IF('[1]JIRA-Getter.csv'!K284="","",'[1]JIRA-Getter.csv'!K284)</f>
        <v>2</v>
      </c>
      <c r="L285" s="5" t="str">
        <f>IF('[1]JIRA-Getter.csv'!L284="","",'[1]JIRA-Getter.csv'!L284)</f>
        <v>Tobias Blaser</v>
      </c>
      <c r="M285" s="7">
        <f>IF('[1]JIRA-Getter.csv'!M284="","",'[1]JIRA-Getter.csv'!M284+365.5*4)</f>
        <v>41942.520833333336</v>
      </c>
      <c r="N285" s="6">
        <f>IF('[1]JIRA-Getter.csv'!N284="","",'[1]JIRA-Getter.csv'!N284)</f>
        <v>1</v>
      </c>
      <c r="O285" s="8" t="str">
        <f>IF('[1]JIRA-Getter.csv'!O284="","",'[1]JIRA-Getter.csv'!O284)</f>
        <v>Implement Proxy getter.</v>
      </c>
      <c r="P285" s="7">
        <f t="shared" si="4"/>
        <v>41942</v>
      </c>
    </row>
    <row r="286" spans="1:16">
      <c r="A286" s="5">
        <f>IF('[1]JIRA-Getter.csv'!A285="","",'[1]JIRA-Getter.csv'!A285)</f>
        <v>11110</v>
      </c>
      <c r="B286" s="5" t="str">
        <f>IF('[1]JIRA-Getter.csv'!B285="","",'[1]JIRA-Getter.csv'!B285)</f>
        <v>BA-110</v>
      </c>
      <c r="C286" s="5" t="str">
        <f>IF('[1]JIRA-Getter.csv'!C285="","",'[1]JIRA-Getter.csv'!C285)</f>
        <v>Prepair presentation</v>
      </c>
      <c r="D286" s="5" t="str">
        <f>IF('[1]JIRA-Getter.csv'!D285="","",'[1]JIRA-Getter.csv'!D285)</f>
        <v/>
      </c>
      <c r="E286" s="5" t="str">
        <f>IF('[1]JIRA-Getter.csv'!E285="","",'[1]JIRA-Getter.csv'!E285)</f>
        <v>Dev.Milestone2</v>
      </c>
      <c r="F286" s="5" t="str">
        <f>IF('[1]JIRA-Getter.csv'!F285="","",'[1]JIRA-Getter.csv'!F285)</f>
        <v>Closed</v>
      </c>
      <c r="G286" s="6">
        <f>IF('[1]JIRA-Getter.csv'!G285="","",'[1]JIRA-Getter.csv'!G285)</f>
        <v>8</v>
      </c>
      <c r="H286" s="6">
        <f>IF('[1]JIRA-Getter.csv'!H285="","",'[1]JIRA-Getter.csv'!H285)</f>
        <v>0.53333333333333299</v>
      </c>
      <c r="I286" s="6">
        <f>IF('[1]JIRA-Getter.csv'!I285="","",'[1]JIRA-Getter.csv'!I285)</f>
        <v>0</v>
      </c>
      <c r="J286" s="6">
        <f>IF('[1]JIRA-Getter.csv'!J285="","",'[1]JIRA-Getter.csv'!J285)</f>
        <v>0</v>
      </c>
      <c r="K286" s="5">
        <f>IF('[1]JIRA-Getter.csv'!K285="","",'[1]JIRA-Getter.csv'!K285)</f>
        <v>15</v>
      </c>
      <c r="L286" s="5" t="str">
        <f>IF('[1]JIRA-Getter.csv'!L285="","",'[1]JIRA-Getter.csv'!L285)</f>
        <v>Tobias Blaser</v>
      </c>
      <c r="M286" s="7">
        <f>IF('[1]JIRA-Getter.csv'!M285="","",'[1]JIRA-Getter.csv'!M285+365.5*4)</f>
        <v>41942.5625</v>
      </c>
      <c r="N286" s="6">
        <f>IF('[1]JIRA-Getter.csv'!N285="","",'[1]JIRA-Getter.csv'!N285)</f>
        <v>0.5</v>
      </c>
      <c r="O286" s="8" t="str">
        <f>IF('[1]JIRA-Getter.csv'!O285="","",'[1]JIRA-Getter.csv'!O285)</f>
        <v>Adjust file size.</v>
      </c>
      <c r="P286" s="7">
        <f t="shared" si="4"/>
        <v>41942</v>
      </c>
    </row>
    <row r="287" spans="1:16">
      <c r="A287" s="5">
        <f>IF('[1]JIRA-Getter.csv'!A286="","",'[1]JIRA-Getter.csv'!A286)</f>
        <v>11111</v>
      </c>
      <c r="B287" s="5" t="str">
        <f>IF('[1]JIRA-Getter.csv'!B286="","",'[1]JIRA-Getter.csv'!B286)</f>
        <v>BA-14</v>
      </c>
      <c r="C287" s="5" t="str">
        <f>IF('[1]JIRA-Getter.csv'!C286="","",'[1]JIRA-Getter.csv'!C286)</f>
        <v>Projectmanagement</v>
      </c>
      <c r="D287" s="5" t="str">
        <f>IF('[1]JIRA-Getter.csv'!D286="","",'[1]JIRA-Getter.csv'!D286)</f>
        <v/>
      </c>
      <c r="E287" s="5" t="str">
        <f>IF('[1]JIRA-Getter.csv'!E286="","",'[1]JIRA-Getter.csv'!E286)</f>
        <v/>
      </c>
      <c r="F287" s="5" t="str">
        <f>IF('[1]JIRA-Getter.csv'!F286="","",'[1]JIRA-Getter.csv'!F286)</f>
        <v>Open</v>
      </c>
      <c r="G287" s="6">
        <f>IF('[1]JIRA-Getter.csv'!G286="","",'[1]JIRA-Getter.csv'!G286)</f>
        <v>14</v>
      </c>
      <c r="H287" s="6">
        <f>IF('[1]JIRA-Getter.csv'!H286="","",'[1]JIRA-Getter.csv'!H286)</f>
        <v>0.35</v>
      </c>
      <c r="I287" s="6">
        <f>IF('[1]JIRA-Getter.csv'!I286="","",'[1]JIRA-Getter.csv'!I286)</f>
        <v>0</v>
      </c>
      <c r="J287" s="6">
        <f>IF('[1]JIRA-Getter.csv'!J286="","",'[1]JIRA-Getter.csv'!J286)</f>
        <v>0</v>
      </c>
      <c r="K287" s="5">
        <f>IF('[1]JIRA-Getter.csv'!K286="","",'[1]JIRA-Getter.csv'!K286)</f>
        <v>40</v>
      </c>
      <c r="L287" s="5" t="str">
        <f>IF('[1]JIRA-Getter.csv'!L286="","",'[1]JIRA-Getter.csv'!L286)</f>
        <v>Tobias Blaser</v>
      </c>
      <c r="M287" s="7">
        <f>IF('[1]JIRA-Getter.csv'!M286="","",'[1]JIRA-Getter.csv'!M286+365.5*4)</f>
        <v>41942.604166666664</v>
      </c>
      <c r="N287" s="6">
        <f>IF('[1]JIRA-Getter.csv'!N286="","",'[1]JIRA-Getter.csv'!N286)</f>
        <v>0.75</v>
      </c>
      <c r="O287" s="8" t="str">
        <f>IF('[1]JIRA-Getter.csv'!O286="","",'[1]JIRA-Getter.csv'!O286)</f>
        <v>Discuss code review.</v>
      </c>
      <c r="P287" s="7">
        <f t="shared" si="4"/>
        <v>41942</v>
      </c>
    </row>
    <row r="288" spans="1:16">
      <c r="A288" s="5">
        <f>IF('[1]JIRA-Getter.csv'!A287="","",'[1]JIRA-Getter.csv'!A287)</f>
        <v>11112</v>
      </c>
      <c r="B288" s="5" t="str">
        <f>IF('[1]JIRA-Getter.csv'!B287="","",'[1]JIRA-Getter.csv'!B287)</f>
        <v>BA-110</v>
      </c>
      <c r="C288" s="5" t="str">
        <f>IF('[1]JIRA-Getter.csv'!C287="","",'[1]JIRA-Getter.csv'!C287)</f>
        <v>Prepair presentation</v>
      </c>
      <c r="D288" s="5" t="str">
        <f>IF('[1]JIRA-Getter.csv'!D287="","",'[1]JIRA-Getter.csv'!D287)</f>
        <v/>
      </c>
      <c r="E288" s="5" t="str">
        <f>IF('[1]JIRA-Getter.csv'!E287="","",'[1]JIRA-Getter.csv'!E287)</f>
        <v>Dev.Milestone2</v>
      </c>
      <c r="F288" s="5" t="str">
        <f>IF('[1]JIRA-Getter.csv'!F287="","",'[1]JIRA-Getter.csv'!F287)</f>
        <v>Closed</v>
      </c>
      <c r="G288" s="6">
        <f>IF('[1]JIRA-Getter.csv'!G287="","",'[1]JIRA-Getter.csv'!G287)</f>
        <v>8</v>
      </c>
      <c r="H288" s="6">
        <f>IF('[1]JIRA-Getter.csv'!H287="","",'[1]JIRA-Getter.csv'!H287)</f>
        <v>0.53333333333333299</v>
      </c>
      <c r="I288" s="6">
        <f>IF('[1]JIRA-Getter.csv'!I287="","",'[1]JIRA-Getter.csv'!I287)</f>
        <v>0</v>
      </c>
      <c r="J288" s="6">
        <f>IF('[1]JIRA-Getter.csv'!J287="","",'[1]JIRA-Getter.csv'!J287)</f>
        <v>0</v>
      </c>
      <c r="K288" s="5">
        <f>IF('[1]JIRA-Getter.csv'!K287="","",'[1]JIRA-Getter.csv'!K287)</f>
        <v>15</v>
      </c>
      <c r="L288" s="5" t="str">
        <f>IF('[1]JIRA-Getter.csv'!L287="","",'[1]JIRA-Getter.csv'!L287)</f>
        <v>Tobias Blaser</v>
      </c>
      <c r="M288" s="7">
        <f>IF('[1]JIRA-Getter.csv'!M287="","",'[1]JIRA-Getter.csv'!M287+365.5*4)</f>
        <v>41942.65625</v>
      </c>
      <c r="N288" s="6">
        <f>IF('[1]JIRA-Getter.csv'!N287="","",'[1]JIRA-Getter.csv'!N287)</f>
        <v>1.75</v>
      </c>
      <c r="O288" s="8" t="str">
        <f>IF('[1]JIRA-Getter.csv'!O287="","",'[1]JIRA-Getter.csv'!O287)</f>
        <v>Work on presentation</v>
      </c>
      <c r="P288" s="7">
        <f t="shared" si="4"/>
        <v>41942</v>
      </c>
    </row>
    <row r="289" spans="1:16">
      <c r="A289" s="5">
        <f>IF('[1]JIRA-Getter.csv'!A288="","",'[1]JIRA-Getter.csv'!A288)</f>
        <v>11113</v>
      </c>
      <c r="B289" s="5" t="str">
        <f>IF('[1]JIRA-Getter.csv'!B288="","",'[1]JIRA-Getter.csv'!B288)</f>
        <v>BA-146</v>
      </c>
      <c r="C289" s="5" t="str">
        <f>IF('[1]JIRA-Getter.csv'!C288="","",'[1]JIRA-Getter.csv'!C288)</f>
        <v>Update module structure on client</v>
      </c>
      <c r="D289" s="5" t="str">
        <f>IF('[1]JIRA-Getter.csv'!D288="","",'[1]JIRA-Getter.csv'!D288)</f>
        <v/>
      </c>
      <c r="E289" s="5" t="str">
        <f>IF('[1]JIRA-Getter.csv'!E288="","",'[1]JIRA-Getter.csv'!E288)</f>
        <v>Dev.Milestone2</v>
      </c>
      <c r="F289" s="5" t="str">
        <f>IF('[1]JIRA-Getter.csv'!F288="","",'[1]JIRA-Getter.csv'!F288)</f>
        <v>Closed</v>
      </c>
      <c r="G289" s="6">
        <f>IF('[1]JIRA-Getter.csv'!G288="","",'[1]JIRA-Getter.csv'!G288)</f>
        <v>1</v>
      </c>
      <c r="H289" s="6">
        <f>IF('[1]JIRA-Getter.csv'!H288="","",'[1]JIRA-Getter.csv'!H288)</f>
        <v>0.5</v>
      </c>
      <c r="I289" s="6">
        <f>IF('[1]JIRA-Getter.csv'!I288="","",'[1]JIRA-Getter.csv'!I288)</f>
        <v>0</v>
      </c>
      <c r="J289" s="6">
        <f>IF('[1]JIRA-Getter.csv'!J288="","",'[1]JIRA-Getter.csv'!J288)</f>
        <v>0</v>
      </c>
      <c r="K289" s="5">
        <f>IF('[1]JIRA-Getter.csv'!K288="","",'[1]JIRA-Getter.csv'!K288)</f>
        <v>2</v>
      </c>
      <c r="L289" s="5" t="str">
        <f>IF('[1]JIRA-Getter.csv'!L288="","",'[1]JIRA-Getter.csv'!L288)</f>
        <v>Tobias Blaser</v>
      </c>
      <c r="M289" s="7">
        <f>IF('[1]JIRA-Getter.csv'!M288="","",'[1]JIRA-Getter.csv'!M288+365.5*4)</f>
        <v>41942.635416666664</v>
      </c>
      <c r="N289" s="6">
        <f>IF('[1]JIRA-Getter.csv'!N288="","",'[1]JIRA-Getter.csv'!N288)</f>
        <v>0.5</v>
      </c>
      <c r="O289" s="8" t="str">
        <f>IF('[1]JIRA-Getter.csv'!O288="","",'[1]JIRA-Getter.csv'!O288)</f>
        <v>Update module structure.</v>
      </c>
      <c r="P289" s="7">
        <f t="shared" si="4"/>
        <v>41942</v>
      </c>
    </row>
    <row r="290" spans="1:16">
      <c r="A290" s="5">
        <f>IF('[1]JIRA-Getter.csv'!A289="","",'[1]JIRA-Getter.csv'!A289)</f>
        <v>11114</v>
      </c>
      <c r="B290" s="5" t="str">
        <f>IF('[1]JIRA-Getter.csv'!B289="","",'[1]JIRA-Getter.csv'!B289)</f>
        <v>BA-146</v>
      </c>
      <c r="C290" s="5" t="str">
        <f>IF('[1]JIRA-Getter.csv'!C289="","",'[1]JIRA-Getter.csv'!C289)</f>
        <v>Update module structure on client</v>
      </c>
      <c r="D290" s="5" t="str">
        <f>IF('[1]JIRA-Getter.csv'!D289="","",'[1]JIRA-Getter.csv'!D289)</f>
        <v/>
      </c>
      <c r="E290" s="5" t="str">
        <f>IF('[1]JIRA-Getter.csv'!E289="","",'[1]JIRA-Getter.csv'!E289)</f>
        <v>Dev.Milestone2</v>
      </c>
      <c r="F290" s="5" t="str">
        <f>IF('[1]JIRA-Getter.csv'!F289="","",'[1]JIRA-Getter.csv'!F289)</f>
        <v>Closed</v>
      </c>
      <c r="G290" s="6">
        <f>IF('[1]JIRA-Getter.csv'!G289="","",'[1]JIRA-Getter.csv'!G289)</f>
        <v>1</v>
      </c>
      <c r="H290" s="6">
        <f>IF('[1]JIRA-Getter.csv'!H289="","",'[1]JIRA-Getter.csv'!H289)</f>
        <v>0.5</v>
      </c>
      <c r="I290" s="6">
        <f>IF('[1]JIRA-Getter.csv'!I289="","",'[1]JIRA-Getter.csv'!I289)</f>
        <v>0</v>
      </c>
      <c r="J290" s="6">
        <f>IF('[1]JIRA-Getter.csv'!J289="","",'[1]JIRA-Getter.csv'!J289)</f>
        <v>0</v>
      </c>
      <c r="K290" s="5">
        <f>IF('[1]JIRA-Getter.csv'!K289="","",'[1]JIRA-Getter.csv'!K289)</f>
        <v>2</v>
      </c>
      <c r="L290" s="5" t="str">
        <f>IF('[1]JIRA-Getter.csv'!L289="","",'[1]JIRA-Getter.csv'!L289)</f>
        <v>Tobias Blaser</v>
      </c>
      <c r="M290" s="7">
        <f>IF('[1]JIRA-Getter.csv'!M289="","",'[1]JIRA-Getter.csv'!M289+365.5*4)</f>
        <v>41943.302083333336</v>
      </c>
      <c r="N290" s="6">
        <f>IF('[1]JIRA-Getter.csv'!N289="","",'[1]JIRA-Getter.csv'!N289)</f>
        <v>0.75</v>
      </c>
      <c r="O290" s="8" t="str">
        <f>IF('[1]JIRA-Getter.csv'!O289="","",'[1]JIRA-Getter.csv'!O289)</f>
        <v>Fix module structure.</v>
      </c>
      <c r="P290" s="7">
        <f t="shared" si="4"/>
        <v>41943</v>
      </c>
    </row>
    <row r="291" spans="1:16">
      <c r="A291" s="5">
        <f>IF('[1]JIRA-Getter.csv'!A290="","",'[1]JIRA-Getter.csv'!A290)</f>
        <v>11115</v>
      </c>
      <c r="B291" s="5" t="str">
        <f>IF('[1]JIRA-Getter.csv'!B290="","",'[1]JIRA-Getter.csv'!B290)</f>
        <v>BA-107</v>
      </c>
      <c r="C291" s="5" t="str">
        <f>IF('[1]JIRA-Getter.csv'!C290="","",'[1]JIRA-Getter.csv'!C290)</f>
        <v>Run real queries in the documentation and so provied good and up to date examples</v>
      </c>
      <c r="D291" s="5" t="str">
        <f>IF('[1]JIRA-Getter.csv'!D290="","",'[1]JIRA-Getter.csv'!D290)</f>
        <v/>
      </c>
      <c r="E291" s="5" t="str">
        <f>IF('[1]JIRA-Getter.csv'!E290="","",'[1]JIRA-Getter.csv'!E290)</f>
        <v>Dev.Milestone2</v>
      </c>
      <c r="F291" s="5" t="str">
        <f>IF('[1]JIRA-Getter.csv'!F290="","",'[1]JIRA-Getter.csv'!F290)</f>
        <v>Closed</v>
      </c>
      <c r="G291" s="6">
        <f>IF('[1]JIRA-Getter.csv'!G290="","",'[1]JIRA-Getter.csv'!G290)</f>
        <v>3</v>
      </c>
      <c r="H291" s="6">
        <f>IF('[1]JIRA-Getter.csv'!H290="","",'[1]JIRA-Getter.csv'!H290)</f>
        <v>0.17647058823529399</v>
      </c>
      <c r="I291" s="6">
        <f>IF('[1]JIRA-Getter.csv'!I290="","",'[1]JIRA-Getter.csv'!I290)</f>
        <v>0</v>
      </c>
      <c r="J291" s="6">
        <f>IF('[1]JIRA-Getter.csv'!J290="","",'[1]JIRA-Getter.csv'!J290)</f>
        <v>0</v>
      </c>
      <c r="K291" s="5">
        <f>IF('[1]JIRA-Getter.csv'!K290="","",'[1]JIRA-Getter.csv'!K290)</f>
        <v>17</v>
      </c>
      <c r="L291" s="5" t="str">
        <f>IF('[1]JIRA-Getter.csv'!L290="","",'[1]JIRA-Getter.csv'!L290)</f>
        <v>Laurin Murer</v>
      </c>
      <c r="M291" s="7">
        <f>IF('[1]JIRA-Getter.csv'!M290="","",'[1]JIRA-Getter.csv'!M290+365.5*4)</f>
        <v>41941.384027777778</v>
      </c>
      <c r="N291" s="6">
        <f>IF('[1]JIRA-Getter.csv'!N290="","",'[1]JIRA-Getter.csv'!N290)</f>
        <v>0.33333333333333298</v>
      </c>
      <c r="O291" s="8" t="str">
        <f>IF('[1]JIRA-Getter.csv'!O290="","",'[1]JIRA-Getter.csv'!O290)</f>
        <v xml:space="preserve">Updated test for documentation, </v>
      </c>
      <c r="P291" s="7">
        <f t="shared" si="4"/>
        <v>41941</v>
      </c>
    </row>
    <row r="292" spans="1:16">
      <c r="A292" s="5">
        <f>IF('[1]JIRA-Getter.csv'!A291="","",'[1]JIRA-Getter.csv'!A291)</f>
        <v>11116</v>
      </c>
      <c r="B292" s="5" t="str">
        <f>IF('[1]JIRA-Getter.csv'!B291="","",'[1]JIRA-Getter.csv'!B291)</f>
        <v>BA-107</v>
      </c>
      <c r="C292" s="5" t="str">
        <f>IF('[1]JIRA-Getter.csv'!C291="","",'[1]JIRA-Getter.csv'!C291)</f>
        <v>Run real queries in the documentation and so provied good and up to date examples</v>
      </c>
      <c r="D292" s="5" t="str">
        <f>IF('[1]JIRA-Getter.csv'!D291="","",'[1]JIRA-Getter.csv'!D291)</f>
        <v/>
      </c>
      <c r="E292" s="5" t="str">
        <f>IF('[1]JIRA-Getter.csv'!E291="","",'[1]JIRA-Getter.csv'!E291)</f>
        <v>Dev.Milestone2</v>
      </c>
      <c r="F292" s="5" t="str">
        <f>IF('[1]JIRA-Getter.csv'!F291="","",'[1]JIRA-Getter.csv'!F291)</f>
        <v>Closed</v>
      </c>
      <c r="G292" s="6">
        <f>IF('[1]JIRA-Getter.csv'!G291="","",'[1]JIRA-Getter.csv'!G291)</f>
        <v>3</v>
      </c>
      <c r="H292" s="6">
        <f>IF('[1]JIRA-Getter.csv'!H291="","",'[1]JIRA-Getter.csv'!H291)</f>
        <v>0.17647058823529399</v>
      </c>
      <c r="I292" s="6">
        <f>IF('[1]JIRA-Getter.csv'!I291="","",'[1]JIRA-Getter.csv'!I291)</f>
        <v>0</v>
      </c>
      <c r="J292" s="6">
        <f>IF('[1]JIRA-Getter.csv'!J291="","",'[1]JIRA-Getter.csv'!J291)</f>
        <v>0</v>
      </c>
      <c r="K292" s="5">
        <f>IF('[1]JIRA-Getter.csv'!K291="","",'[1]JIRA-Getter.csv'!K291)</f>
        <v>17</v>
      </c>
      <c r="L292" s="5" t="str">
        <f>IF('[1]JIRA-Getter.csv'!L291="","",'[1]JIRA-Getter.csv'!L291)</f>
        <v>Laurin Murer</v>
      </c>
      <c r="M292" s="7">
        <f>IF('[1]JIRA-Getter.csv'!M291="","",'[1]JIRA-Getter.csv'!M291+365.5*4)</f>
        <v>41941.384722222225</v>
      </c>
      <c r="N292" s="6">
        <f>IF('[1]JIRA-Getter.csv'!N291="","",'[1]JIRA-Getter.csv'!N291)</f>
        <v>0.25</v>
      </c>
      <c r="O292" s="8" t="str">
        <f>IF('[1]JIRA-Getter.csv'!O291="","",'[1]JIRA-Getter.csv'!O291)</f>
        <v>Added description of 401 response and fixed double URL-encoding in documentation</v>
      </c>
      <c r="P292" s="7">
        <f t="shared" si="4"/>
        <v>41941</v>
      </c>
    </row>
    <row r="293" spans="1:16">
      <c r="A293" s="5">
        <f>IF('[1]JIRA-Getter.csv'!A292="","",'[1]JIRA-Getter.csv'!A292)</f>
        <v>11117</v>
      </c>
      <c r="B293" s="5" t="str">
        <f>IF('[1]JIRA-Getter.csv'!B292="","",'[1]JIRA-Getter.csv'!B292)</f>
        <v>BA-107</v>
      </c>
      <c r="C293" s="5" t="str">
        <f>IF('[1]JIRA-Getter.csv'!C292="","",'[1]JIRA-Getter.csv'!C292)</f>
        <v>Run real queries in the documentation and so provied good and up to date examples</v>
      </c>
      <c r="D293" s="5" t="str">
        <f>IF('[1]JIRA-Getter.csv'!D292="","",'[1]JIRA-Getter.csv'!D292)</f>
        <v/>
      </c>
      <c r="E293" s="5" t="str">
        <f>IF('[1]JIRA-Getter.csv'!E292="","",'[1]JIRA-Getter.csv'!E292)</f>
        <v>Dev.Milestone2</v>
      </c>
      <c r="F293" s="5" t="str">
        <f>IF('[1]JIRA-Getter.csv'!F292="","",'[1]JIRA-Getter.csv'!F292)</f>
        <v>Closed</v>
      </c>
      <c r="G293" s="6">
        <f>IF('[1]JIRA-Getter.csv'!G292="","",'[1]JIRA-Getter.csv'!G292)</f>
        <v>3</v>
      </c>
      <c r="H293" s="6">
        <f>IF('[1]JIRA-Getter.csv'!H292="","",'[1]JIRA-Getter.csv'!H292)</f>
        <v>0.17647058823529399</v>
      </c>
      <c r="I293" s="6">
        <f>IF('[1]JIRA-Getter.csv'!I292="","",'[1]JIRA-Getter.csv'!I292)</f>
        <v>0</v>
      </c>
      <c r="J293" s="6">
        <f>IF('[1]JIRA-Getter.csv'!J292="","",'[1]JIRA-Getter.csv'!J292)</f>
        <v>0</v>
      </c>
      <c r="K293" s="5">
        <f>IF('[1]JIRA-Getter.csv'!K292="","",'[1]JIRA-Getter.csv'!K292)</f>
        <v>17</v>
      </c>
      <c r="L293" s="5" t="str">
        <f>IF('[1]JIRA-Getter.csv'!L292="","",'[1]JIRA-Getter.csv'!L292)</f>
        <v>Laurin Murer</v>
      </c>
      <c r="M293" s="7">
        <f>IF('[1]JIRA-Getter.csv'!M292="","",'[1]JIRA-Getter.csv'!M292+365.5*4)</f>
        <v>41941.384722222225</v>
      </c>
      <c r="N293" s="6">
        <f>IF('[1]JIRA-Getter.csv'!N292="","",'[1]JIRA-Getter.csv'!N292)</f>
        <v>0.25</v>
      </c>
      <c r="O293" s="8" t="str">
        <f>IF('[1]JIRA-Getter.csv'!O292="","",'[1]JIRA-Getter.csv'!O292)</f>
        <v>Enable authentication for documentation examples</v>
      </c>
      <c r="P293" s="7">
        <f t="shared" si="4"/>
        <v>41941</v>
      </c>
    </row>
    <row r="294" spans="1:16">
      <c r="A294" s="5">
        <f>IF('[1]JIRA-Getter.csv'!A293="","",'[1]JIRA-Getter.csv'!A293)</f>
        <v>11118</v>
      </c>
      <c r="B294" s="5" t="str">
        <f>IF('[1]JIRA-Getter.csv'!B293="","",'[1]JIRA-Getter.csv'!B293)</f>
        <v>BA-107</v>
      </c>
      <c r="C294" s="5" t="str">
        <f>IF('[1]JIRA-Getter.csv'!C293="","",'[1]JIRA-Getter.csv'!C293)</f>
        <v>Run real queries in the documentation and so provied good and up to date examples</v>
      </c>
      <c r="D294" s="5" t="str">
        <f>IF('[1]JIRA-Getter.csv'!D293="","",'[1]JIRA-Getter.csv'!D293)</f>
        <v/>
      </c>
      <c r="E294" s="5" t="str">
        <f>IF('[1]JIRA-Getter.csv'!E293="","",'[1]JIRA-Getter.csv'!E293)</f>
        <v>Dev.Milestone2</v>
      </c>
      <c r="F294" s="5" t="str">
        <f>IF('[1]JIRA-Getter.csv'!F293="","",'[1]JIRA-Getter.csv'!F293)</f>
        <v>Closed</v>
      </c>
      <c r="G294" s="6">
        <f>IF('[1]JIRA-Getter.csv'!G293="","",'[1]JIRA-Getter.csv'!G293)</f>
        <v>3</v>
      </c>
      <c r="H294" s="6">
        <f>IF('[1]JIRA-Getter.csv'!H293="","",'[1]JIRA-Getter.csv'!H293)</f>
        <v>0.17647058823529399</v>
      </c>
      <c r="I294" s="6">
        <f>IF('[1]JIRA-Getter.csv'!I293="","",'[1]JIRA-Getter.csv'!I293)</f>
        <v>0</v>
      </c>
      <c r="J294" s="6">
        <f>IF('[1]JIRA-Getter.csv'!J293="","",'[1]JIRA-Getter.csv'!J293)</f>
        <v>0</v>
      </c>
      <c r="K294" s="5">
        <f>IF('[1]JIRA-Getter.csv'!K293="","",'[1]JIRA-Getter.csv'!K293)</f>
        <v>17</v>
      </c>
      <c r="L294" s="5" t="str">
        <f>IF('[1]JIRA-Getter.csv'!L293="","",'[1]JIRA-Getter.csv'!L293)</f>
        <v>Laurin Murer</v>
      </c>
      <c r="M294" s="7">
        <f>IF('[1]JIRA-Getter.csv'!M293="","",'[1]JIRA-Getter.csv'!M293+365.5*4)</f>
        <v>41941.385416666664</v>
      </c>
      <c r="N294" s="6">
        <f>IF('[1]JIRA-Getter.csv'!N293="","",'[1]JIRA-Getter.csv'!N293)</f>
        <v>0.16666666666666599</v>
      </c>
      <c r="O294" s="8" t="str">
        <f>IF('[1]JIRA-Getter.csv'!O293="","",'[1]JIRA-Getter.csv'!O293)</f>
        <v>Enable description for examples in documentation</v>
      </c>
      <c r="P294" s="7">
        <f t="shared" si="4"/>
        <v>41941</v>
      </c>
    </row>
    <row r="295" spans="1:16">
      <c r="A295" s="5">
        <f>IF('[1]JIRA-Getter.csv'!A294="","",'[1]JIRA-Getter.csv'!A294)</f>
        <v>11119</v>
      </c>
      <c r="B295" s="5" t="str">
        <f>IF('[1]JIRA-Getter.csv'!B294="","",'[1]JIRA-Getter.csv'!B294)</f>
        <v>BA-107</v>
      </c>
      <c r="C295" s="5" t="str">
        <f>IF('[1]JIRA-Getter.csv'!C294="","",'[1]JIRA-Getter.csv'!C294)</f>
        <v>Run real queries in the documentation and so provied good and up to date examples</v>
      </c>
      <c r="D295" s="5" t="str">
        <f>IF('[1]JIRA-Getter.csv'!D294="","",'[1]JIRA-Getter.csv'!D294)</f>
        <v/>
      </c>
      <c r="E295" s="5" t="str">
        <f>IF('[1]JIRA-Getter.csv'!E294="","",'[1]JIRA-Getter.csv'!E294)</f>
        <v>Dev.Milestone2</v>
      </c>
      <c r="F295" s="5" t="str">
        <f>IF('[1]JIRA-Getter.csv'!F294="","",'[1]JIRA-Getter.csv'!F294)</f>
        <v>Closed</v>
      </c>
      <c r="G295" s="6">
        <f>IF('[1]JIRA-Getter.csv'!G294="","",'[1]JIRA-Getter.csv'!G294)</f>
        <v>3</v>
      </c>
      <c r="H295" s="6">
        <f>IF('[1]JIRA-Getter.csv'!H294="","",'[1]JIRA-Getter.csv'!H294)</f>
        <v>0.17647058823529399</v>
      </c>
      <c r="I295" s="6">
        <f>IF('[1]JIRA-Getter.csv'!I294="","",'[1]JIRA-Getter.csv'!I294)</f>
        <v>0</v>
      </c>
      <c r="J295" s="6">
        <f>IF('[1]JIRA-Getter.csv'!J294="","",'[1]JIRA-Getter.csv'!J294)</f>
        <v>0</v>
      </c>
      <c r="K295" s="5">
        <f>IF('[1]JIRA-Getter.csv'!K294="","",'[1]JIRA-Getter.csv'!K294)</f>
        <v>17</v>
      </c>
      <c r="L295" s="5" t="str">
        <f>IF('[1]JIRA-Getter.csv'!L294="","",'[1]JIRA-Getter.csv'!L294)</f>
        <v>Laurin Murer</v>
      </c>
      <c r="M295" s="7">
        <f>IF('[1]JIRA-Getter.csv'!M294="","",'[1]JIRA-Getter.csv'!M294+365.5*4)</f>
        <v>41941.385416666664</v>
      </c>
      <c r="N295" s="6">
        <f>IF('[1]JIRA-Getter.csv'!N294="","",'[1]JIRA-Getter.csv'!N294)</f>
        <v>1.5</v>
      </c>
      <c r="O295" s="8" t="str">
        <f>IF('[1]JIRA-Getter.csv'!O294="","",'[1]JIRA-Getter.csv'!O294)</f>
        <v>Implemented display of correct urls containing IDs</v>
      </c>
      <c r="P295" s="7">
        <f t="shared" si="4"/>
        <v>41941</v>
      </c>
    </row>
    <row r="296" spans="1:16">
      <c r="A296" s="5">
        <f>IF('[1]JIRA-Getter.csv'!A295="","",'[1]JIRA-Getter.csv'!A295)</f>
        <v>11120</v>
      </c>
      <c r="B296" s="5" t="str">
        <f>IF('[1]JIRA-Getter.csv'!B295="","",'[1]JIRA-Getter.csv'!B295)</f>
        <v>BA-107</v>
      </c>
      <c r="C296" s="5" t="str">
        <f>IF('[1]JIRA-Getter.csv'!C295="","",'[1]JIRA-Getter.csv'!C295)</f>
        <v>Run real queries in the documentation and so provied good and up to date examples</v>
      </c>
      <c r="D296" s="5" t="str">
        <f>IF('[1]JIRA-Getter.csv'!D295="","",'[1]JIRA-Getter.csv'!D295)</f>
        <v/>
      </c>
      <c r="E296" s="5" t="str">
        <f>IF('[1]JIRA-Getter.csv'!E295="","",'[1]JIRA-Getter.csv'!E295)</f>
        <v>Dev.Milestone2</v>
      </c>
      <c r="F296" s="5" t="str">
        <f>IF('[1]JIRA-Getter.csv'!F295="","",'[1]JIRA-Getter.csv'!F295)</f>
        <v>Closed</v>
      </c>
      <c r="G296" s="6">
        <f>IF('[1]JIRA-Getter.csv'!G295="","",'[1]JIRA-Getter.csv'!G295)</f>
        <v>3</v>
      </c>
      <c r="H296" s="6">
        <f>IF('[1]JIRA-Getter.csv'!H295="","",'[1]JIRA-Getter.csv'!H295)</f>
        <v>0.17647058823529399</v>
      </c>
      <c r="I296" s="6">
        <f>IF('[1]JIRA-Getter.csv'!I295="","",'[1]JIRA-Getter.csv'!I295)</f>
        <v>0</v>
      </c>
      <c r="J296" s="6">
        <f>IF('[1]JIRA-Getter.csv'!J295="","",'[1]JIRA-Getter.csv'!J295)</f>
        <v>0</v>
      </c>
      <c r="K296" s="5">
        <f>IF('[1]JIRA-Getter.csv'!K295="","",'[1]JIRA-Getter.csv'!K295)</f>
        <v>17</v>
      </c>
      <c r="L296" s="5" t="str">
        <f>IF('[1]JIRA-Getter.csv'!L295="","",'[1]JIRA-Getter.csv'!L295)</f>
        <v>Laurin Murer</v>
      </c>
      <c r="M296" s="7">
        <f>IF('[1]JIRA-Getter.csv'!M295="","",'[1]JIRA-Getter.csv'!M295+365.5*4)</f>
        <v>41941.386805555558</v>
      </c>
      <c r="N296" s="6">
        <f>IF('[1]JIRA-Getter.csv'!N295="","",'[1]JIRA-Getter.csv'!N295)</f>
        <v>1.5</v>
      </c>
      <c r="O296" s="8" t="str">
        <f>IF('[1]JIRA-Getter.csv'!O295="","",'[1]JIRA-Getter.csv'!O295)</f>
        <v>Started enabled creation of example data for documentation</v>
      </c>
      <c r="P296" s="7">
        <f t="shared" si="4"/>
        <v>41941</v>
      </c>
    </row>
    <row r="297" spans="1:16">
      <c r="A297" s="5">
        <f>IF('[1]JIRA-Getter.csv'!A296="","",'[1]JIRA-Getter.csv'!A296)</f>
        <v>11121</v>
      </c>
      <c r="B297" s="5" t="str">
        <f>IF('[1]JIRA-Getter.csv'!B296="","",'[1]JIRA-Getter.csv'!B296)</f>
        <v>BA-9</v>
      </c>
      <c r="C297" s="5" t="str">
        <f>IF('[1]JIRA-Getter.csv'!C296="","",'[1]JIRA-Getter.csv'!C296)</f>
        <v>Hold meeding</v>
      </c>
      <c r="D297" s="5" t="str">
        <f>IF('[1]JIRA-Getter.csv'!D296="","",'[1]JIRA-Getter.csv'!D296)</f>
        <v/>
      </c>
      <c r="E297" s="5" t="str">
        <f>IF('[1]JIRA-Getter.csv'!E296="","",'[1]JIRA-Getter.csv'!E296)</f>
        <v/>
      </c>
      <c r="F297" s="5" t="str">
        <f>IF('[1]JIRA-Getter.csv'!F296="","",'[1]JIRA-Getter.csv'!F296)</f>
        <v>Open</v>
      </c>
      <c r="G297" s="6">
        <f>IF('[1]JIRA-Getter.csv'!G296="","",'[1]JIRA-Getter.csv'!G296)</f>
        <v>28</v>
      </c>
      <c r="H297" s="6">
        <f>IF('[1]JIRA-Getter.csv'!H296="","",'[1]JIRA-Getter.csv'!H296)</f>
        <v>1.1200000000000001</v>
      </c>
      <c r="I297" s="6">
        <f>IF('[1]JIRA-Getter.csv'!I296="","",'[1]JIRA-Getter.csv'!I296)</f>
        <v>0</v>
      </c>
      <c r="J297" s="6">
        <f>IF('[1]JIRA-Getter.csv'!J296="","",'[1]JIRA-Getter.csv'!J296)</f>
        <v>0</v>
      </c>
      <c r="K297" s="5">
        <f>IF('[1]JIRA-Getter.csv'!K296="","",'[1]JIRA-Getter.csv'!K296)</f>
        <v>25</v>
      </c>
      <c r="L297" s="5" t="str">
        <f>IF('[1]JIRA-Getter.csv'!L296="","",'[1]JIRA-Getter.csv'!L296)</f>
        <v>Laurin Murer</v>
      </c>
      <c r="M297" s="7">
        <f>IF('[1]JIRA-Getter.csv'!M296="","",'[1]JIRA-Getter.csv'!M296+365.5*4)</f>
        <v>41942.388194444444</v>
      </c>
      <c r="N297" s="6">
        <f>IF('[1]JIRA-Getter.csv'!N296="","",'[1]JIRA-Getter.csv'!N296)</f>
        <v>1</v>
      </c>
      <c r="O297" s="8" t="str">
        <f>IF('[1]JIRA-Getter.csv'!O296="","",'[1]JIRA-Getter.csv'!O296)</f>
        <v>Discuss code review with Lukas and presentation for Monday with ZIO</v>
      </c>
      <c r="P297" s="7">
        <f t="shared" si="4"/>
        <v>41942</v>
      </c>
    </row>
    <row r="298" spans="1:16">
      <c r="A298" s="5">
        <f>IF('[1]JIRA-Getter.csv'!A297="","",'[1]JIRA-Getter.csv'!A297)</f>
        <v>11122</v>
      </c>
      <c r="B298" s="5" t="str">
        <f>IF('[1]JIRA-Getter.csv'!B297="","",'[1]JIRA-Getter.csv'!B297)</f>
        <v>BA-107</v>
      </c>
      <c r="C298" s="5" t="str">
        <f>IF('[1]JIRA-Getter.csv'!C297="","",'[1]JIRA-Getter.csv'!C297)</f>
        <v>Run real queries in the documentation and so provied good and up to date examples</v>
      </c>
      <c r="D298" s="5" t="str">
        <f>IF('[1]JIRA-Getter.csv'!D297="","",'[1]JIRA-Getter.csv'!D297)</f>
        <v/>
      </c>
      <c r="E298" s="5" t="str">
        <f>IF('[1]JIRA-Getter.csv'!E297="","",'[1]JIRA-Getter.csv'!E297)</f>
        <v>Dev.Milestone2</v>
      </c>
      <c r="F298" s="5" t="str">
        <f>IF('[1]JIRA-Getter.csv'!F297="","",'[1]JIRA-Getter.csv'!F297)</f>
        <v>Closed</v>
      </c>
      <c r="G298" s="6">
        <f>IF('[1]JIRA-Getter.csv'!G297="","",'[1]JIRA-Getter.csv'!G297)</f>
        <v>3</v>
      </c>
      <c r="H298" s="6">
        <f>IF('[1]JIRA-Getter.csv'!H297="","",'[1]JIRA-Getter.csv'!H297)</f>
        <v>0.17647058823529399</v>
      </c>
      <c r="I298" s="6">
        <f>IF('[1]JIRA-Getter.csv'!I297="","",'[1]JIRA-Getter.csv'!I297)</f>
        <v>0</v>
      </c>
      <c r="J298" s="6">
        <f>IF('[1]JIRA-Getter.csv'!J297="","",'[1]JIRA-Getter.csv'!J297)</f>
        <v>0</v>
      </c>
      <c r="K298" s="5">
        <f>IF('[1]JIRA-Getter.csv'!K297="","",'[1]JIRA-Getter.csv'!K297)</f>
        <v>17</v>
      </c>
      <c r="L298" s="5" t="str">
        <f>IF('[1]JIRA-Getter.csv'!L297="","",'[1]JIRA-Getter.csv'!L297)</f>
        <v>Laurin Murer</v>
      </c>
      <c r="M298" s="7">
        <f>IF('[1]JIRA-Getter.csv'!M297="","",'[1]JIRA-Getter.csv'!M297+365.5*4)</f>
        <v>41942.388888888891</v>
      </c>
      <c r="N298" s="6">
        <f>IF('[1]JIRA-Getter.csv'!N297="","",'[1]JIRA-Getter.csv'!N297)</f>
        <v>2</v>
      </c>
      <c r="O298" s="8" t="str">
        <f>IF('[1]JIRA-Getter.csv'!O297="","",'[1]JIRA-Getter.csv'!O297)</f>
        <v>Finished enabled creation of example data for documentation</v>
      </c>
      <c r="P298" s="7">
        <f t="shared" si="4"/>
        <v>41942</v>
      </c>
    </row>
    <row r="299" spans="1:16">
      <c r="A299" s="5">
        <f>IF('[1]JIRA-Getter.csv'!A298="","",'[1]JIRA-Getter.csv'!A298)</f>
        <v>11123</v>
      </c>
      <c r="B299" s="5" t="str">
        <f>IF('[1]JIRA-Getter.csv'!B298="","",'[1]JIRA-Getter.csv'!B298)</f>
        <v>BA-107</v>
      </c>
      <c r="C299" s="5" t="str">
        <f>IF('[1]JIRA-Getter.csv'!C298="","",'[1]JIRA-Getter.csv'!C298)</f>
        <v>Run real queries in the documentation and so provied good and up to date examples</v>
      </c>
      <c r="D299" s="5" t="str">
        <f>IF('[1]JIRA-Getter.csv'!D298="","",'[1]JIRA-Getter.csv'!D298)</f>
        <v/>
      </c>
      <c r="E299" s="5" t="str">
        <f>IF('[1]JIRA-Getter.csv'!E298="","",'[1]JIRA-Getter.csv'!E298)</f>
        <v>Dev.Milestone2</v>
      </c>
      <c r="F299" s="5" t="str">
        <f>IF('[1]JIRA-Getter.csv'!F298="","",'[1]JIRA-Getter.csv'!F298)</f>
        <v>Closed</v>
      </c>
      <c r="G299" s="6">
        <f>IF('[1]JIRA-Getter.csv'!G298="","",'[1]JIRA-Getter.csv'!G298)</f>
        <v>3</v>
      </c>
      <c r="H299" s="6">
        <f>IF('[1]JIRA-Getter.csv'!H298="","",'[1]JIRA-Getter.csv'!H298)</f>
        <v>0.17647058823529399</v>
      </c>
      <c r="I299" s="6">
        <f>IF('[1]JIRA-Getter.csv'!I298="","",'[1]JIRA-Getter.csv'!I298)</f>
        <v>0</v>
      </c>
      <c r="J299" s="6">
        <f>IF('[1]JIRA-Getter.csv'!J298="","",'[1]JIRA-Getter.csv'!J298)</f>
        <v>0</v>
      </c>
      <c r="K299" s="5">
        <f>IF('[1]JIRA-Getter.csv'!K298="","",'[1]JIRA-Getter.csv'!K298)</f>
        <v>17</v>
      </c>
      <c r="L299" s="5" t="str">
        <f>IF('[1]JIRA-Getter.csv'!L298="","",'[1]JIRA-Getter.csv'!L298)</f>
        <v>Laurin Murer</v>
      </c>
      <c r="M299" s="7">
        <f>IF('[1]JIRA-Getter.csv'!M298="","",'[1]JIRA-Getter.csv'!M298+365.5*4)</f>
        <v>41942.38958333333</v>
      </c>
      <c r="N299" s="6">
        <f>IF('[1]JIRA-Getter.csv'!N298="","",'[1]JIRA-Getter.csv'!N298)</f>
        <v>0.16666666666666599</v>
      </c>
      <c r="O299" s="8" t="str">
        <f>IF('[1]JIRA-Getter.csv'!O298="","",'[1]JIRA-Getter.csv'!O298)</f>
        <v>Enabled possibility to disable cache for documentation example data</v>
      </c>
      <c r="P299" s="7">
        <f t="shared" si="4"/>
        <v>41942</v>
      </c>
    </row>
    <row r="300" spans="1:16">
      <c r="A300" s="5">
        <f>IF('[1]JIRA-Getter.csv'!A299="","",'[1]JIRA-Getter.csv'!A299)</f>
        <v>11124</v>
      </c>
      <c r="B300" s="5" t="str">
        <f>IF('[1]JIRA-Getter.csv'!B299="","",'[1]JIRA-Getter.csv'!B299)</f>
        <v>BA-107</v>
      </c>
      <c r="C300" s="5" t="str">
        <f>IF('[1]JIRA-Getter.csv'!C299="","",'[1]JIRA-Getter.csv'!C299)</f>
        <v>Run real queries in the documentation and so provied good and up to date examples</v>
      </c>
      <c r="D300" s="5" t="str">
        <f>IF('[1]JIRA-Getter.csv'!D299="","",'[1]JIRA-Getter.csv'!D299)</f>
        <v/>
      </c>
      <c r="E300" s="5" t="str">
        <f>IF('[1]JIRA-Getter.csv'!E299="","",'[1]JIRA-Getter.csv'!E299)</f>
        <v>Dev.Milestone2</v>
      </c>
      <c r="F300" s="5" t="str">
        <f>IF('[1]JIRA-Getter.csv'!F299="","",'[1]JIRA-Getter.csv'!F299)</f>
        <v>Closed</v>
      </c>
      <c r="G300" s="6">
        <f>IF('[1]JIRA-Getter.csv'!G299="","",'[1]JIRA-Getter.csv'!G299)</f>
        <v>3</v>
      </c>
      <c r="H300" s="6">
        <f>IF('[1]JIRA-Getter.csv'!H299="","",'[1]JIRA-Getter.csv'!H299)</f>
        <v>0.17647058823529399</v>
      </c>
      <c r="I300" s="6">
        <f>IF('[1]JIRA-Getter.csv'!I299="","",'[1]JIRA-Getter.csv'!I299)</f>
        <v>0</v>
      </c>
      <c r="J300" s="6">
        <f>IF('[1]JIRA-Getter.csv'!J299="","",'[1]JIRA-Getter.csv'!J299)</f>
        <v>0</v>
      </c>
      <c r="K300" s="5">
        <f>IF('[1]JIRA-Getter.csv'!K299="","",'[1]JIRA-Getter.csv'!K299)</f>
        <v>17</v>
      </c>
      <c r="L300" s="5" t="str">
        <f>IF('[1]JIRA-Getter.csv'!L299="","",'[1]JIRA-Getter.csv'!L299)</f>
        <v>Laurin Murer</v>
      </c>
      <c r="M300" s="7">
        <f>IF('[1]JIRA-Getter.csv'!M299="","",'[1]JIRA-Getter.csv'!M299+365.5*4)</f>
        <v>41942.38958333333</v>
      </c>
      <c r="N300" s="6">
        <f>IF('[1]JIRA-Getter.csv'!N299="","",'[1]JIRA-Getter.csv'!N299)</f>
        <v>1</v>
      </c>
      <c r="O300" s="8" t="str">
        <f>IF('[1]JIRA-Getter.csv'!O299="","",'[1]JIRA-Getter.csv'!O299)</f>
        <v>Configured and enabled example data for documentation of PPTAccountController</v>
      </c>
      <c r="P300" s="7">
        <f t="shared" si="4"/>
        <v>41942</v>
      </c>
    </row>
    <row r="301" spans="1:16">
      <c r="A301" s="5">
        <f>IF('[1]JIRA-Getter.csv'!A300="","",'[1]JIRA-Getter.csv'!A300)</f>
        <v>11125</v>
      </c>
      <c r="B301" s="5" t="str">
        <f>IF('[1]JIRA-Getter.csv'!B300="","",'[1]JIRA-Getter.csv'!B300)</f>
        <v>BA-107</v>
      </c>
      <c r="C301" s="5" t="str">
        <f>IF('[1]JIRA-Getter.csv'!C300="","",'[1]JIRA-Getter.csv'!C300)</f>
        <v>Run real queries in the documentation and so provied good and up to date examples</v>
      </c>
      <c r="D301" s="5" t="str">
        <f>IF('[1]JIRA-Getter.csv'!D300="","",'[1]JIRA-Getter.csv'!D300)</f>
        <v/>
      </c>
      <c r="E301" s="5" t="str">
        <f>IF('[1]JIRA-Getter.csv'!E300="","",'[1]JIRA-Getter.csv'!E300)</f>
        <v>Dev.Milestone2</v>
      </c>
      <c r="F301" s="5" t="str">
        <f>IF('[1]JIRA-Getter.csv'!F300="","",'[1]JIRA-Getter.csv'!F300)</f>
        <v>Closed</v>
      </c>
      <c r="G301" s="6">
        <f>IF('[1]JIRA-Getter.csv'!G300="","",'[1]JIRA-Getter.csv'!G300)</f>
        <v>3</v>
      </c>
      <c r="H301" s="6">
        <f>IF('[1]JIRA-Getter.csv'!H300="","",'[1]JIRA-Getter.csv'!H300)</f>
        <v>0.17647058823529399</v>
      </c>
      <c r="I301" s="6">
        <f>IF('[1]JIRA-Getter.csv'!I300="","",'[1]JIRA-Getter.csv'!I300)</f>
        <v>0</v>
      </c>
      <c r="J301" s="6">
        <f>IF('[1]JIRA-Getter.csv'!J300="","",'[1]JIRA-Getter.csv'!J300)</f>
        <v>0</v>
      </c>
      <c r="K301" s="5">
        <f>IF('[1]JIRA-Getter.csv'!K300="","",'[1]JIRA-Getter.csv'!K300)</f>
        <v>17</v>
      </c>
      <c r="L301" s="5" t="str">
        <f>IF('[1]JIRA-Getter.csv'!L300="","",'[1]JIRA-Getter.csv'!L300)</f>
        <v>Laurin Murer</v>
      </c>
      <c r="M301" s="7">
        <f>IF('[1]JIRA-Getter.csv'!M300="","",'[1]JIRA-Getter.csv'!M300+365.5*4)</f>
        <v>41942.390277777777</v>
      </c>
      <c r="N301" s="6">
        <f>IF('[1]JIRA-Getter.csv'!N300="","",'[1]JIRA-Getter.csv'!N300)</f>
        <v>0.33333333333333298</v>
      </c>
      <c r="O301" s="8" t="str">
        <f>IF('[1]JIRA-Getter.csv'!O300="","",'[1]JIRA-Getter.csv'!O300)</f>
        <v>Enumerated examples in documentation</v>
      </c>
      <c r="P301" s="7">
        <f t="shared" si="4"/>
        <v>41942</v>
      </c>
    </row>
    <row r="302" spans="1:16">
      <c r="A302" s="5">
        <f>IF('[1]JIRA-Getter.csv'!A301="","",'[1]JIRA-Getter.csv'!A301)</f>
        <v>11126</v>
      </c>
      <c r="B302" s="5" t="str">
        <f>IF('[1]JIRA-Getter.csv'!B301="","",'[1]JIRA-Getter.csv'!B301)</f>
        <v>BA-107</v>
      </c>
      <c r="C302" s="5" t="str">
        <f>IF('[1]JIRA-Getter.csv'!C301="","",'[1]JIRA-Getter.csv'!C301)</f>
        <v>Run real queries in the documentation and so provied good and up to date examples</v>
      </c>
      <c r="D302" s="5" t="str">
        <f>IF('[1]JIRA-Getter.csv'!D301="","",'[1]JIRA-Getter.csv'!D301)</f>
        <v/>
      </c>
      <c r="E302" s="5" t="str">
        <f>IF('[1]JIRA-Getter.csv'!E301="","",'[1]JIRA-Getter.csv'!E301)</f>
        <v>Dev.Milestone2</v>
      </c>
      <c r="F302" s="5" t="str">
        <f>IF('[1]JIRA-Getter.csv'!F301="","",'[1]JIRA-Getter.csv'!F301)</f>
        <v>Closed</v>
      </c>
      <c r="G302" s="6">
        <f>IF('[1]JIRA-Getter.csv'!G301="","",'[1]JIRA-Getter.csv'!G301)</f>
        <v>3</v>
      </c>
      <c r="H302" s="6">
        <f>IF('[1]JIRA-Getter.csv'!H301="","",'[1]JIRA-Getter.csv'!H301)</f>
        <v>0.17647058823529399</v>
      </c>
      <c r="I302" s="6">
        <f>IF('[1]JIRA-Getter.csv'!I301="","",'[1]JIRA-Getter.csv'!I301)</f>
        <v>0</v>
      </c>
      <c r="J302" s="6">
        <f>IF('[1]JIRA-Getter.csv'!J301="","",'[1]JIRA-Getter.csv'!J301)</f>
        <v>0</v>
      </c>
      <c r="K302" s="5">
        <f>IF('[1]JIRA-Getter.csv'!K301="","",'[1]JIRA-Getter.csv'!K301)</f>
        <v>17</v>
      </c>
      <c r="L302" s="5" t="str">
        <f>IF('[1]JIRA-Getter.csv'!L301="","",'[1]JIRA-Getter.csv'!L301)</f>
        <v>Laurin Murer</v>
      </c>
      <c r="M302" s="7">
        <f>IF('[1]JIRA-Getter.csv'!M301="","",'[1]JIRA-Getter.csv'!M301+365.5*4)</f>
        <v>41942.390972222223</v>
      </c>
      <c r="N302" s="6">
        <f>IF('[1]JIRA-Getter.csv'!N301="","",'[1]JIRA-Getter.csv'!N301)</f>
        <v>0.16666666666666599</v>
      </c>
      <c r="O302" s="8" t="str">
        <f>IF('[1]JIRA-Getter.csv'!O301="","",'[1]JIRA-Getter.csv'!O301)</f>
        <v>Added clear separation of documentation header and actual method documentation</v>
      </c>
      <c r="P302" s="7">
        <f t="shared" si="4"/>
        <v>41942</v>
      </c>
    </row>
    <row r="303" spans="1:16">
      <c r="A303" s="5">
        <f>IF('[1]JIRA-Getter.csv'!A302="","",'[1]JIRA-Getter.csv'!A302)</f>
        <v>11127</v>
      </c>
      <c r="B303" s="5" t="str">
        <f>IF('[1]JIRA-Getter.csv'!B302="","",'[1]JIRA-Getter.csv'!B302)</f>
        <v>BA-107</v>
      </c>
      <c r="C303" s="5" t="str">
        <f>IF('[1]JIRA-Getter.csv'!C302="","",'[1]JIRA-Getter.csv'!C302)</f>
        <v>Run real queries in the documentation and so provied good and up to date examples</v>
      </c>
      <c r="D303" s="5" t="str">
        <f>IF('[1]JIRA-Getter.csv'!D302="","",'[1]JIRA-Getter.csv'!D302)</f>
        <v/>
      </c>
      <c r="E303" s="5" t="str">
        <f>IF('[1]JIRA-Getter.csv'!E302="","",'[1]JIRA-Getter.csv'!E302)</f>
        <v>Dev.Milestone2</v>
      </c>
      <c r="F303" s="5" t="str">
        <f>IF('[1]JIRA-Getter.csv'!F302="","",'[1]JIRA-Getter.csv'!F302)</f>
        <v>Closed</v>
      </c>
      <c r="G303" s="6">
        <f>IF('[1]JIRA-Getter.csv'!G302="","",'[1]JIRA-Getter.csv'!G302)</f>
        <v>3</v>
      </c>
      <c r="H303" s="6">
        <f>IF('[1]JIRA-Getter.csv'!H302="","",'[1]JIRA-Getter.csv'!H302)</f>
        <v>0.17647058823529399</v>
      </c>
      <c r="I303" s="6">
        <f>IF('[1]JIRA-Getter.csv'!I302="","",'[1]JIRA-Getter.csv'!I302)</f>
        <v>0</v>
      </c>
      <c r="J303" s="6">
        <f>IF('[1]JIRA-Getter.csv'!J302="","",'[1]JIRA-Getter.csv'!J302)</f>
        <v>0</v>
      </c>
      <c r="K303" s="5">
        <f>IF('[1]JIRA-Getter.csv'!K302="","",'[1]JIRA-Getter.csv'!K302)</f>
        <v>17</v>
      </c>
      <c r="L303" s="5" t="str">
        <f>IF('[1]JIRA-Getter.csv'!L302="","",'[1]JIRA-Getter.csv'!L302)</f>
        <v>Laurin Murer</v>
      </c>
      <c r="M303" s="7">
        <f>IF('[1]JIRA-Getter.csv'!M302="","",'[1]JIRA-Getter.csv'!M302+365.5*4)</f>
        <v>41943.390972222223</v>
      </c>
      <c r="N303" s="6">
        <f>IF('[1]JIRA-Getter.csv'!N302="","",'[1]JIRA-Getter.csv'!N302)</f>
        <v>1</v>
      </c>
      <c r="O303" s="8" t="str">
        <f>IF('[1]JIRA-Getter.csv'!O302="","",'[1]JIRA-Getter.csv'!O302)</f>
        <v>Added overview over all methods in documentation</v>
      </c>
      <c r="P303" s="7">
        <f t="shared" si="4"/>
        <v>41943</v>
      </c>
    </row>
    <row r="304" spans="1:16">
      <c r="A304" s="5">
        <f>IF('[1]JIRA-Getter.csv'!A303="","",'[1]JIRA-Getter.csv'!A303)</f>
        <v>11128</v>
      </c>
      <c r="B304" s="5" t="str">
        <f>IF('[1]JIRA-Getter.csv'!B303="","",'[1]JIRA-Getter.csv'!B303)</f>
        <v>BA-107</v>
      </c>
      <c r="C304" s="5" t="str">
        <f>IF('[1]JIRA-Getter.csv'!C303="","",'[1]JIRA-Getter.csv'!C303)</f>
        <v>Run real queries in the documentation and so provied good and up to date examples</v>
      </c>
      <c r="D304" s="5" t="str">
        <f>IF('[1]JIRA-Getter.csv'!D303="","",'[1]JIRA-Getter.csv'!D303)</f>
        <v/>
      </c>
      <c r="E304" s="5" t="str">
        <f>IF('[1]JIRA-Getter.csv'!E303="","",'[1]JIRA-Getter.csv'!E303)</f>
        <v>Dev.Milestone2</v>
      </c>
      <c r="F304" s="5" t="str">
        <f>IF('[1]JIRA-Getter.csv'!F303="","",'[1]JIRA-Getter.csv'!F303)</f>
        <v>Closed</v>
      </c>
      <c r="G304" s="6">
        <f>IF('[1]JIRA-Getter.csv'!G303="","",'[1]JIRA-Getter.csv'!G303)</f>
        <v>3</v>
      </c>
      <c r="H304" s="6">
        <f>IF('[1]JIRA-Getter.csv'!H303="","",'[1]JIRA-Getter.csv'!H303)</f>
        <v>0.17647058823529399</v>
      </c>
      <c r="I304" s="6">
        <f>IF('[1]JIRA-Getter.csv'!I303="","",'[1]JIRA-Getter.csv'!I303)</f>
        <v>0</v>
      </c>
      <c r="J304" s="6">
        <f>IF('[1]JIRA-Getter.csv'!J303="","",'[1]JIRA-Getter.csv'!J303)</f>
        <v>0</v>
      </c>
      <c r="K304" s="5">
        <f>IF('[1]JIRA-Getter.csv'!K303="","",'[1]JIRA-Getter.csv'!K303)</f>
        <v>17</v>
      </c>
      <c r="L304" s="5" t="str">
        <f>IF('[1]JIRA-Getter.csv'!L303="","",'[1]JIRA-Getter.csv'!L303)</f>
        <v>Laurin Murer</v>
      </c>
      <c r="M304" s="7">
        <f>IF('[1]JIRA-Getter.csv'!M303="","",'[1]JIRA-Getter.csv'!M303+365.5*4)</f>
        <v>41943.39166666667</v>
      </c>
      <c r="N304" s="6">
        <f>IF('[1]JIRA-Getter.csv'!N303="","",'[1]JIRA-Getter.csv'!N303)</f>
        <v>0.25</v>
      </c>
      <c r="O304" s="8" t="str">
        <f>IF('[1]JIRA-Getter.csv'!O303="","",'[1]JIRA-Getter.csv'!O303)</f>
        <v>Fixed and updated test</v>
      </c>
      <c r="P304" s="7">
        <f t="shared" si="4"/>
        <v>41943</v>
      </c>
    </row>
    <row r="305" spans="1:16" ht="30">
      <c r="A305" s="5">
        <f>IF('[1]JIRA-Getter.csv'!A304="","",'[1]JIRA-Getter.csv'!A304)</f>
        <v>11129</v>
      </c>
      <c r="B305" s="5" t="str">
        <f>IF('[1]JIRA-Getter.csv'!B304="","",'[1]JIRA-Getter.csv'!B304)</f>
        <v>BA-107</v>
      </c>
      <c r="C305" s="5" t="str">
        <f>IF('[1]JIRA-Getter.csv'!C304="","",'[1]JIRA-Getter.csv'!C304)</f>
        <v>Run real queries in the documentation and so provied good and up to date examples</v>
      </c>
      <c r="D305" s="5" t="str">
        <f>IF('[1]JIRA-Getter.csv'!D304="","",'[1]JIRA-Getter.csv'!D304)</f>
        <v/>
      </c>
      <c r="E305" s="5" t="str">
        <f>IF('[1]JIRA-Getter.csv'!E304="","",'[1]JIRA-Getter.csv'!E304)</f>
        <v>Dev.Milestone2</v>
      </c>
      <c r="F305" s="5" t="str">
        <f>IF('[1]JIRA-Getter.csv'!F304="","",'[1]JIRA-Getter.csv'!F304)</f>
        <v>Closed</v>
      </c>
      <c r="G305" s="6">
        <f>IF('[1]JIRA-Getter.csv'!G304="","",'[1]JIRA-Getter.csv'!G304)</f>
        <v>3</v>
      </c>
      <c r="H305" s="6">
        <f>IF('[1]JIRA-Getter.csv'!H304="","",'[1]JIRA-Getter.csv'!H304)</f>
        <v>0.17647058823529399</v>
      </c>
      <c r="I305" s="6">
        <f>IF('[1]JIRA-Getter.csv'!I304="","",'[1]JIRA-Getter.csv'!I304)</f>
        <v>0</v>
      </c>
      <c r="J305" s="6">
        <f>IF('[1]JIRA-Getter.csv'!J304="","",'[1]JIRA-Getter.csv'!J304)</f>
        <v>0</v>
      </c>
      <c r="K305" s="5">
        <f>IF('[1]JIRA-Getter.csv'!K304="","",'[1]JIRA-Getter.csv'!K304)</f>
        <v>17</v>
      </c>
      <c r="L305" s="5" t="str">
        <f>IF('[1]JIRA-Getter.csv'!L304="","",'[1]JIRA-Getter.csv'!L304)</f>
        <v>Laurin Murer</v>
      </c>
      <c r="M305" s="7">
        <f>IF('[1]JIRA-Getter.csv'!M304="","",'[1]JIRA-Getter.csv'!M304+365.5*4)</f>
        <v>41943.39166666667</v>
      </c>
      <c r="N305" s="6">
        <f>IF('[1]JIRA-Getter.csv'!N304="","",'[1]JIRA-Getter.csv'!N304)</f>
        <v>0.33333333333333298</v>
      </c>
      <c r="O305" s="8" t="str">
        <f>IF('[1]JIRA-Getter.csv'!O304="","",'[1]JIRA-Getter.csv'!O304)</f>
        <v>Moved documentation controller and logics from their very own package to the corresponding ones in controllers.docs and logics.docs</v>
      </c>
      <c r="P305" s="7">
        <f t="shared" si="4"/>
        <v>41943</v>
      </c>
    </row>
    <row r="306" spans="1:16">
      <c r="A306" s="5">
        <f>IF('[1]JIRA-Getter.csv'!A305="","",'[1]JIRA-Getter.csv'!A305)</f>
        <v>11130</v>
      </c>
      <c r="B306" s="5" t="str">
        <f>IF('[1]JIRA-Getter.csv'!B305="","",'[1]JIRA-Getter.csv'!B305)</f>
        <v>BA-107</v>
      </c>
      <c r="C306" s="5" t="str">
        <f>IF('[1]JIRA-Getter.csv'!C305="","",'[1]JIRA-Getter.csv'!C305)</f>
        <v>Run real queries in the documentation and so provied good and up to date examples</v>
      </c>
      <c r="D306" s="5" t="str">
        <f>IF('[1]JIRA-Getter.csv'!D305="","",'[1]JIRA-Getter.csv'!D305)</f>
        <v/>
      </c>
      <c r="E306" s="5" t="str">
        <f>IF('[1]JIRA-Getter.csv'!E305="","",'[1]JIRA-Getter.csv'!E305)</f>
        <v>Dev.Milestone2</v>
      </c>
      <c r="F306" s="5" t="str">
        <f>IF('[1]JIRA-Getter.csv'!F305="","",'[1]JIRA-Getter.csv'!F305)</f>
        <v>Closed</v>
      </c>
      <c r="G306" s="6">
        <f>IF('[1]JIRA-Getter.csv'!G305="","",'[1]JIRA-Getter.csv'!G305)</f>
        <v>3</v>
      </c>
      <c r="H306" s="6">
        <f>IF('[1]JIRA-Getter.csv'!H305="","",'[1]JIRA-Getter.csv'!H305)</f>
        <v>0.17647058823529399</v>
      </c>
      <c r="I306" s="6">
        <f>IF('[1]JIRA-Getter.csv'!I305="","",'[1]JIRA-Getter.csv'!I305)</f>
        <v>0</v>
      </c>
      <c r="J306" s="6">
        <f>IF('[1]JIRA-Getter.csv'!J305="","",'[1]JIRA-Getter.csv'!J305)</f>
        <v>0</v>
      </c>
      <c r="K306" s="5">
        <f>IF('[1]JIRA-Getter.csv'!K305="","",'[1]JIRA-Getter.csv'!K305)</f>
        <v>17</v>
      </c>
      <c r="L306" s="5" t="str">
        <f>IF('[1]JIRA-Getter.csv'!L305="","",'[1]JIRA-Getter.csv'!L305)</f>
        <v>Laurin Murer</v>
      </c>
      <c r="M306" s="7">
        <f>IF('[1]JIRA-Getter.csv'!M305="","",'[1]JIRA-Getter.csv'!M305+365.5*4)</f>
        <v>41943.392361111109</v>
      </c>
      <c r="N306" s="6">
        <f>IF('[1]JIRA-Getter.csv'!N305="","",'[1]JIRA-Getter.csv'!N305)</f>
        <v>0.25</v>
      </c>
      <c r="O306" s="8" t="str">
        <f>IF('[1]JIRA-Getter.csv'!O305="","",'[1]JIRA-Getter.csv'!O305)</f>
        <v>Finished feature</v>
      </c>
      <c r="P306" s="7">
        <f t="shared" si="4"/>
        <v>41943</v>
      </c>
    </row>
    <row r="307" spans="1:16">
      <c r="A307" s="5">
        <f>IF('[1]JIRA-Getter.csv'!A306="","",'[1]JIRA-Getter.csv'!A306)</f>
        <v>11131</v>
      </c>
      <c r="B307" s="5" t="str">
        <f>IF('[1]JIRA-Getter.csv'!B306="","",'[1]JIRA-Getter.csv'!B306)</f>
        <v>BA-110</v>
      </c>
      <c r="C307" s="5" t="str">
        <f>IF('[1]JIRA-Getter.csv'!C306="","",'[1]JIRA-Getter.csv'!C306)</f>
        <v>Prepair presentation</v>
      </c>
      <c r="D307" s="5" t="str">
        <f>IF('[1]JIRA-Getter.csv'!D306="","",'[1]JIRA-Getter.csv'!D306)</f>
        <v/>
      </c>
      <c r="E307" s="5" t="str">
        <f>IF('[1]JIRA-Getter.csv'!E306="","",'[1]JIRA-Getter.csv'!E306)</f>
        <v>Dev.Milestone2</v>
      </c>
      <c r="F307" s="5" t="str">
        <f>IF('[1]JIRA-Getter.csv'!F306="","",'[1]JIRA-Getter.csv'!F306)</f>
        <v>Closed</v>
      </c>
      <c r="G307" s="6">
        <f>IF('[1]JIRA-Getter.csv'!G306="","",'[1]JIRA-Getter.csv'!G306)</f>
        <v>8</v>
      </c>
      <c r="H307" s="6">
        <f>IF('[1]JIRA-Getter.csv'!H306="","",'[1]JIRA-Getter.csv'!H306)</f>
        <v>0.53333333333333299</v>
      </c>
      <c r="I307" s="6">
        <f>IF('[1]JIRA-Getter.csv'!I306="","",'[1]JIRA-Getter.csv'!I306)</f>
        <v>0</v>
      </c>
      <c r="J307" s="6">
        <f>IF('[1]JIRA-Getter.csv'!J306="","",'[1]JIRA-Getter.csv'!J306)</f>
        <v>0</v>
      </c>
      <c r="K307" s="5">
        <f>IF('[1]JIRA-Getter.csv'!K306="","",'[1]JIRA-Getter.csv'!K306)</f>
        <v>15</v>
      </c>
      <c r="L307" s="5" t="str">
        <f>IF('[1]JIRA-Getter.csv'!L306="","",'[1]JIRA-Getter.csv'!L306)</f>
        <v>Tobias Blaser</v>
      </c>
      <c r="M307" s="7">
        <f>IF('[1]JIRA-Getter.csv'!M306="","",'[1]JIRA-Getter.csv'!M306+365.5*4)</f>
        <v>41943.416666666664</v>
      </c>
      <c r="N307" s="6">
        <f>IF('[1]JIRA-Getter.csv'!N306="","",'[1]JIRA-Getter.csv'!N306)</f>
        <v>1.25</v>
      </c>
      <c r="O307" s="8" t="str">
        <f>IF('[1]JIRA-Getter.csv'!O306="","",'[1]JIRA-Getter.csv'!O306)</f>
        <v>Finish  presentation.</v>
      </c>
      <c r="P307" s="7">
        <f t="shared" si="4"/>
        <v>41943</v>
      </c>
    </row>
    <row r="308" spans="1:16">
      <c r="A308" s="5">
        <f>IF('[1]JIRA-Getter.csv'!A307="","",'[1]JIRA-Getter.csv'!A307)</f>
        <v>11132</v>
      </c>
      <c r="B308" s="5" t="str">
        <f>IF('[1]JIRA-Getter.csv'!B307="","",'[1]JIRA-Getter.csv'!B307)</f>
        <v>BA-110</v>
      </c>
      <c r="C308" s="5" t="str">
        <f>IF('[1]JIRA-Getter.csv'!C307="","",'[1]JIRA-Getter.csv'!C307)</f>
        <v>Prepair presentation</v>
      </c>
      <c r="D308" s="5" t="str">
        <f>IF('[1]JIRA-Getter.csv'!D307="","",'[1]JIRA-Getter.csv'!D307)</f>
        <v/>
      </c>
      <c r="E308" s="5" t="str">
        <f>IF('[1]JIRA-Getter.csv'!E307="","",'[1]JIRA-Getter.csv'!E307)</f>
        <v>Dev.Milestone2</v>
      </c>
      <c r="F308" s="5" t="str">
        <f>IF('[1]JIRA-Getter.csv'!F307="","",'[1]JIRA-Getter.csv'!F307)</f>
        <v>Closed</v>
      </c>
      <c r="G308" s="6">
        <f>IF('[1]JIRA-Getter.csv'!G307="","",'[1]JIRA-Getter.csv'!G307)</f>
        <v>8</v>
      </c>
      <c r="H308" s="6">
        <f>IF('[1]JIRA-Getter.csv'!H307="","",'[1]JIRA-Getter.csv'!H307)</f>
        <v>0.53333333333333299</v>
      </c>
      <c r="I308" s="6">
        <f>IF('[1]JIRA-Getter.csv'!I307="","",'[1]JIRA-Getter.csv'!I307)</f>
        <v>0</v>
      </c>
      <c r="J308" s="6">
        <f>IF('[1]JIRA-Getter.csv'!J307="","",'[1]JIRA-Getter.csv'!J307)</f>
        <v>0</v>
      </c>
      <c r="K308" s="5">
        <f>IF('[1]JIRA-Getter.csv'!K307="","",'[1]JIRA-Getter.csv'!K307)</f>
        <v>15</v>
      </c>
      <c r="L308" s="5" t="str">
        <f>IF('[1]JIRA-Getter.csv'!L307="","",'[1]JIRA-Getter.csv'!L307)</f>
        <v>Tobias Blaser</v>
      </c>
      <c r="M308" s="7">
        <f>IF('[1]JIRA-Getter.csv'!M307="","",'[1]JIRA-Getter.csv'!M307+365.5*4)</f>
        <v>41943.479166666664</v>
      </c>
      <c r="N308" s="6">
        <f>IF('[1]JIRA-Getter.csv'!N307="","",'[1]JIRA-Getter.csv'!N307)</f>
        <v>2</v>
      </c>
      <c r="O308" s="8" t="str">
        <f>IF('[1]JIRA-Getter.csv'!O307="","",'[1]JIRA-Getter.csv'!O307)</f>
        <v>Add last improvements</v>
      </c>
      <c r="P308" s="7">
        <f t="shared" si="4"/>
        <v>41943</v>
      </c>
    </row>
    <row r="309" spans="1:16">
      <c r="A309" s="5">
        <f>IF('[1]JIRA-Getter.csv'!A308="","",'[1]JIRA-Getter.csv'!A308)</f>
        <v>11133</v>
      </c>
      <c r="B309" s="5" t="str">
        <f>IF('[1]JIRA-Getter.csv'!B308="","",'[1]JIRA-Getter.csv'!B308)</f>
        <v>BA-114</v>
      </c>
      <c r="C309" s="5" t="str">
        <f>IF('[1]JIRA-Getter.csv'!C308="","",'[1]JIRA-Getter.csv'!C308)</f>
        <v>Imlement CRUD for Task Templates</v>
      </c>
      <c r="D309" s="5" t="str">
        <f>IF('[1]JIRA-Getter.csv'!D308="","",'[1]JIRA-Getter.csv'!D308)</f>
        <v/>
      </c>
      <c r="E309" s="5" t="str">
        <f>IF('[1]JIRA-Getter.csv'!E308="","",'[1]JIRA-Getter.csv'!E308)</f>
        <v>Dev.Milestone2</v>
      </c>
      <c r="F309" s="5" t="str">
        <f>IF('[1]JIRA-Getter.csv'!F308="","",'[1]JIRA-Getter.csv'!F308)</f>
        <v>Closed</v>
      </c>
      <c r="G309" s="6">
        <f>IF('[1]JIRA-Getter.csv'!G308="","",'[1]JIRA-Getter.csv'!G308)</f>
        <v>6</v>
      </c>
      <c r="H309" s="6">
        <f>IF('[1]JIRA-Getter.csv'!H308="","",'[1]JIRA-Getter.csv'!H308)</f>
        <v>0.35294117647058798</v>
      </c>
      <c r="I309" s="6">
        <f>IF('[1]JIRA-Getter.csv'!I308="","",'[1]JIRA-Getter.csv'!I308)</f>
        <v>2.5</v>
      </c>
      <c r="J309" s="6">
        <f>IF('[1]JIRA-Getter.csv'!J308="","",'[1]JIRA-Getter.csv'!J308)</f>
        <v>0.14705882352941099</v>
      </c>
      <c r="K309" s="5">
        <f>IF('[1]JIRA-Getter.csv'!K308="","",'[1]JIRA-Getter.csv'!K308)</f>
        <v>17</v>
      </c>
      <c r="L309" s="5" t="str">
        <f>IF('[1]JIRA-Getter.csv'!L308="","",'[1]JIRA-Getter.csv'!L308)</f>
        <v>Laurin Murer</v>
      </c>
      <c r="M309" s="7">
        <f>IF('[1]JIRA-Getter.csv'!M308="","",'[1]JIRA-Getter.csv'!M308+365.5*4)</f>
        <v>41943.623611111114</v>
      </c>
      <c r="N309" s="6">
        <f>IF('[1]JIRA-Getter.csv'!N308="","",'[1]JIRA-Getter.csv'!N308)</f>
        <v>5</v>
      </c>
      <c r="O309" s="8" t="str">
        <f>IF('[1]JIRA-Getter.csv'!O308="","",'[1]JIRA-Getter.csv'!O308)</f>
        <v>Implemented CRUD for Task Templates</v>
      </c>
      <c r="P309" s="7">
        <f t="shared" si="4"/>
        <v>41943</v>
      </c>
    </row>
    <row r="310" spans="1:16">
      <c r="A310" s="5">
        <f>IF('[1]JIRA-Getter.csv'!A309="","",'[1]JIRA-Getter.csv'!A309)</f>
        <v>11134</v>
      </c>
      <c r="B310" s="5" t="str">
        <f>IF('[1]JIRA-Getter.csv'!B309="","",'[1]JIRA-Getter.csv'!B309)</f>
        <v>BA-107</v>
      </c>
      <c r="C310" s="5" t="str">
        <f>IF('[1]JIRA-Getter.csv'!C309="","",'[1]JIRA-Getter.csv'!C309)</f>
        <v>Run real queries in the documentation and so provied good and up to date examples</v>
      </c>
      <c r="D310" s="5" t="str">
        <f>IF('[1]JIRA-Getter.csv'!D309="","",'[1]JIRA-Getter.csv'!D309)</f>
        <v/>
      </c>
      <c r="E310" s="5" t="str">
        <f>IF('[1]JIRA-Getter.csv'!E309="","",'[1]JIRA-Getter.csv'!E309)</f>
        <v>Dev.Milestone2</v>
      </c>
      <c r="F310" s="5" t="str">
        <f>IF('[1]JIRA-Getter.csv'!F309="","",'[1]JIRA-Getter.csv'!F309)</f>
        <v>Closed</v>
      </c>
      <c r="G310" s="6">
        <f>IF('[1]JIRA-Getter.csv'!G309="","",'[1]JIRA-Getter.csv'!G309)</f>
        <v>3</v>
      </c>
      <c r="H310" s="6">
        <f>IF('[1]JIRA-Getter.csv'!H309="","",'[1]JIRA-Getter.csv'!H309)</f>
        <v>0.17647058823529399</v>
      </c>
      <c r="I310" s="6">
        <f>IF('[1]JIRA-Getter.csv'!I309="","",'[1]JIRA-Getter.csv'!I309)</f>
        <v>0</v>
      </c>
      <c r="J310" s="6">
        <f>IF('[1]JIRA-Getter.csv'!J309="","",'[1]JIRA-Getter.csv'!J309)</f>
        <v>0</v>
      </c>
      <c r="K310" s="5">
        <f>IF('[1]JIRA-Getter.csv'!K309="","",'[1]JIRA-Getter.csv'!K309)</f>
        <v>17</v>
      </c>
      <c r="L310" s="5" t="str">
        <f>IF('[1]JIRA-Getter.csv'!L309="","",'[1]JIRA-Getter.csv'!L309)</f>
        <v>Tobias Blaser</v>
      </c>
      <c r="M310" s="7">
        <f>IF('[1]JIRA-Getter.csv'!M309="","",'[1]JIRA-Getter.csv'!M309+365.5*4)</f>
        <v>41943.604166666664</v>
      </c>
      <c r="N310" s="6">
        <f>IF('[1]JIRA-Getter.csv'!N309="","",'[1]JIRA-Getter.csv'!N309)</f>
        <v>0.5</v>
      </c>
      <c r="O310" s="8" t="str">
        <f>IF('[1]JIRA-Getter.csv'!O309="","",'[1]JIRA-Getter.csv'!O309)</f>
        <v>Reviewed</v>
      </c>
      <c r="P310" s="7">
        <f t="shared" si="4"/>
        <v>41943</v>
      </c>
    </row>
    <row r="311" spans="1:16">
      <c r="A311" s="5">
        <f>IF('[1]JIRA-Getter.csv'!A310="","",'[1]JIRA-Getter.csv'!A310)</f>
        <v>11135</v>
      </c>
      <c r="B311" s="5" t="str">
        <f>IF('[1]JIRA-Getter.csv'!B310="","",'[1]JIRA-Getter.csv'!B310)</f>
        <v>BA-106</v>
      </c>
      <c r="C311" s="5" t="str">
        <f>IF('[1]JIRA-Getter.csv'!C310="","",'[1]JIRA-Getter.csv'!C310)</f>
        <v>Fix integration tests on Jenkins</v>
      </c>
      <c r="D311" s="5" t="str">
        <f>IF('[1]JIRA-Getter.csv'!D310="","",'[1]JIRA-Getter.csv'!D310)</f>
        <v/>
      </c>
      <c r="E311" s="5" t="str">
        <f>IF('[1]JIRA-Getter.csv'!E310="","",'[1]JIRA-Getter.csv'!E310)</f>
        <v>Dev.Milestone2</v>
      </c>
      <c r="F311" s="5" t="str">
        <f>IF('[1]JIRA-Getter.csv'!F310="","",'[1]JIRA-Getter.csv'!F310)</f>
        <v>Closed</v>
      </c>
      <c r="G311" s="6">
        <f>IF('[1]JIRA-Getter.csv'!G310="","",'[1]JIRA-Getter.csv'!G310)</f>
        <v>1</v>
      </c>
      <c r="H311" s="6">
        <f>IF('[1]JIRA-Getter.csv'!H310="","",'[1]JIRA-Getter.csv'!H310)</f>
        <v>0.5</v>
      </c>
      <c r="I311" s="6">
        <f>IF('[1]JIRA-Getter.csv'!I310="","",'[1]JIRA-Getter.csv'!I310)</f>
        <v>4.75</v>
      </c>
      <c r="J311" s="6">
        <f>IF('[1]JIRA-Getter.csv'!J310="","",'[1]JIRA-Getter.csv'!J310)</f>
        <v>2.375</v>
      </c>
      <c r="K311" s="5">
        <f>IF('[1]JIRA-Getter.csv'!K310="","",'[1]JIRA-Getter.csv'!K310)</f>
        <v>2</v>
      </c>
      <c r="L311" s="5" t="str">
        <f>IF('[1]JIRA-Getter.csv'!L310="","",'[1]JIRA-Getter.csv'!L310)</f>
        <v>Tobias Blaser</v>
      </c>
      <c r="M311" s="7">
        <f>IF('[1]JIRA-Getter.csv'!M310="","",'[1]JIRA-Getter.csv'!M310+365.5*4)</f>
        <v>41943.634722222225</v>
      </c>
      <c r="N311" s="6">
        <f>IF('[1]JIRA-Getter.csv'!N310="","",'[1]JIRA-Getter.csv'!N310)</f>
        <v>0.25</v>
      </c>
      <c r="O311" s="8" t="str">
        <f>IF('[1]JIRA-Getter.csv'!O310="","",'[1]JIRA-Getter.csv'!O310)</f>
        <v/>
      </c>
      <c r="P311" s="7">
        <f t="shared" si="4"/>
        <v>41943</v>
      </c>
    </row>
    <row r="312" spans="1:16">
      <c r="A312" s="5">
        <f>IF('[1]JIRA-Getter.csv'!A311="","",'[1]JIRA-Getter.csv'!A311)</f>
        <v>11136</v>
      </c>
      <c r="B312" s="5" t="str">
        <f>IF('[1]JIRA-Getter.csv'!B311="","",'[1]JIRA-Getter.csv'!B311)</f>
        <v>BA-114</v>
      </c>
      <c r="C312" s="5" t="str">
        <f>IF('[1]JIRA-Getter.csv'!C311="","",'[1]JIRA-Getter.csv'!C311)</f>
        <v>Imlement CRUD for Task Templates</v>
      </c>
      <c r="D312" s="5" t="str">
        <f>IF('[1]JIRA-Getter.csv'!D311="","",'[1]JIRA-Getter.csv'!D311)</f>
        <v/>
      </c>
      <c r="E312" s="5" t="str">
        <f>IF('[1]JIRA-Getter.csv'!E311="","",'[1]JIRA-Getter.csv'!E311)</f>
        <v>Dev.Milestone2</v>
      </c>
      <c r="F312" s="5" t="str">
        <f>IF('[1]JIRA-Getter.csv'!F311="","",'[1]JIRA-Getter.csv'!F311)</f>
        <v>Closed</v>
      </c>
      <c r="G312" s="6">
        <f>IF('[1]JIRA-Getter.csv'!G311="","",'[1]JIRA-Getter.csv'!G311)</f>
        <v>6</v>
      </c>
      <c r="H312" s="6">
        <f>IF('[1]JIRA-Getter.csv'!H311="","",'[1]JIRA-Getter.csv'!H311)</f>
        <v>0.35294117647058798</v>
      </c>
      <c r="I312" s="6">
        <f>IF('[1]JIRA-Getter.csv'!I311="","",'[1]JIRA-Getter.csv'!I311)</f>
        <v>2.5</v>
      </c>
      <c r="J312" s="6">
        <f>IF('[1]JIRA-Getter.csv'!J311="","",'[1]JIRA-Getter.csv'!J311)</f>
        <v>0.14705882352941099</v>
      </c>
      <c r="K312" s="5">
        <f>IF('[1]JIRA-Getter.csv'!K311="","",'[1]JIRA-Getter.csv'!K311)</f>
        <v>17</v>
      </c>
      <c r="L312" s="5" t="str">
        <f>IF('[1]JIRA-Getter.csv'!L311="","",'[1]JIRA-Getter.csv'!L311)</f>
        <v>Laurin Murer</v>
      </c>
      <c r="M312" s="7">
        <f>IF('[1]JIRA-Getter.csv'!M311="","",'[1]JIRA-Getter.csv'!M311+365.5*4)</f>
        <v>41943.663194444445</v>
      </c>
      <c r="N312" s="6">
        <f>IF('[1]JIRA-Getter.csv'!N311="","",'[1]JIRA-Getter.csv'!N311)</f>
        <v>1</v>
      </c>
      <c r="O312" s="8" t="str">
        <f>IF('[1]JIRA-Getter.csv'!O311="","",'[1]JIRA-Getter.csv'!O311)</f>
        <v>Finished (fixed) documentation for Task Template CRUD</v>
      </c>
      <c r="P312" s="7">
        <f t="shared" si="4"/>
        <v>41943</v>
      </c>
    </row>
    <row r="313" spans="1:16">
      <c r="A313" s="5">
        <f>IF('[1]JIRA-Getter.csv'!A312="","",'[1]JIRA-Getter.csv'!A312)</f>
        <v>11137</v>
      </c>
      <c r="B313" s="5" t="str">
        <f>IF('[1]JIRA-Getter.csv'!B312="","",'[1]JIRA-Getter.csv'!B312)</f>
        <v>BA-110</v>
      </c>
      <c r="C313" s="5" t="str">
        <f>IF('[1]JIRA-Getter.csv'!C312="","",'[1]JIRA-Getter.csv'!C312)</f>
        <v>Prepair presentation</v>
      </c>
      <c r="D313" s="5" t="str">
        <f>IF('[1]JIRA-Getter.csv'!D312="","",'[1]JIRA-Getter.csv'!D312)</f>
        <v/>
      </c>
      <c r="E313" s="5" t="str">
        <f>IF('[1]JIRA-Getter.csv'!E312="","",'[1]JIRA-Getter.csv'!E312)</f>
        <v>Dev.Milestone2</v>
      </c>
      <c r="F313" s="5" t="str">
        <f>IF('[1]JIRA-Getter.csv'!F312="","",'[1]JIRA-Getter.csv'!F312)</f>
        <v>Closed</v>
      </c>
      <c r="G313" s="6">
        <f>IF('[1]JIRA-Getter.csv'!G312="","",'[1]JIRA-Getter.csv'!G312)</f>
        <v>8</v>
      </c>
      <c r="H313" s="6">
        <f>IF('[1]JIRA-Getter.csv'!H312="","",'[1]JIRA-Getter.csv'!H312)</f>
        <v>0.53333333333333299</v>
      </c>
      <c r="I313" s="6">
        <f>IF('[1]JIRA-Getter.csv'!I312="","",'[1]JIRA-Getter.csv'!I312)</f>
        <v>0</v>
      </c>
      <c r="J313" s="6">
        <f>IF('[1]JIRA-Getter.csv'!J312="","",'[1]JIRA-Getter.csv'!J312)</f>
        <v>0</v>
      </c>
      <c r="K313" s="5">
        <f>IF('[1]JIRA-Getter.csv'!K312="","",'[1]JIRA-Getter.csv'!K312)</f>
        <v>15</v>
      </c>
      <c r="L313" s="5" t="str">
        <f>IF('[1]JIRA-Getter.csv'!L312="","",'[1]JIRA-Getter.csv'!L312)</f>
        <v>Laurin Murer</v>
      </c>
      <c r="M313" s="7">
        <f>IF('[1]JIRA-Getter.csv'!M312="","",'[1]JIRA-Getter.csv'!M312+365.5*4)</f>
        <v>41943.7</v>
      </c>
      <c r="N313" s="6">
        <f>IF('[1]JIRA-Getter.csv'!N312="","",'[1]JIRA-Getter.csv'!N312)</f>
        <v>0.83333333333333304</v>
      </c>
      <c r="O313" s="8" t="str">
        <f>IF('[1]JIRA-Getter.csv'!O312="","",'[1]JIRA-Getter.csv'!O312)</f>
        <v>Study presentation, change tiny details and split for both students</v>
      </c>
      <c r="P313" s="7">
        <f t="shared" si="4"/>
        <v>41943</v>
      </c>
    </row>
    <row r="314" spans="1:16">
      <c r="A314" s="5">
        <f>IF('[1]JIRA-Getter.csv'!A313="","",'[1]JIRA-Getter.csv'!A313)</f>
        <v>11138</v>
      </c>
      <c r="B314" s="5" t="str">
        <f>IF('[1]JIRA-Getter.csv'!B313="","",'[1]JIRA-Getter.csv'!B313)</f>
        <v>BA-151</v>
      </c>
      <c r="C314" s="5" t="str">
        <f>IF('[1]JIRA-Getter.csv'!C313="","",'[1]JIRA-Getter.csv'!C313)</f>
        <v>Add software so autostart in vagrant boxes</v>
      </c>
      <c r="D314" s="5" t="str">
        <f>IF('[1]JIRA-Getter.csv'!D313="","",'[1]JIRA-Getter.csv'!D313)</f>
        <v/>
      </c>
      <c r="E314" s="5" t="str">
        <f>IF('[1]JIRA-Getter.csv'!E313="","",'[1]JIRA-Getter.csv'!E313)</f>
        <v>Dev.Milestone2</v>
      </c>
      <c r="F314" s="5" t="str">
        <f>IF('[1]JIRA-Getter.csv'!F313="","",'[1]JIRA-Getter.csv'!F313)</f>
        <v>Closed</v>
      </c>
      <c r="G314" s="6">
        <f>IF('[1]JIRA-Getter.csv'!G313="","",'[1]JIRA-Getter.csv'!G313)</f>
        <v>0.5</v>
      </c>
      <c r="H314" s="6">
        <f>IF('[1]JIRA-Getter.csv'!H313="","",'[1]JIRA-Getter.csv'!H313)</f>
        <v>0.5</v>
      </c>
      <c r="I314" s="6">
        <f>IF('[1]JIRA-Getter.csv'!I313="","",'[1]JIRA-Getter.csv'!I313)</f>
        <v>0.25</v>
      </c>
      <c r="J314" s="6">
        <f>IF('[1]JIRA-Getter.csv'!J313="","",'[1]JIRA-Getter.csv'!J313)</f>
        <v>0.25</v>
      </c>
      <c r="K314" s="5">
        <f>IF('[1]JIRA-Getter.csv'!K313="","",'[1]JIRA-Getter.csv'!K313)</f>
        <v>1</v>
      </c>
      <c r="L314" s="5" t="str">
        <f>IF('[1]JIRA-Getter.csv'!L313="","",'[1]JIRA-Getter.csv'!L313)</f>
        <v>Laurin Murer</v>
      </c>
      <c r="M314" s="7">
        <f>IF('[1]JIRA-Getter.csv'!M313="","",'[1]JIRA-Getter.csv'!M313+365.5*4)</f>
        <v>41943.713888888888</v>
      </c>
      <c r="N314" s="6">
        <f>IF('[1]JIRA-Getter.csv'!N313="","",'[1]JIRA-Getter.csv'!N313)</f>
        <v>0.25</v>
      </c>
      <c r="O314" s="8" t="str">
        <f>IF('[1]JIRA-Getter.csv'!O313="","",'[1]JIRA-Getter.csv'!O313)</f>
        <v>Tried to reproduce that the software is not restarted after vagrant down and up. But it is...</v>
      </c>
      <c r="P314" s="7">
        <f t="shared" si="4"/>
        <v>41943</v>
      </c>
    </row>
    <row r="315" spans="1:16">
      <c r="A315" s="5">
        <f>IF('[1]JIRA-Getter.csv'!A314="","",'[1]JIRA-Getter.csv'!A314)</f>
        <v>11139</v>
      </c>
      <c r="B315" s="5" t="str">
        <f>IF('[1]JIRA-Getter.csv'!B314="","",'[1]JIRA-Getter.csv'!B314)</f>
        <v>BA-150</v>
      </c>
      <c r="C315" s="5" t="str">
        <f>IF('[1]JIRA-Getter.csv'!C314="","",'[1]JIRA-Getter.csv'!C314)</f>
        <v>Document reflection based documentation in technical report</v>
      </c>
      <c r="D315" s="5" t="str">
        <f>IF('[1]JIRA-Getter.csv'!D314="","",'[1]JIRA-Getter.csv'!D314)</f>
        <v/>
      </c>
      <c r="E315" s="5" t="str">
        <f>IF('[1]JIRA-Getter.csv'!E314="","",'[1]JIRA-Getter.csv'!E314)</f>
        <v>Dev.Milestone2</v>
      </c>
      <c r="F315" s="5" t="str">
        <f>IF('[1]JIRA-Getter.csv'!F314="","",'[1]JIRA-Getter.csv'!F314)</f>
        <v>Closed</v>
      </c>
      <c r="G315" s="6">
        <f>IF('[1]JIRA-Getter.csv'!G314="","",'[1]JIRA-Getter.csv'!G314)</f>
        <v>0.5</v>
      </c>
      <c r="H315" s="6">
        <f>IF('[1]JIRA-Getter.csv'!H314="","",'[1]JIRA-Getter.csv'!H314)</f>
        <v>0.25</v>
      </c>
      <c r="I315" s="6">
        <f>IF('[1]JIRA-Getter.csv'!I314="","",'[1]JIRA-Getter.csv'!I314)</f>
        <v>0</v>
      </c>
      <c r="J315" s="6">
        <f>IF('[1]JIRA-Getter.csv'!J314="","",'[1]JIRA-Getter.csv'!J314)</f>
        <v>0</v>
      </c>
      <c r="K315" s="5">
        <f>IF('[1]JIRA-Getter.csv'!K314="","",'[1]JIRA-Getter.csv'!K314)</f>
        <v>2</v>
      </c>
      <c r="L315" s="5" t="str">
        <f>IF('[1]JIRA-Getter.csv'!L314="","",'[1]JIRA-Getter.csv'!L314)</f>
        <v>Laurin Murer</v>
      </c>
      <c r="M315" s="7">
        <f>IF('[1]JIRA-Getter.csv'!M314="","",'[1]JIRA-Getter.csv'!M314+365.5*4)</f>
        <v>41943.745833333334</v>
      </c>
      <c r="N315" s="6">
        <f>IF('[1]JIRA-Getter.csv'!N314="","",'[1]JIRA-Getter.csv'!N314)</f>
        <v>0.75</v>
      </c>
      <c r="O315" s="8" t="str">
        <f>IF('[1]JIRA-Getter.csv'!O314="","",'[1]JIRA-Getter.csv'!O314)</f>
        <v>Documented generation of API-Documentation</v>
      </c>
      <c r="P315" s="7">
        <f t="shared" si="4"/>
        <v>41943</v>
      </c>
    </row>
    <row r="316" spans="1:16">
      <c r="A316" s="5">
        <f>IF('[1]JIRA-Getter.csv'!A315="","",'[1]JIRA-Getter.csv'!A315)</f>
        <v>11140</v>
      </c>
      <c r="B316" s="5" t="str">
        <f>IF('[1]JIRA-Getter.csv'!B315="","",'[1]JIRA-Getter.csv'!B315)</f>
        <v>BA-112</v>
      </c>
      <c r="C316" s="5" t="str">
        <f>IF('[1]JIRA-Getter.csv'!C315="","",'[1]JIRA-Getter.csv'!C315)</f>
        <v>Give feedback to user in user login/register/logout/change password/...</v>
      </c>
      <c r="D316" s="5" t="str">
        <f>IF('[1]JIRA-Getter.csv'!D315="","",'[1]JIRA-Getter.csv'!D315)</f>
        <v/>
      </c>
      <c r="E316" s="5" t="str">
        <f>IF('[1]JIRA-Getter.csv'!E315="","",'[1]JIRA-Getter.csv'!E315)</f>
        <v>Dev.Milestone2</v>
      </c>
      <c r="F316" s="5" t="str">
        <f>IF('[1]JIRA-Getter.csv'!F315="","",'[1]JIRA-Getter.csv'!F315)</f>
        <v>Closed</v>
      </c>
      <c r="G316" s="6">
        <f>IF('[1]JIRA-Getter.csv'!G315="","",'[1]JIRA-Getter.csv'!G315)</f>
        <v>3</v>
      </c>
      <c r="H316" s="6">
        <f>IF('[1]JIRA-Getter.csv'!H315="","",'[1]JIRA-Getter.csv'!H315)</f>
        <v>3</v>
      </c>
      <c r="I316" s="6">
        <f>IF('[1]JIRA-Getter.csv'!I315="","",'[1]JIRA-Getter.csv'!I315)</f>
        <v>0.75</v>
      </c>
      <c r="J316" s="6">
        <f>IF('[1]JIRA-Getter.csv'!J315="","",'[1]JIRA-Getter.csv'!J315)</f>
        <v>0.75</v>
      </c>
      <c r="K316" s="5">
        <f>IF('[1]JIRA-Getter.csv'!K315="","",'[1]JIRA-Getter.csv'!K315)</f>
        <v>1</v>
      </c>
      <c r="L316" s="5" t="str">
        <f>IF('[1]JIRA-Getter.csv'!L315="","",'[1]JIRA-Getter.csv'!L315)</f>
        <v>Tobias Blaser</v>
      </c>
      <c r="M316" s="7">
        <f>IF('[1]JIRA-Getter.csv'!M315="","",'[1]JIRA-Getter.csv'!M315+365.5*4)</f>
        <v>41943.635416666664</v>
      </c>
      <c r="N316" s="6">
        <f>IF('[1]JIRA-Getter.csv'!N315="","",'[1]JIRA-Getter.csv'!N315)</f>
        <v>2.25</v>
      </c>
      <c r="O316" s="8" t="str">
        <f>IF('[1]JIRA-Getter.csv'!O315="","",'[1]JIRA-Getter.csv'!O315)</f>
        <v>Refactor mainmodule, implement status and feedback for login.</v>
      </c>
      <c r="P316" s="7">
        <f t="shared" si="4"/>
        <v>41943</v>
      </c>
    </row>
    <row r="317" spans="1:16">
      <c r="A317" s="5">
        <f>IF('[1]JIRA-Getter.csv'!A316="","",'[1]JIRA-Getter.csv'!A316)</f>
        <v>11141</v>
      </c>
      <c r="B317" s="5" t="str">
        <f>IF('[1]JIRA-Getter.csv'!B316="","",'[1]JIRA-Getter.csv'!B316)</f>
        <v>BA-150</v>
      </c>
      <c r="C317" s="5" t="str">
        <f>IF('[1]JIRA-Getter.csv'!C316="","",'[1]JIRA-Getter.csv'!C316)</f>
        <v>Document reflection based documentation in technical report</v>
      </c>
      <c r="D317" s="5" t="str">
        <f>IF('[1]JIRA-Getter.csv'!D316="","",'[1]JIRA-Getter.csv'!D316)</f>
        <v/>
      </c>
      <c r="E317" s="5" t="str">
        <f>IF('[1]JIRA-Getter.csv'!E316="","",'[1]JIRA-Getter.csv'!E316)</f>
        <v>Dev.Milestone2</v>
      </c>
      <c r="F317" s="5" t="str">
        <f>IF('[1]JIRA-Getter.csv'!F316="","",'[1]JIRA-Getter.csv'!F316)</f>
        <v>Closed</v>
      </c>
      <c r="G317" s="6">
        <f>IF('[1]JIRA-Getter.csv'!G316="","",'[1]JIRA-Getter.csv'!G316)</f>
        <v>0.5</v>
      </c>
      <c r="H317" s="6">
        <f>IF('[1]JIRA-Getter.csv'!H316="","",'[1]JIRA-Getter.csv'!H316)</f>
        <v>0.25</v>
      </c>
      <c r="I317" s="6">
        <f>IF('[1]JIRA-Getter.csv'!I316="","",'[1]JIRA-Getter.csv'!I316)</f>
        <v>0</v>
      </c>
      <c r="J317" s="6">
        <f>IF('[1]JIRA-Getter.csv'!J316="","",'[1]JIRA-Getter.csv'!J316)</f>
        <v>0</v>
      </c>
      <c r="K317" s="5">
        <f>IF('[1]JIRA-Getter.csv'!K316="","",'[1]JIRA-Getter.csv'!K316)</f>
        <v>2</v>
      </c>
      <c r="L317" s="5" t="str">
        <f>IF('[1]JIRA-Getter.csv'!L316="","",'[1]JIRA-Getter.csv'!L316)</f>
        <v>Tobias Blaser</v>
      </c>
      <c r="M317" s="7">
        <f>IF('[1]JIRA-Getter.csv'!M316="","",'[1]JIRA-Getter.csv'!M316+365.5*4)</f>
        <v>41943.75</v>
      </c>
      <c r="N317" s="6">
        <f>IF('[1]JIRA-Getter.csv'!N316="","",'[1]JIRA-Getter.csv'!N316)</f>
        <v>0.75</v>
      </c>
      <c r="O317" s="8" t="str">
        <f>IF('[1]JIRA-Getter.csv'!O316="","",'[1]JIRA-Getter.csv'!O316)</f>
        <v>Review the section.</v>
      </c>
      <c r="P317" s="7">
        <f t="shared" si="4"/>
        <v>41943</v>
      </c>
    </row>
    <row r="318" spans="1:16">
      <c r="A318" s="5">
        <f>IF('[1]JIRA-Getter.csv'!A317="","",'[1]JIRA-Getter.csv'!A317)</f>
        <v>11142</v>
      </c>
      <c r="B318" s="5" t="str">
        <f>IF('[1]JIRA-Getter.csv'!B317="","",'[1]JIRA-Getter.csv'!B317)</f>
        <v>BA-114</v>
      </c>
      <c r="C318" s="5" t="str">
        <f>IF('[1]JIRA-Getter.csv'!C317="","",'[1]JIRA-Getter.csv'!C317)</f>
        <v>Imlement CRUD for Task Templates</v>
      </c>
      <c r="D318" s="5" t="str">
        <f>IF('[1]JIRA-Getter.csv'!D317="","",'[1]JIRA-Getter.csv'!D317)</f>
        <v/>
      </c>
      <c r="E318" s="5" t="str">
        <f>IF('[1]JIRA-Getter.csv'!E317="","",'[1]JIRA-Getter.csv'!E317)</f>
        <v>Dev.Milestone2</v>
      </c>
      <c r="F318" s="5" t="str">
        <f>IF('[1]JIRA-Getter.csv'!F317="","",'[1]JIRA-Getter.csv'!F317)</f>
        <v>Closed</v>
      </c>
      <c r="G318" s="6">
        <f>IF('[1]JIRA-Getter.csv'!G317="","",'[1]JIRA-Getter.csv'!G317)</f>
        <v>6</v>
      </c>
      <c r="H318" s="6">
        <f>IF('[1]JIRA-Getter.csv'!H317="","",'[1]JIRA-Getter.csv'!H317)</f>
        <v>0.35294117647058798</v>
      </c>
      <c r="I318" s="6">
        <f>IF('[1]JIRA-Getter.csv'!I317="","",'[1]JIRA-Getter.csv'!I317)</f>
        <v>2.5</v>
      </c>
      <c r="J318" s="6">
        <f>IF('[1]JIRA-Getter.csv'!J317="","",'[1]JIRA-Getter.csv'!J317)</f>
        <v>0.14705882352941099</v>
      </c>
      <c r="K318" s="5">
        <f>IF('[1]JIRA-Getter.csv'!K317="","",'[1]JIRA-Getter.csv'!K317)</f>
        <v>17</v>
      </c>
      <c r="L318" s="5" t="str">
        <f>IF('[1]JIRA-Getter.csv'!L317="","",'[1]JIRA-Getter.csv'!L317)</f>
        <v>Tobias Blaser</v>
      </c>
      <c r="M318" s="7">
        <f>IF('[1]JIRA-Getter.csv'!M317="","",'[1]JIRA-Getter.csv'!M317+365.5*4)</f>
        <v>41944.305555555555</v>
      </c>
      <c r="N318" s="6">
        <f>IF('[1]JIRA-Getter.csv'!N317="","",'[1]JIRA-Getter.csv'!N317)</f>
        <v>1</v>
      </c>
      <c r="O318" s="8" t="str">
        <f>IF('[1]JIRA-Getter.csv'!O317="","",'[1]JIRA-Getter.csv'!O317)</f>
        <v>Refactor repository to cache and send objects.</v>
      </c>
      <c r="P318" s="7">
        <f t="shared" si="4"/>
        <v>41944</v>
      </c>
    </row>
    <row r="319" spans="1:16">
      <c r="A319" s="5">
        <f>IF('[1]JIRA-Getter.csv'!A318="","",'[1]JIRA-Getter.csv'!A318)</f>
        <v>11143</v>
      </c>
      <c r="B319" s="5" t="str">
        <f>IF('[1]JIRA-Getter.csv'!B318="","",'[1]JIRA-Getter.csv'!B318)</f>
        <v>BA-110</v>
      </c>
      <c r="C319" s="5" t="str">
        <f>IF('[1]JIRA-Getter.csv'!C318="","",'[1]JIRA-Getter.csv'!C318)</f>
        <v>Prepair presentation</v>
      </c>
      <c r="D319" s="5" t="str">
        <f>IF('[1]JIRA-Getter.csv'!D318="","",'[1]JIRA-Getter.csv'!D318)</f>
        <v/>
      </c>
      <c r="E319" s="5" t="str">
        <f>IF('[1]JIRA-Getter.csv'!E318="","",'[1]JIRA-Getter.csv'!E318)</f>
        <v>Dev.Milestone2</v>
      </c>
      <c r="F319" s="5" t="str">
        <f>IF('[1]JIRA-Getter.csv'!F318="","",'[1]JIRA-Getter.csv'!F318)</f>
        <v>Closed</v>
      </c>
      <c r="G319" s="6">
        <f>IF('[1]JIRA-Getter.csv'!G318="","",'[1]JIRA-Getter.csv'!G318)</f>
        <v>8</v>
      </c>
      <c r="H319" s="6">
        <f>IF('[1]JIRA-Getter.csv'!H318="","",'[1]JIRA-Getter.csv'!H318)</f>
        <v>0.53333333333333299</v>
      </c>
      <c r="I319" s="6">
        <f>IF('[1]JIRA-Getter.csv'!I318="","",'[1]JIRA-Getter.csv'!I318)</f>
        <v>0</v>
      </c>
      <c r="J319" s="6">
        <f>IF('[1]JIRA-Getter.csv'!J318="","",'[1]JIRA-Getter.csv'!J318)</f>
        <v>0</v>
      </c>
      <c r="K319" s="5">
        <f>IF('[1]JIRA-Getter.csv'!K318="","",'[1]JIRA-Getter.csv'!K318)</f>
        <v>15</v>
      </c>
      <c r="L319" s="5" t="str">
        <f>IF('[1]JIRA-Getter.csv'!L318="","",'[1]JIRA-Getter.csv'!L318)</f>
        <v>Tobias Blaser</v>
      </c>
      <c r="M319" s="7">
        <f>IF('[1]JIRA-Getter.csv'!M318="","",'[1]JIRA-Getter.csv'!M318+365.5*4)</f>
        <v>41945.666666666664</v>
      </c>
      <c r="N319" s="6">
        <f>IF('[1]JIRA-Getter.csv'!N318="","",'[1]JIRA-Getter.csv'!N318)</f>
        <v>1</v>
      </c>
      <c r="O319" s="8" t="str">
        <f>IF('[1]JIRA-Getter.csv'!O318="","",'[1]JIRA-Getter.csv'!O318)</f>
        <v>Prepair speaking.</v>
      </c>
      <c r="P319" s="7">
        <f t="shared" si="4"/>
        <v>41945</v>
      </c>
    </row>
    <row r="320" spans="1:16" ht="30">
      <c r="A320" s="5">
        <f>IF('[1]JIRA-Getter.csv'!A319="","",'[1]JIRA-Getter.csv'!A319)</f>
        <v>11144</v>
      </c>
      <c r="B320" s="5" t="str">
        <f>IF('[1]JIRA-Getter.csv'!B319="","",'[1]JIRA-Getter.csv'!B319)</f>
        <v>BA-148</v>
      </c>
      <c r="C320" s="5" t="str">
        <f>IF('[1]JIRA-Getter.csv'!C319="","",'[1]JIRA-Getter.csv'!C319)</f>
        <v>Improve server code according to code review</v>
      </c>
      <c r="D320" s="5" t="str">
        <f>IF('[1]JIRA-Getter.csv'!D319="","",'[1]JIRA-Getter.csv'!D319)</f>
        <v/>
      </c>
      <c r="E320" s="5" t="str">
        <f>IF('[1]JIRA-Getter.csv'!E319="","",'[1]JIRA-Getter.csv'!E319)</f>
        <v>Dev.Milestone2</v>
      </c>
      <c r="F320" s="5" t="str">
        <f>IF('[1]JIRA-Getter.csv'!F319="","",'[1]JIRA-Getter.csv'!F319)</f>
        <v>Closed</v>
      </c>
      <c r="G320" s="6">
        <f>IF('[1]JIRA-Getter.csv'!G319="","",'[1]JIRA-Getter.csv'!G319)</f>
        <v>4</v>
      </c>
      <c r="H320" s="6">
        <f>IF('[1]JIRA-Getter.csv'!H319="","",'[1]JIRA-Getter.csv'!H319)</f>
        <v>2</v>
      </c>
      <c r="I320" s="6">
        <f>IF('[1]JIRA-Getter.csv'!I319="","",'[1]JIRA-Getter.csv'!I319)</f>
        <v>0</v>
      </c>
      <c r="J320" s="6">
        <f>IF('[1]JIRA-Getter.csv'!J319="","",'[1]JIRA-Getter.csv'!J319)</f>
        <v>0</v>
      </c>
      <c r="K320" s="5">
        <f>IF('[1]JIRA-Getter.csv'!K319="","",'[1]JIRA-Getter.csv'!K319)</f>
        <v>2</v>
      </c>
      <c r="L320" s="5" t="str">
        <f>IF('[1]JIRA-Getter.csv'!L319="","",'[1]JIRA-Getter.csv'!L319)</f>
        <v>Laurin Murer</v>
      </c>
      <c r="M320" s="7">
        <f>IF('[1]JIRA-Getter.csv'!M319="","",'[1]JIRA-Getter.csv'!M319+365.5*4)</f>
        <v>41943.872916666667</v>
      </c>
      <c r="N320" s="6">
        <f>IF('[1]JIRA-Getter.csv'!N319="","",'[1]JIRA-Getter.csv'!N319)</f>
        <v>2</v>
      </c>
      <c r="O320" s="8" t="str">
        <f>IF('[1]JIRA-Getter.csv'!O319="","",'[1]JIRA-Getter.csv'!O319)</f>
        <v>Let dependencies be injected on object creation and made everything possible (and also the controllers) none static, Removed underscores from variable- and method-names</v>
      </c>
      <c r="P320" s="7">
        <f t="shared" si="4"/>
        <v>41943</v>
      </c>
    </row>
    <row r="321" spans="1:16" ht="45">
      <c r="A321" s="5">
        <f>IF('[1]JIRA-Getter.csv'!A320="","",'[1]JIRA-Getter.csv'!A320)</f>
        <v>11145</v>
      </c>
      <c r="B321" s="5" t="str">
        <f>IF('[1]JIRA-Getter.csv'!B320="","",'[1]JIRA-Getter.csv'!B320)</f>
        <v>BA-148</v>
      </c>
      <c r="C321" s="5" t="str">
        <f>IF('[1]JIRA-Getter.csv'!C320="","",'[1]JIRA-Getter.csv'!C320)</f>
        <v>Improve server code according to code review</v>
      </c>
      <c r="D321" s="5" t="str">
        <f>IF('[1]JIRA-Getter.csv'!D320="","",'[1]JIRA-Getter.csv'!D320)</f>
        <v/>
      </c>
      <c r="E321" s="5" t="str">
        <f>IF('[1]JIRA-Getter.csv'!E320="","",'[1]JIRA-Getter.csv'!E320)</f>
        <v>Dev.Milestone2</v>
      </c>
      <c r="F321" s="5" t="str">
        <f>IF('[1]JIRA-Getter.csv'!F320="","",'[1]JIRA-Getter.csv'!F320)</f>
        <v>Closed</v>
      </c>
      <c r="G321" s="6">
        <f>IF('[1]JIRA-Getter.csv'!G320="","",'[1]JIRA-Getter.csv'!G320)</f>
        <v>4</v>
      </c>
      <c r="H321" s="6">
        <f>IF('[1]JIRA-Getter.csv'!H320="","",'[1]JIRA-Getter.csv'!H320)</f>
        <v>2</v>
      </c>
      <c r="I321" s="6">
        <f>IF('[1]JIRA-Getter.csv'!I320="","",'[1]JIRA-Getter.csv'!I320)</f>
        <v>0</v>
      </c>
      <c r="J321" s="6">
        <f>IF('[1]JIRA-Getter.csv'!J320="","",'[1]JIRA-Getter.csv'!J320)</f>
        <v>0</v>
      </c>
      <c r="K321" s="5">
        <f>IF('[1]JIRA-Getter.csv'!K320="","",'[1]JIRA-Getter.csv'!K320)</f>
        <v>2</v>
      </c>
      <c r="L321" s="5" t="str">
        <f>IF('[1]JIRA-Getter.csv'!L320="","",'[1]JIRA-Getter.csv'!L320)</f>
        <v>Laurin Murer</v>
      </c>
      <c r="M321" s="7">
        <f>IF('[1]JIRA-Getter.csv'!M320="","",'[1]JIRA-Getter.csv'!M320+365.5*4)</f>
        <v>41944.875694444447</v>
      </c>
      <c r="N321" s="6">
        <f>IF('[1]JIRA-Getter.csv'!N320="","",'[1]JIRA-Getter.csv'!N320)</f>
        <v>5</v>
      </c>
      <c r="O321" s="8" t="str">
        <f>IF('[1]JIRA-Getter.csv'!O320="","",'[1]JIRA-Getter.csv'!O320)</f>
        <v>Required logged in user for getFromDKS to prevent attacks, Refactored controllers and moved Json creation to them, Refactored session() and context() out of the logics, Refactored UserController to use Forms for register, login and change password, Added comments and renamed stuff to make it more clear</v>
      </c>
      <c r="P321" s="7">
        <f t="shared" si="4"/>
        <v>41944</v>
      </c>
    </row>
    <row r="322" spans="1:16">
      <c r="A322" s="5">
        <f>IF('[1]JIRA-Getter.csv'!A321="","",'[1]JIRA-Getter.csv'!A321)</f>
        <v>11146</v>
      </c>
      <c r="B322" s="5" t="str">
        <f>IF('[1]JIRA-Getter.csv'!B321="","",'[1]JIRA-Getter.csv'!B321)</f>
        <v>BA-109</v>
      </c>
      <c r="C322" s="5" t="str">
        <f>IF('[1]JIRA-Getter.csv'!C321="","",'[1]JIRA-Getter.csv'!C321)</f>
        <v>Fix client side tests on Jenkins</v>
      </c>
      <c r="D322" s="5" t="str">
        <f>IF('[1]JIRA-Getter.csv'!D321="","",'[1]JIRA-Getter.csv'!D321)</f>
        <v/>
      </c>
      <c r="E322" s="5" t="str">
        <f>IF('[1]JIRA-Getter.csv'!E321="","",'[1]JIRA-Getter.csv'!E321)</f>
        <v/>
      </c>
      <c r="F322" s="5" t="str">
        <f>IF('[1]JIRA-Getter.csv'!F321="","",'[1]JIRA-Getter.csv'!F321)</f>
        <v>Closed</v>
      </c>
      <c r="G322" s="6">
        <f>IF('[1]JIRA-Getter.csv'!G321="","",'[1]JIRA-Getter.csv'!G321)</f>
        <v>3</v>
      </c>
      <c r="H322" s="6">
        <f>IF('[1]JIRA-Getter.csv'!H321="","",'[1]JIRA-Getter.csv'!H321)</f>
        <v>1</v>
      </c>
      <c r="I322" s="6">
        <f>IF('[1]JIRA-Getter.csv'!I321="","",'[1]JIRA-Getter.csv'!I321)</f>
        <v>1.25</v>
      </c>
      <c r="J322" s="6">
        <f>IF('[1]JIRA-Getter.csv'!J321="","",'[1]JIRA-Getter.csv'!J321)</f>
        <v>0.41666666666666602</v>
      </c>
      <c r="K322" s="5">
        <f>IF('[1]JIRA-Getter.csv'!K321="","",'[1]JIRA-Getter.csv'!K321)</f>
        <v>3</v>
      </c>
      <c r="L322" s="5" t="str">
        <f>IF('[1]JIRA-Getter.csv'!L321="","",'[1]JIRA-Getter.csv'!L321)</f>
        <v>Laurin Murer</v>
      </c>
      <c r="M322" s="7">
        <f>IF('[1]JIRA-Getter.csv'!M321="","",'[1]JIRA-Getter.csv'!M321+365.5*4)</f>
        <v>41944.878472222219</v>
      </c>
      <c r="N322" s="6">
        <f>IF('[1]JIRA-Getter.csv'!N321="","",'[1]JIRA-Getter.csv'!N321)</f>
        <v>0.75</v>
      </c>
      <c r="O322" s="8" t="str">
        <f>IF('[1]JIRA-Getter.csv'!O321="","",'[1]JIRA-Getter.csv'!O321)</f>
        <v>Fixed client side test on Jenkins</v>
      </c>
      <c r="P322" s="7">
        <f t="shared" si="4"/>
        <v>41944</v>
      </c>
    </row>
    <row r="323" spans="1:16">
      <c r="A323" s="5">
        <f>IF('[1]JIRA-Getter.csv'!A322="","",'[1]JIRA-Getter.csv'!A322)</f>
        <v>11147</v>
      </c>
      <c r="B323" s="5" t="str">
        <f>IF('[1]JIRA-Getter.csv'!B322="","",'[1]JIRA-Getter.csv'!B322)</f>
        <v>BA-109</v>
      </c>
      <c r="C323" s="5" t="str">
        <f>IF('[1]JIRA-Getter.csv'!C322="","",'[1]JIRA-Getter.csv'!C322)</f>
        <v>Fix client side tests on Jenkins</v>
      </c>
      <c r="D323" s="5" t="str">
        <f>IF('[1]JIRA-Getter.csv'!D322="","",'[1]JIRA-Getter.csv'!D322)</f>
        <v/>
      </c>
      <c r="E323" s="5" t="str">
        <f>IF('[1]JIRA-Getter.csv'!E322="","",'[1]JIRA-Getter.csv'!E322)</f>
        <v/>
      </c>
      <c r="F323" s="5" t="str">
        <f>IF('[1]JIRA-Getter.csv'!F322="","",'[1]JIRA-Getter.csv'!F322)</f>
        <v>Closed</v>
      </c>
      <c r="G323" s="6">
        <f>IF('[1]JIRA-Getter.csv'!G322="","",'[1]JIRA-Getter.csv'!G322)</f>
        <v>3</v>
      </c>
      <c r="H323" s="6">
        <f>IF('[1]JIRA-Getter.csv'!H322="","",'[1]JIRA-Getter.csv'!H322)</f>
        <v>1</v>
      </c>
      <c r="I323" s="6">
        <f>IF('[1]JIRA-Getter.csv'!I322="","",'[1]JIRA-Getter.csv'!I322)</f>
        <v>1.25</v>
      </c>
      <c r="J323" s="6">
        <f>IF('[1]JIRA-Getter.csv'!J322="","",'[1]JIRA-Getter.csv'!J322)</f>
        <v>0.41666666666666602</v>
      </c>
      <c r="K323" s="5">
        <f>IF('[1]JIRA-Getter.csv'!K322="","",'[1]JIRA-Getter.csv'!K322)</f>
        <v>3</v>
      </c>
      <c r="L323" s="5" t="str">
        <f>IF('[1]JIRA-Getter.csv'!L322="","",'[1]JIRA-Getter.csv'!L322)</f>
        <v>Laurin Murer</v>
      </c>
      <c r="M323" s="7">
        <f>IF('[1]JIRA-Getter.csv'!M322="","",'[1]JIRA-Getter.csv'!M322+365.5*4)</f>
        <v>41945.879166666666</v>
      </c>
      <c r="N323" s="6">
        <f>IF('[1]JIRA-Getter.csv'!N322="","",'[1]JIRA-Getter.csv'!N322)</f>
        <v>0.75</v>
      </c>
      <c r="O323" s="8" t="str">
        <f>IF('[1]JIRA-Getter.csv'!O322="","",'[1]JIRA-Getter.csv'!O322)</f>
        <v>Tried to fix client side tests on Jenkins with spaces, didn't work and then just removed spaces in the path</v>
      </c>
      <c r="P323" s="7">
        <f t="shared" si="4"/>
        <v>41945</v>
      </c>
    </row>
    <row r="324" spans="1:16">
      <c r="A324" s="5">
        <f>IF('[1]JIRA-Getter.csv'!A323="","",'[1]JIRA-Getter.csv'!A323)</f>
        <v>11148</v>
      </c>
      <c r="B324" s="5" t="str">
        <f>IF('[1]JIRA-Getter.csv'!B323="","",'[1]JIRA-Getter.csv'!B323)</f>
        <v>BA-152</v>
      </c>
      <c r="C324" s="5" t="str">
        <f>IF('[1]JIRA-Getter.csv'!C323="","",'[1]JIRA-Getter.csv'!C323)</f>
        <v>Decide test strategy</v>
      </c>
      <c r="D324" s="5" t="str">
        <f>IF('[1]JIRA-Getter.csv'!D323="","",'[1]JIRA-Getter.csv'!D323)</f>
        <v/>
      </c>
      <c r="E324" s="5" t="str">
        <f>IF('[1]JIRA-Getter.csv'!E323="","",'[1]JIRA-Getter.csv'!E323)</f>
        <v>Dev.Milestone2</v>
      </c>
      <c r="F324" s="5" t="str">
        <f>IF('[1]JIRA-Getter.csv'!F323="","",'[1]JIRA-Getter.csv'!F323)</f>
        <v>Closed</v>
      </c>
      <c r="G324" s="6">
        <f>IF('[1]JIRA-Getter.csv'!G323="","",'[1]JIRA-Getter.csv'!G323)</f>
        <v>2</v>
      </c>
      <c r="H324" s="6">
        <f>IF('[1]JIRA-Getter.csv'!H323="","",'[1]JIRA-Getter.csv'!H323)</f>
        <v>1</v>
      </c>
      <c r="I324" s="6">
        <f>IF('[1]JIRA-Getter.csv'!I323="","",'[1]JIRA-Getter.csv'!I323)</f>
        <v>1.6666666666666601</v>
      </c>
      <c r="J324" s="6">
        <f>IF('[1]JIRA-Getter.csv'!J323="","",'[1]JIRA-Getter.csv'!J323)</f>
        <v>0.83333333333333304</v>
      </c>
      <c r="K324" s="5">
        <f>IF('[1]JIRA-Getter.csv'!K323="","",'[1]JIRA-Getter.csv'!K323)</f>
        <v>2</v>
      </c>
      <c r="L324" s="5" t="str">
        <f>IF('[1]JIRA-Getter.csv'!L323="","",'[1]JIRA-Getter.csv'!L323)</f>
        <v>Laurin Murer</v>
      </c>
      <c r="M324" s="7">
        <f>IF('[1]JIRA-Getter.csv'!M323="","",'[1]JIRA-Getter.csv'!M323+365.5*4)</f>
        <v>41946.402777777781</v>
      </c>
      <c r="N324" s="6">
        <f>IF('[1]JIRA-Getter.csv'!N323="","",'[1]JIRA-Getter.csv'!N323)</f>
        <v>0.16666666666666599</v>
      </c>
      <c r="O324" s="8" t="str">
        <f>IF('[1]JIRA-Getter.csv'!O323="","",'[1]JIRA-Getter.csv'!O323)</f>
        <v>Added proposal for test strategy</v>
      </c>
      <c r="P324" s="7">
        <f t="shared" ref="P324:P387" si="5">DATE(YEAR(M324),MONTH(M324),DAY(M324))</f>
        <v>41946</v>
      </c>
    </row>
    <row r="325" spans="1:16">
      <c r="A325" s="5">
        <f>IF('[1]JIRA-Getter.csv'!A324="","",'[1]JIRA-Getter.csv'!A324)</f>
        <v>11149</v>
      </c>
      <c r="B325" s="5" t="str">
        <f>IF('[1]JIRA-Getter.csv'!B324="","",'[1]JIRA-Getter.csv'!B324)</f>
        <v>BA-114</v>
      </c>
      <c r="C325" s="5" t="str">
        <f>IF('[1]JIRA-Getter.csv'!C324="","",'[1]JIRA-Getter.csv'!C324)</f>
        <v>Imlement CRUD for Task Templates</v>
      </c>
      <c r="D325" s="5" t="str">
        <f>IF('[1]JIRA-Getter.csv'!D324="","",'[1]JIRA-Getter.csv'!D324)</f>
        <v/>
      </c>
      <c r="E325" s="5" t="str">
        <f>IF('[1]JIRA-Getter.csv'!E324="","",'[1]JIRA-Getter.csv'!E324)</f>
        <v>Dev.Milestone2</v>
      </c>
      <c r="F325" s="5" t="str">
        <f>IF('[1]JIRA-Getter.csv'!F324="","",'[1]JIRA-Getter.csv'!F324)</f>
        <v>Closed</v>
      </c>
      <c r="G325" s="6">
        <f>IF('[1]JIRA-Getter.csv'!G324="","",'[1]JIRA-Getter.csv'!G324)</f>
        <v>6</v>
      </c>
      <c r="H325" s="6">
        <f>IF('[1]JIRA-Getter.csv'!H324="","",'[1]JIRA-Getter.csv'!H324)</f>
        <v>0.35294117647058798</v>
      </c>
      <c r="I325" s="6">
        <f>IF('[1]JIRA-Getter.csv'!I324="","",'[1]JIRA-Getter.csv'!I324)</f>
        <v>2.5</v>
      </c>
      <c r="J325" s="6">
        <f>IF('[1]JIRA-Getter.csv'!J324="","",'[1]JIRA-Getter.csv'!J324)</f>
        <v>0.14705882352941099</v>
      </c>
      <c r="K325" s="5">
        <f>IF('[1]JIRA-Getter.csv'!K324="","",'[1]JIRA-Getter.csv'!K324)</f>
        <v>17</v>
      </c>
      <c r="L325" s="5" t="str">
        <f>IF('[1]JIRA-Getter.csv'!L324="","",'[1]JIRA-Getter.csv'!L324)</f>
        <v>Tobias Blaser</v>
      </c>
      <c r="M325" s="7">
        <f>IF('[1]JIRA-Getter.csv'!M324="","",'[1]JIRA-Getter.csv'!M324+365.5*4)</f>
        <v>41946.302083333336</v>
      </c>
      <c r="N325" s="6">
        <f>IF('[1]JIRA-Getter.csv'!N324="","",'[1]JIRA-Getter.csv'!N324)</f>
        <v>0.75</v>
      </c>
      <c r="O325" s="8" t="str">
        <f>IF('[1]JIRA-Getter.csv'!O324="","",'[1]JIRA-Getter.csv'!O324)</f>
        <v>Refactor repository to optize caching.</v>
      </c>
      <c r="P325" s="7">
        <f t="shared" si="5"/>
        <v>41946</v>
      </c>
    </row>
    <row r="326" spans="1:16">
      <c r="A326" s="5">
        <f>IF('[1]JIRA-Getter.csv'!A325="","",'[1]JIRA-Getter.csv'!A325)</f>
        <v>11150</v>
      </c>
      <c r="B326" s="5" t="str">
        <f>IF('[1]JIRA-Getter.csv'!B325="","",'[1]JIRA-Getter.csv'!B325)</f>
        <v>BA-147</v>
      </c>
      <c r="C326" s="5" t="str">
        <f>IF('[1]JIRA-Getter.csv'!C325="","",'[1]JIRA-Getter.csv'!C325)</f>
        <v>Aufwand für "TaskTemplates zu Options mappen" abklären</v>
      </c>
      <c r="D326" s="5" t="str">
        <f>IF('[1]JIRA-Getter.csv'!D325="","",'[1]JIRA-Getter.csv'!D325)</f>
        <v/>
      </c>
      <c r="E326" s="5" t="str">
        <f>IF('[1]JIRA-Getter.csv'!E325="","",'[1]JIRA-Getter.csv'!E325)</f>
        <v>Dev.Milestone2</v>
      </c>
      <c r="F326" s="5" t="str">
        <f>IF('[1]JIRA-Getter.csv'!F325="","",'[1]JIRA-Getter.csv'!F325)</f>
        <v>Closed</v>
      </c>
      <c r="G326" s="6">
        <f>IF('[1]JIRA-Getter.csv'!G325="","",'[1]JIRA-Getter.csv'!G325)</f>
        <v>0.5</v>
      </c>
      <c r="H326" s="6">
        <f>IF('[1]JIRA-Getter.csv'!H325="","",'[1]JIRA-Getter.csv'!H325)</f>
        <v>0.5</v>
      </c>
      <c r="I326" s="6">
        <f>IF('[1]JIRA-Getter.csv'!I325="","",'[1]JIRA-Getter.csv'!I325)</f>
        <v>0.25</v>
      </c>
      <c r="J326" s="6">
        <f>IF('[1]JIRA-Getter.csv'!J325="","",'[1]JIRA-Getter.csv'!J325)</f>
        <v>0.25</v>
      </c>
      <c r="K326" s="5">
        <f>IF('[1]JIRA-Getter.csv'!K325="","",'[1]JIRA-Getter.csv'!K325)</f>
        <v>1</v>
      </c>
      <c r="L326" s="5" t="str">
        <f>IF('[1]JIRA-Getter.csv'!L325="","",'[1]JIRA-Getter.csv'!L325)</f>
        <v>Laurin Murer</v>
      </c>
      <c r="M326" s="7">
        <f>IF('[1]JIRA-Getter.csv'!M325="","",'[1]JIRA-Getter.csv'!M325+365.5*4)</f>
        <v>41946.432638888888</v>
      </c>
      <c r="N326" s="6">
        <f>IF('[1]JIRA-Getter.csv'!N325="","",'[1]JIRA-Getter.csv'!N325)</f>
        <v>0.25</v>
      </c>
      <c r="O326" s="8" t="str">
        <f>IF('[1]JIRA-Getter.csv'!O325="","",'[1]JIRA-Getter.csv'!O325)</f>
        <v>Estimated time required for mapping of options</v>
      </c>
      <c r="P326" s="7">
        <f t="shared" si="5"/>
        <v>41946</v>
      </c>
    </row>
    <row r="327" spans="1:16">
      <c r="A327" s="5">
        <f>IF('[1]JIRA-Getter.csv'!A326="","",'[1]JIRA-Getter.csv'!A326)</f>
        <v>11151</v>
      </c>
      <c r="B327" s="5" t="str">
        <f>IF('[1]JIRA-Getter.csv'!B326="","",'[1]JIRA-Getter.csv'!B326)</f>
        <v>BA-110</v>
      </c>
      <c r="C327" s="5" t="str">
        <f>IF('[1]JIRA-Getter.csv'!C326="","",'[1]JIRA-Getter.csv'!C326)</f>
        <v>Prepair presentation</v>
      </c>
      <c r="D327" s="5" t="str">
        <f>IF('[1]JIRA-Getter.csv'!D326="","",'[1]JIRA-Getter.csv'!D326)</f>
        <v/>
      </c>
      <c r="E327" s="5" t="str">
        <f>IF('[1]JIRA-Getter.csv'!E326="","",'[1]JIRA-Getter.csv'!E326)</f>
        <v>Dev.Milestone2</v>
      </c>
      <c r="F327" s="5" t="str">
        <f>IF('[1]JIRA-Getter.csv'!F326="","",'[1]JIRA-Getter.csv'!F326)</f>
        <v>Closed</v>
      </c>
      <c r="G327" s="6">
        <f>IF('[1]JIRA-Getter.csv'!G326="","",'[1]JIRA-Getter.csv'!G326)</f>
        <v>8</v>
      </c>
      <c r="H327" s="6">
        <f>IF('[1]JIRA-Getter.csv'!H326="","",'[1]JIRA-Getter.csv'!H326)</f>
        <v>0.53333333333333299</v>
      </c>
      <c r="I327" s="6">
        <f>IF('[1]JIRA-Getter.csv'!I326="","",'[1]JIRA-Getter.csv'!I326)</f>
        <v>0</v>
      </c>
      <c r="J327" s="6">
        <f>IF('[1]JIRA-Getter.csv'!J326="","",'[1]JIRA-Getter.csv'!J326)</f>
        <v>0</v>
      </c>
      <c r="K327" s="5">
        <f>IF('[1]JIRA-Getter.csv'!K326="","",'[1]JIRA-Getter.csv'!K326)</f>
        <v>15</v>
      </c>
      <c r="L327" s="5" t="str">
        <f>IF('[1]JIRA-Getter.csv'!L326="","",'[1]JIRA-Getter.csv'!L326)</f>
        <v>Tobias Blaser</v>
      </c>
      <c r="M327" s="7">
        <f>IF('[1]JIRA-Getter.csv'!M326="","",'[1]JIRA-Getter.csv'!M326+365.5*4)</f>
        <v>41946.416666666664</v>
      </c>
      <c r="N327" s="6">
        <f>IF('[1]JIRA-Getter.csv'!N326="","",'[1]JIRA-Getter.csv'!N326)</f>
        <v>1.25</v>
      </c>
      <c r="O327" s="8" t="str">
        <f>IF('[1]JIRA-Getter.csv'!O326="","",'[1]JIRA-Getter.csv'!O326)</f>
        <v>Practise presentation, print handouts.</v>
      </c>
      <c r="P327" s="7">
        <f t="shared" si="5"/>
        <v>41946</v>
      </c>
    </row>
    <row r="328" spans="1:16">
      <c r="A328" s="5">
        <f>IF('[1]JIRA-Getter.csv'!A327="","",'[1]JIRA-Getter.csv'!A327)</f>
        <v>11152</v>
      </c>
      <c r="B328" s="5" t="str">
        <f>IF('[1]JIRA-Getter.csv'!B327="","",'[1]JIRA-Getter.csv'!B327)</f>
        <v>BA-114</v>
      </c>
      <c r="C328" s="5" t="str">
        <f>IF('[1]JIRA-Getter.csv'!C327="","",'[1]JIRA-Getter.csv'!C327)</f>
        <v>Imlement CRUD for Task Templates</v>
      </c>
      <c r="D328" s="5" t="str">
        <f>IF('[1]JIRA-Getter.csv'!D327="","",'[1]JIRA-Getter.csv'!D327)</f>
        <v/>
      </c>
      <c r="E328" s="5" t="str">
        <f>IF('[1]JIRA-Getter.csv'!E327="","",'[1]JIRA-Getter.csv'!E327)</f>
        <v>Dev.Milestone2</v>
      </c>
      <c r="F328" s="5" t="str">
        <f>IF('[1]JIRA-Getter.csv'!F327="","",'[1]JIRA-Getter.csv'!F327)</f>
        <v>Closed</v>
      </c>
      <c r="G328" s="6">
        <f>IF('[1]JIRA-Getter.csv'!G327="","",'[1]JIRA-Getter.csv'!G327)</f>
        <v>6</v>
      </c>
      <c r="H328" s="6">
        <f>IF('[1]JIRA-Getter.csv'!H327="","",'[1]JIRA-Getter.csv'!H327)</f>
        <v>0.35294117647058798</v>
      </c>
      <c r="I328" s="6">
        <f>IF('[1]JIRA-Getter.csv'!I327="","",'[1]JIRA-Getter.csv'!I327)</f>
        <v>2.5</v>
      </c>
      <c r="J328" s="6">
        <f>IF('[1]JIRA-Getter.csv'!J327="","",'[1]JIRA-Getter.csv'!J327)</f>
        <v>0.14705882352941099</v>
      </c>
      <c r="K328" s="5">
        <f>IF('[1]JIRA-Getter.csv'!K327="","",'[1]JIRA-Getter.csv'!K327)</f>
        <v>17</v>
      </c>
      <c r="L328" s="5" t="str">
        <f>IF('[1]JIRA-Getter.csv'!L327="","",'[1]JIRA-Getter.csv'!L327)</f>
        <v>Tobias Blaser</v>
      </c>
      <c r="M328" s="7">
        <f>IF('[1]JIRA-Getter.csv'!M327="","",'[1]JIRA-Getter.csv'!M327+365.5*4)</f>
        <v>41946.46875</v>
      </c>
      <c r="N328" s="6">
        <f>IF('[1]JIRA-Getter.csv'!N327="","",'[1]JIRA-Getter.csv'!N327)</f>
        <v>0.75</v>
      </c>
      <c r="O328" s="8" t="str">
        <f>IF('[1]JIRA-Getter.csv'!O327="","",'[1]JIRA-Getter.csv'!O327)</f>
        <v>Implement getAll caching test for repository.</v>
      </c>
      <c r="P328" s="7">
        <f t="shared" si="5"/>
        <v>41946</v>
      </c>
    </row>
    <row r="329" spans="1:16">
      <c r="A329" s="5">
        <f>IF('[1]JIRA-Getter.csv'!A328="","",'[1]JIRA-Getter.csv'!A328)</f>
        <v>11153</v>
      </c>
      <c r="B329" s="5" t="str">
        <f>IF('[1]JIRA-Getter.csv'!B328="","",'[1]JIRA-Getter.csv'!B328)</f>
        <v>BA-110</v>
      </c>
      <c r="C329" s="5" t="str">
        <f>IF('[1]JIRA-Getter.csv'!C328="","",'[1]JIRA-Getter.csv'!C328)</f>
        <v>Prepair presentation</v>
      </c>
      <c r="D329" s="5" t="str">
        <f>IF('[1]JIRA-Getter.csv'!D328="","",'[1]JIRA-Getter.csv'!D328)</f>
        <v/>
      </c>
      <c r="E329" s="5" t="str">
        <f>IF('[1]JIRA-Getter.csv'!E328="","",'[1]JIRA-Getter.csv'!E328)</f>
        <v>Dev.Milestone2</v>
      </c>
      <c r="F329" s="5" t="str">
        <f>IF('[1]JIRA-Getter.csv'!F328="","",'[1]JIRA-Getter.csv'!F328)</f>
        <v>Closed</v>
      </c>
      <c r="G329" s="6">
        <f>IF('[1]JIRA-Getter.csv'!G328="","",'[1]JIRA-Getter.csv'!G328)</f>
        <v>8</v>
      </c>
      <c r="H329" s="6">
        <f>IF('[1]JIRA-Getter.csv'!H328="","",'[1]JIRA-Getter.csv'!H328)</f>
        <v>0.53333333333333299</v>
      </c>
      <c r="I329" s="6">
        <f>IF('[1]JIRA-Getter.csv'!I328="","",'[1]JIRA-Getter.csv'!I328)</f>
        <v>0</v>
      </c>
      <c r="J329" s="6">
        <f>IF('[1]JIRA-Getter.csv'!J328="","",'[1]JIRA-Getter.csv'!J328)</f>
        <v>0</v>
      </c>
      <c r="K329" s="5">
        <f>IF('[1]JIRA-Getter.csv'!K328="","",'[1]JIRA-Getter.csv'!K328)</f>
        <v>15</v>
      </c>
      <c r="L329" s="5" t="str">
        <f>IF('[1]JIRA-Getter.csv'!L328="","",'[1]JIRA-Getter.csv'!L328)</f>
        <v>Tobias Blaser</v>
      </c>
      <c r="M329" s="7">
        <f>IF('[1]JIRA-Getter.csv'!M328="","",'[1]JIRA-Getter.csv'!M328+365.5*4)</f>
        <v>41946.520833333336</v>
      </c>
      <c r="N329" s="6">
        <f>IF('[1]JIRA-Getter.csv'!N328="","",'[1]JIRA-Getter.csv'!N328)</f>
        <v>0.5</v>
      </c>
      <c r="O329" s="8" t="str">
        <f>IF('[1]JIRA-Getter.csv'!O328="","",'[1]JIRA-Getter.csv'!O328)</f>
        <v>Prepair holding presi.</v>
      </c>
      <c r="P329" s="7">
        <f t="shared" si="5"/>
        <v>41946</v>
      </c>
    </row>
    <row r="330" spans="1:16">
      <c r="A330" s="5">
        <f>IF('[1]JIRA-Getter.csv'!A329="","",'[1]JIRA-Getter.csv'!A329)</f>
        <v>11154</v>
      </c>
      <c r="B330" s="5" t="str">
        <f>IF('[1]JIRA-Getter.csv'!B329="","",'[1]JIRA-Getter.csv'!B329)</f>
        <v>BA-110</v>
      </c>
      <c r="C330" s="5" t="str">
        <f>IF('[1]JIRA-Getter.csv'!C329="","",'[1]JIRA-Getter.csv'!C329)</f>
        <v>Prepair presentation</v>
      </c>
      <c r="D330" s="5" t="str">
        <f>IF('[1]JIRA-Getter.csv'!D329="","",'[1]JIRA-Getter.csv'!D329)</f>
        <v/>
      </c>
      <c r="E330" s="5" t="str">
        <f>IF('[1]JIRA-Getter.csv'!E329="","",'[1]JIRA-Getter.csv'!E329)</f>
        <v>Dev.Milestone2</v>
      </c>
      <c r="F330" s="5" t="str">
        <f>IF('[1]JIRA-Getter.csv'!F329="","",'[1]JIRA-Getter.csv'!F329)</f>
        <v>Closed</v>
      </c>
      <c r="G330" s="6">
        <f>IF('[1]JIRA-Getter.csv'!G329="","",'[1]JIRA-Getter.csv'!G329)</f>
        <v>8</v>
      </c>
      <c r="H330" s="6">
        <f>IF('[1]JIRA-Getter.csv'!H329="","",'[1]JIRA-Getter.csv'!H329)</f>
        <v>0.53333333333333299</v>
      </c>
      <c r="I330" s="6">
        <f>IF('[1]JIRA-Getter.csv'!I329="","",'[1]JIRA-Getter.csv'!I329)</f>
        <v>0</v>
      </c>
      <c r="J330" s="6">
        <f>IF('[1]JIRA-Getter.csv'!J329="","",'[1]JIRA-Getter.csv'!J329)</f>
        <v>0</v>
      </c>
      <c r="K330" s="5">
        <f>IF('[1]JIRA-Getter.csv'!K329="","",'[1]JIRA-Getter.csv'!K329)</f>
        <v>15</v>
      </c>
      <c r="L330" s="5" t="str">
        <f>IF('[1]JIRA-Getter.csv'!L329="","",'[1]JIRA-Getter.csv'!L329)</f>
        <v>Tobias Blaser</v>
      </c>
      <c r="M330" s="7">
        <f>IF('[1]JIRA-Getter.csv'!M329="","",'[1]JIRA-Getter.csv'!M329+365.5*4)</f>
        <v>41946.541666666664</v>
      </c>
      <c r="N330" s="6">
        <f>IF('[1]JIRA-Getter.csv'!N329="","",'[1]JIRA-Getter.csv'!N329)</f>
        <v>1</v>
      </c>
      <c r="O330" s="8" t="str">
        <f>IF('[1]JIRA-Getter.csv'!O329="","",'[1]JIRA-Getter.csv'!O329)</f>
        <v>Perform presentation.</v>
      </c>
      <c r="P330" s="7">
        <f t="shared" si="5"/>
        <v>41946</v>
      </c>
    </row>
    <row r="331" spans="1:16">
      <c r="A331" s="5">
        <f>IF('[1]JIRA-Getter.csv'!A330="","",'[1]JIRA-Getter.csv'!A330)</f>
        <v>11155</v>
      </c>
      <c r="B331" s="5" t="str">
        <f>IF('[1]JIRA-Getter.csv'!B330="","",'[1]JIRA-Getter.csv'!B330)</f>
        <v>BA-8</v>
      </c>
      <c r="C331" s="5" t="str">
        <f>IF('[1]JIRA-Getter.csv'!C330="","",'[1]JIRA-Getter.csv'!C330)</f>
        <v>Prepare &amp; rework meetings</v>
      </c>
      <c r="D331" s="5" t="str">
        <f>IF('[1]JIRA-Getter.csv'!D330="","",'[1]JIRA-Getter.csv'!D330)</f>
        <v/>
      </c>
      <c r="E331" s="5" t="str">
        <f>IF('[1]JIRA-Getter.csv'!E330="","",'[1]JIRA-Getter.csv'!E330)</f>
        <v/>
      </c>
      <c r="F331" s="5" t="str">
        <f>IF('[1]JIRA-Getter.csv'!F330="","",'[1]JIRA-Getter.csv'!F330)</f>
        <v>Open</v>
      </c>
      <c r="G331" s="6">
        <f>IF('[1]JIRA-Getter.csv'!G330="","",'[1]JIRA-Getter.csv'!G330)</f>
        <v>18</v>
      </c>
      <c r="H331" s="6">
        <f>IF('[1]JIRA-Getter.csv'!H330="","",'[1]JIRA-Getter.csv'!H330)</f>
        <v>0.78260869565217395</v>
      </c>
      <c r="I331" s="6">
        <f>IF('[1]JIRA-Getter.csv'!I330="","",'[1]JIRA-Getter.csv'!I330)</f>
        <v>6.5833333333333304</v>
      </c>
      <c r="J331" s="6">
        <f>IF('[1]JIRA-Getter.csv'!J330="","",'[1]JIRA-Getter.csv'!J330)</f>
        <v>0.28623188405797101</v>
      </c>
      <c r="K331" s="5">
        <f>IF('[1]JIRA-Getter.csv'!K330="","",'[1]JIRA-Getter.csv'!K330)</f>
        <v>23</v>
      </c>
      <c r="L331" s="5" t="str">
        <f>IF('[1]JIRA-Getter.csv'!L330="","",'[1]JIRA-Getter.csv'!L330)</f>
        <v>Tobias Blaser</v>
      </c>
      <c r="M331" s="7">
        <f>IF('[1]JIRA-Getter.csv'!M330="","",'[1]JIRA-Getter.csv'!M330+365.5*4)</f>
        <v>41946.604166666664</v>
      </c>
      <c r="N331" s="6">
        <f>IF('[1]JIRA-Getter.csv'!N330="","",'[1]JIRA-Getter.csv'!N330)</f>
        <v>0.5</v>
      </c>
      <c r="O331" s="8" t="str">
        <f>IF('[1]JIRA-Getter.csv'!O330="","",'[1]JIRA-Getter.csv'!O330)</f>
        <v>Talk about problems, decisions and mappings.</v>
      </c>
      <c r="P331" s="7">
        <f t="shared" si="5"/>
        <v>41946</v>
      </c>
    </row>
    <row r="332" spans="1:16">
      <c r="A332" s="5">
        <f>IF('[1]JIRA-Getter.csv'!A331="","",'[1]JIRA-Getter.csv'!A331)</f>
        <v>11156</v>
      </c>
      <c r="B332" s="5" t="str">
        <f>IF('[1]JIRA-Getter.csv'!B331="","",'[1]JIRA-Getter.csv'!B331)</f>
        <v>BA-110</v>
      </c>
      <c r="C332" s="5" t="str">
        <f>IF('[1]JIRA-Getter.csv'!C331="","",'[1]JIRA-Getter.csv'!C331)</f>
        <v>Prepair presentation</v>
      </c>
      <c r="D332" s="5" t="str">
        <f>IF('[1]JIRA-Getter.csv'!D331="","",'[1]JIRA-Getter.csv'!D331)</f>
        <v/>
      </c>
      <c r="E332" s="5" t="str">
        <f>IF('[1]JIRA-Getter.csv'!E331="","",'[1]JIRA-Getter.csv'!E331)</f>
        <v>Dev.Milestone2</v>
      </c>
      <c r="F332" s="5" t="str">
        <f>IF('[1]JIRA-Getter.csv'!F331="","",'[1]JIRA-Getter.csv'!F331)</f>
        <v>Closed</v>
      </c>
      <c r="G332" s="6">
        <f>IF('[1]JIRA-Getter.csv'!G331="","",'[1]JIRA-Getter.csv'!G331)</f>
        <v>8</v>
      </c>
      <c r="H332" s="6">
        <f>IF('[1]JIRA-Getter.csv'!H331="","",'[1]JIRA-Getter.csv'!H331)</f>
        <v>0.53333333333333299</v>
      </c>
      <c r="I332" s="6">
        <f>IF('[1]JIRA-Getter.csv'!I331="","",'[1]JIRA-Getter.csv'!I331)</f>
        <v>0</v>
      </c>
      <c r="J332" s="6">
        <f>IF('[1]JIRA-Getter.csv'!J331="","",'[1]JIRA-Getter.csv'!J331)</f>
        <v>0</v>
      </c>
      <c r="K332" s="5">
        <f>IF('[1]JIRA-Getter.csv'!K331="","",'[1]JIRA-Getter.csv'!K331)</f>
        <v>15</v>
      </c>
      <c r="L332" s="5" t="str">
        <f>IF('[1]JIRA-Getter.csv'!L331="","",'[1]JIRA-Getter.csv'!L331)</f>
        <v>Tobias Blaser</v>
      </c>
      <c r="M332" s="7">
        <f>IF('[1]JIRA-Getter.csv'!M331="","",'[1]JIRA-Getter.csv'!M331+365.5*4)</f>
        <v>41946.625</v>
      </c>
      <c r="N332" s="6">
        <f>IF('[1]JIRA-Getter.csv'!N331="","",'[1]JIRA-Getter.csv'!N331)</f>
        <v>0.5</v>
      </c>
      <c r="O332" s="8" t="str">
        <f>IF('[1]JIRA-Getter.csv'!O331="","",'[1]JIRA-Getter.csv'!O331)</f>
        <v>Export presentation for guests.</v>
      </c>
      <c r="P332" s="7">
        <f t="shared" si="5"/>
        <v>41946</v>
      </c>
    </row>
    <row r="333" spans="1:16">
      <c r="A333" s="5">
        <f>IF('[1]JIRA-Getter.csv'!A332="","",'[1]JIRA-Getter.csv'!A332)</f>
        <v>11157</v>
      </c>
      <c r="B333" s="5" t="str">
        <f>IF('[1]JIRA-Getter.csv'!B332="","",'[1]JIRA-Getter.csv'!B332)</f>
        <v>BA-79</v>
      </c>
      <c r="C333" s="5" t="str">
        <f>IF('[1]JIRA-Getter.csv'!C332="","",'[1]JIRA-Getter.csv'!C332)</f>
        <v>Write and send Meeting-Protocol from 3.11.2014</v>
      </c>
      <c r="D333" s="5" t="str">
        <f>IF('[1]JIRA-Getter.csv'!D332="","",'[1]JIRA-Getter.csv'!D332)</f>
        <v/>
      </c>
      <c r="E333" s="5" t="str">
        <f>IF('[1]JIRA-Getter.csv'!E332="","",'[1]JIRA-Getter.csv'!E332)</f>
        <v>Dev.Milestone2</v>
      </c>
      <c r="F333" s="5" t="str">
        <f>IF('[1]JIRA-Getter.csv'!F332="","",'[1]JIRA-Getter.csv'!F332)</f>
        <v>Closed</v>
      </c>
      <c r="G333" s="6">
        <f>IF('[1]JIRA-Getter.csv'!G332="","",'[1]JIRA-Getter.csv'!G332)</f>
        <v>1</v>
      </c>
      <c r="H333" s="6">
        <f>IF('[1]JIRA-Getter.csv'!H332="","",'[1]JIRA-Getter.csv'!H332)</f>
        <v>1</v>
      </c>
      <c r="I333" s="6">
        <f>IF('[1]JIRA-Getter.csv'!I332="","",'[1]JIRA-Getter.csv'!I332)</f>
        <v>0.75</v>
      </c>
      <c r="J333" s="6">
        <f>IF('[1]JIRA-Getter.csv'!J332="","",'[1]JIRA-Getter.csv'!J332)</f>
        <v>0.75</v>
      </c>
      <c r="K333" s="5">
        <f>IF('[1]JIRA-Getter.csv'!K332="","",'[1]JIRA-Getter.csv'!K332)</f>
        <v>1</v>
      </c>
      <c r="L333" s="5" t="str">
        <f>IF('[1]JIRA-Getter.csv'!L332="","",'[1]JIRA-Getter.csv'!L332)</f>
        <v>Laurin Murer</v>
      </c>
      <c r="M333" s="7">
        <f>IF('[1]JIRA-Getter.csv'!M332="","",'[1]JIRA-Getter.csv'!M332+365.5*4)</f>
        <v>41946.671527777777</v>
      </c>
      <c r="N333" s="6">
        <f>IF('[1]JIRA-Getter.csv'!N332="","",'[1]JIRA-Getter.csv'!N332)</f>
        <v>0.25</v>
      </c>
      <c r="O333" s="8" t="str">
        <f>IF('[1]JIRA-Getter.csv'!O332="","",'[1]JIRA-Getter.csv'!O332)</f>
        <v>Sent presentation slides</v>
      </c>
      <c r="P333" s="7">
        <f t="shared" si="5"/>
        <v>41946</v>
      </c>
    </row>
    <row r="334" spans="1:16">
      <c r="A334" s="5">
        <f>IF('[1]JIRA-Getter.csv'!A333="","",'[1]JIRA-Getter.csv'!A333)</f>
        <v>11158</v>
      </c>
      <c r="B334" s="5" t="str">
        <f>IF('[1]JIRA-Getter.csv'!B333="","",'[1]JIRA-Getter.csv'!B333)</f>
        <v>BA-110</v>
      </c>
      <c r="C334" s="5" t="str">
        <f>IF('[1]JIRA-Getter.csv'!C333="","",'[1]JIRA-Getter.csv'!C333)</f>
        <v>Prepair presentation</v>
      </c>
      <c r="D334" s="5" t="str">
        <f>IF('[1]JIRA-Getter.csv'!D333="","",'[1]JIRA-Getter.csv'!D333)</f>
        <v/>
      </c>
      <c r="E334" s="5" t="str">
        <f>IF('[1]JIRA-Getter.csv'!E333="","",'[1]JIRA-Getter.csv'!E333)</f>
        <v>Dev.Milestone2</v>
      </c>
      <c r="F334" s="5" t="str">
        <f>IF('[1]JIRA-Getter.csv'!F333="","",'[1]JIRA-Getter.csv'!F333)</f>
        <v>Closed</v>
      </c>
      <c r="G334" s="6">
        <f>IF('[1]JIRA-Getter.csv'!G333="","",'[1]JIRA-Getter.csv'!G333)</f>
        <v>8</v>
      </c>
      <c r="H334" s="6">
        <f>IF('[1]JIRA-Getter.csv'!H333="","",'[1]JIRA-Getter.csv'!H333)</f>
        <v>0.53333333333333299</v>
      </c>
      <c r="I334" s="6">
        <f>IF('[1]JIRA-Getter.csv'!I333="","",'[1]JIRA-Getter.csv'!I333)</f>
        <v>0</v>
      </c>
      <c r="J334" s="6">
        <f>IF('[1]JIRA-Getter.csv'!J333="","",'[1]JIRA-Getter.csv'!J333)</f>
        <v>0</v>
      </c>
      <c r="K334" s="5">
        <f>IF('[1]JIRA-Getter.csv'!K333="","",'[1]JIRA-Getter.csv'!K333)</f>
        <v>15</v>
      </c>
      <c r="L334" s="5" t="str">
        <f>IF('[1]JIRA-Getter.csv'!L333="","",'[1]JIRA-Getter.csv'!L333)</f>
        <v>Laurin Murer</v>
      </c>
      <c r="M334" s="7">
        <f>IF('[1]JIRA-Getter.csv'!M333="","",'[1]JIRA-Getter.csv'!M333+365.5*4)</f>
        <v>41946.67291666667</v>
      </c>
      <c r="N334" s="6">
        <f>IF('[1]JIRA-Getter.csv'!N333="","",'[1]JIRA-Getter.csv'!N333)</f>
        <v>2.75</v>
      </c>
      <c r="O334" s="8" t="str">
        <f>IF('[1]JIRA-Getter.csv'!O333="","",'[1]JIRA-Getter.csv'!O333)</f>
        <v>Prepare and perform presentation</v>
      </c>
      <c r="P334" s="7">
        <f t="shared" si="5"/>
        <v>41946</v>
      </c>
    </row>
    <row r="335" spans="1:16">
      <c r="A335" s="5">
        <f>IF('[1]JIRA-Getter.csv'!A334="","",'[1]JIRA-Getter.csv'!A334)</f>
        <v>11159</v>
      </c>
      <c r="B335" s="5" t="str">
        <f>IF('[1]JIRA-Getter.csv'!B334="","",'[1]JIRA-Getter.csv'!B334)</f>
        <v>BA-114</v>
      </c>
      <c r="C335" s="5" t="str">
        <f>IF('[1]JIRA-Getter.csv'!C334="","",'[1]JIRA-Getter.csv'!C334)</f>
        <v>Imlement CRUD for Task Templates</v>
      </c>
      <c r="D335" s="5" t="str">
        <f>IF('[1]JIRA-Getter.csv'!D334="","",'[1]JIRA-Getter.csv'!D334)</f>
        <v/>
      </c>
      <c r="E335" s="5" t="str">
        <f>IF('[1]JIRA-Getter.csv'!E334="","",'[1]JIRA-Getter.csv'!E334)</f>
        <v>Dev.Milestone2</v>
      </c>
      <c r="F335" s="5" t="str">
        <f>IF('[1]JIRA-Getter.csv'!F334="","",'[1]JIRA-Getter.csv'!F334)</f>
        <v>Closed</v>
      </c>
      <c r="G335" s="6">
        <f>IF('[1]JIRA-Getter.csv'!G334="","",'[1]JIRA-Getter.csv'!G334)</f>
        <v>6</v>
      </c>
      <c r="H335" s="6">
        <f>IF('[1]JIRA-Getter.csv'!H334="","",'[1]JIRA-Getter.csv'!H334)</f>
        <v>0.35294117647058798</v>
      </c>
      <c r="I335" s="6">
        <f>IF('[1]JIRA-Getter.csv'!I334="","",'[1]JIRA-Getter.csv'!I334)</f>
        <v>2.5</v>
      </c>
      <c r="J335" s="6">
        <f>IF('[1]JIRA-Getter.csv'!J334="","",'[1]JIRA-Getter.csv'!J334)</f>
        <v>0.14705882352941099</v>
      </c>
      <c r="K335" s="5">
        <f>IF('[1]JIRA-Getter.csv'!K334="","",'[1]JIRA-Getter.csv'!K334)</f>
        <v>17</v>
      </c>
      <c r="L335" s="5" t="str">
        <f>IF('[1]JIRA-Getter.csv'!L334="","",'[1]JIRA-Getter.csv'!L334)</f>
        <v>Tobias Blaser</v>
      </c>
      <c r="M335" s="7">
        <f>IF('[1]JIRA-Getter.csv'!M334="","",'[1]JIRA-Getter.csv'!M334+365.5*4)</f>
        <v>41946.645833333336</v>
      </c>
      <c r="N335" s="6">
        <f>IF('[1]JIRA-Getter.csv'!N334="","",'[1]JIRA-Getter.csv'!N334)</f>
        <v>2.5</v>
      </c>
      <c r="O335" s="8" t="str">
        <f>IF('[1]JIRA-Getter.csv'!O334="","",'[1]JIRA-Getter.csv'!O334)</f>
        <v>Refactor repository and integrate taskTemplate interface.</v>
      </c>
      <c r="P335" s="7">
        <f t="shared" si="5"/>
        <v>41946</v>
      </c>
    </row>
    <row r="336" spans="1:16">
      <c r="A336" s="5">
        <f>IF('[1]JIRA-Getter.csv'!A335="","",'[1]JIRA-Getter.csv'!A335)</f>
        <v>11160</v>
      </c>
      <c r="B336" s="5" t="str">
        <f>IF('[1]JIRA-Getter.csv'!B335="","",'[1]JIRA-Getter.csv'!B335)</f>
        <v>BA-153</v>
      </c>
      <c r="C336" s="5" t="str">
        <f>IF('[1]JIRA-Getter.csv'!C335="","",'[1]JIRA-Getter.csv'!C335)</f>
        <v>split client tests/document test strategy.</v>
      </c>
      <c r="D336" s="5" t="str">
        <f>IF('[1]JIRA-Getter.csv'!D335="","",'[1]JIRA-Getter.csv'!D335)</f>
        <v/>
      </c>
      <c r="E336" s="5" t="str">
        <f>IF('[1]JIRA-Getter.csv'!E335="","",'[1]JIRA-Getter.csv'!E335)</f>
        <v>Dev.Milestone2</v>
      </c>
      <c r="F336" s="5" t="str">
        <f>IF('[1]JIRA-Getter.csv'!F335="","",'[1]JIRA-Getter.csv'!F335)</f>
        <v>Closed</v>
      </c>
      <c r="G336" s="6">
        <f>IF('[1]JIRA-Getter.csv'!G335="","",'[1]JIRA-Getter.csv'!G335)</f>
        <v>1</v>
      </c>
      <c r="H336" s="6">
        <f>IF('[1]JIRA-Getter.csv'!H335="","",'[1]JIRA-Getter.csv'!H335)</f>
        <v>1</v>
      </c>
      <c r="I336" s="6">
        <f>IF('[1]JIRA-Getter.csv'!I335="","",'[1]JIRA-Getter.csv'!I335)</f>
        <v>0.5</v>
      </c>
      <c r="J336" s="6">
        <f>IF('[1]JIRA-Getter.csv'!J335="","",'[1]JIRA-Getter.csv'!J335)</f>
        <v>0.5</v>
      </c>
      <c r="K336" s="5">
        <f>IF('[1]JIRA-Getter.csv'!K335="","",'[1]JIRA-Getter.csv'!K335)</f>
        <v>1</v>
      </c>
      <c r="L336" s="5" t="str">
        <f>IF('[1]JIRA-Getter.csv'!L335="","",'[1]JIRA-Getter.csv'!L335)</f>
        <v>Tobias Blaser</v>
      </c>
      <c r="M336" s="7">
        <f>IF('[1]JIRA-Getter.csv'!M335="","",'[1]JIRA-Getter.csv'!M335+365.5*4)</f>
        <v>41946.760416666664</v>
      </c>
      <c r="N336" s="6">
        <f>IF('[1]JIRA-Getter.csv'!N335="","",'[1]JIRA-Getter.csv'!N335)</f>
        <v>0.5</v>
      </c>
      <c r="O336" s="8" t="str">
        <f>IF('[1]JIRA-Getter.csv'!O335="","",'[1]JIRA-Getter.csv'!O335)</f>
        <v>Restructure client tests and document test strategy.</v>
      </c>
      <c r="P336" s="7">
        <f t="shared" si="5"/>
        <v>41946</v>
      </c>
    </row>
    <row r="337" spans="1:16">
      <c r="A337" s="5">
        <f>IF('[1]JIRA-Getter.csv'!A336="","",'[1]JIRA-Getter.csv'!A336)</f>
        <v>11161</v>
      </c>
      <c r="B337" s="5" t="str">
        <f>IF('[1]JIRA-Getter.csv'!B336="","",'[1]JIRA-Getter.csv'!B336)</f>
        <v>BA-145</v>
      </c>
      <c r="C337" s="5" t="str">
        <f>IF('[1]JIRA-Getter.csv'!C336="","",'[1]JIRA-Getter.csv'!C336)</f>
        <v>Document decision for ObjectFactory and POST+DELETE for Server methods</v>
      </c>
      <c r="D337" s="5" t="str">
        <f>IF('[1]JIRA-Getter.csv'!D336="","",'[1]JIRA-Getter.csv'!D336)</f>
        <v/>
      </c>
      <c r="E337" s="5" t="str">
        <f>IF('[1]JIRA-Getter.csv'!E336="","",'[1]JIRA-Getter.csv'!E336)</f>
        <v>Dev.Milestone2</v>
      </c>
      <c r="F337" s="5" t="str">
        <f>IF('[1]JIRA-Getter.csv'!F336="","",'[1]JIRA-Getter.csv'!F336)</f>
        <v>Closed</v>
      </c>
      <c r="G337" s="6">
        <f>IF('[1]JIRA-Getter.csv'!G336="","",'[1]JIRA-Getter.csv'!G336)</f>
        <v>0</v>
      </c>
      <c r="H337" s="6">
        <f>IF('[1]JIRA-Getter.csv'!H336="","",'[1]JIRA-Getter.csv'!H336)</f>
        <v>0</v>
      </c>
      <c r="I337" s="6">
        <f>IF('[1]JIRA-Getter.csv'!I336="","",'[1]JIRA-Getter.csv'!I336)</f>
        <v>0</v>
      </c>
      <c r="J337" s="6">
        <f>IF('[1]JIRA-Getter.csv'!J336="","",'[1]JIRA-Getter.csv'!J336)</f>
        <v>0</v>
      </c>
      <c r="K337" s="5">
        <f>IF('[1]JIRA-Getter.csv'!K336="","",'[1]JIRA-Getter.csv'!K336)</f>
        <v>2</v>
      </c>
      <c r="L337" s="5" t="str">
        <f>IF('[1]JIRA-Getter.csv'!L336="","",'[1]JIRA-Getter.csv'!L336)</f>
        <v>Tobias Blaser</v>
      </c>
      <c r="M337" s="7">
        <f>IF('[1]JIRA-Getter.csv'!M336="","",'[1]JIRA-Getter.csv'!M336+365.5*4)</f>
        <v>41946.78125</v>
      </c>
      <c r="N337" s="6">
        <f>IF('[1]JIRA-Getter.csv'!N336="","",'[1]JIRA-Getter.csv'!N336)</f>
        <v>0.5</v>
      </c>
      <c r="O337" s="8" t="str">
        <f>IF('[1]JIRA-Getter.csv'!O336="","",'[1]JIRA-Getter.csv'!O336)</f>
        <v/>
      </c>
      <c r="P337" s="7">
        <f t="shared" si="5"/>
        <v>41946</v>
      </c>
    </row>
    <row r="338" spans="1:16">
      <c r="A338" s="5">
        <f>IF('[1]JIRA-Getter.csv'!A337="","",'[1]JIRA-Getter.csv'!A337)</f>
        <v>11162</v>
      </c>
      <c r="B338" s="5" t="str">
        <f>IF('[1]JIRA-Getter.csv'!B337="","",'[1]JIRA-Getter.csv'!B337)</f>
        <v>BA-114</v>
      </c>
      <c r="C338" s="5" t="str">
        <f>IF('[1]JIRA-Getter.csv'!C337="","",'[1]JIRA-Getter.csv'!C337)</f>
        <v>Imlement CRUD for Task Templates</v>
      </c>
      <c r="D338" s="5" t="str">
        <f>IF('[1]JIRA-Getter.csv'!D337="","",'[1]JIRA-Getter.csv'!D337)</f>
        <v/>
      </c>
      <c r="E338" s="5" t="str">
        <f>IF('[1]JIRA-Getter.csv'!E337="","",'[1]JIRA-Getter.csv'!E337)</f>
        <v>Dev.Milestone2</v>
      </c>
      <c r="F338" s="5" t="str">
        <f>IF('[1]JIRA-Getter.csv'!F337="","",'[1]JIRA-Getter.csv'!F337)</f>
        <v>Closed</v>
      </c>
      <c r="G338" s="6">
        <f>IF('[1]JIRA-Getter.csv'!G337="","",'[1]JIRA-Getter.csv'!G337)</f>
        <v>6</v>
      </c>
      <c r="H338" s="6">
        <f>IF('[1]JIRA-Getter.csv'!H337="","",'[1]JIRA-Getter.csv'!H337)</f>
        <v>0.35294117647058798</v>
      </c>
      <c r="I338" s="6">
        <f>IF('[1]JIRA-Getter.csv'!I337="","",'[1]JIRA-Getter.csv'!I337)</f>
        <v>2.5</v>
      </c>
      <c r="J338" s="6">
        <f>IF('[1]JIRA-Getter.csv'!J337="","",'[1]JIRA-Getter.csv'!J337)</f>
        <v>0.14705882352941099</v>
      </c>
      <c r="K338" s="5">
        <f>IF('[1]JIRA-Getter.csv'!K337="","",'[1]JIRA-Getter.csv'!K337)</f>
        <v>17</v>
      </c>
      <c r="L338" s="5" t="str">
        <f>IF('[1]JIRA-Getter.csv'!L337="","",'[1]JIRA-Getter.csv'!L337)</f>
        <v>Tobias Blaser</v>
      </c>
      <c r="M338" s="7">
        <f>IF('[1]JIRA-Getter.csv'!M337="","",'[1]JIRA-Getter.csv'!M337+365.5*4)</f>
        <v>41946.8125</v>
      </c>
      <c r="N338" s="6">
        <f>IF('[1]JIRA-Getter.csv'!N337="","",'[1]JIRA-Getter.csv'!N337)</f>
        <v>1.25</v>
      </c>
      <c r="O338" s="8" t="str">
        <f>IF('[1]JIRA-Getter.csv'!O337="","",'[1]JIRA-Getter.csv'!O337)</f>
        <v>Refactor repository and path configuration.</v>
      </c>
      <c r="P338" s="7">
        <f t="shared" si="5"/>
        <v>41946</v>
      </c>
    </row>
    <row r="339" spans="1:16">
      <c r="A339" s="5">
        <f>IF('[1]JIRA-Getter.csv'!A338="","",'[1]JIRA-Getter.csv'!A338)</f>
        <v>11163</v>
      </c>
      <c r="B339" s="5" t="str">
        <f>IF('[1]JIRA-Getter.csv'!B338="","",'[1]JIRA-Getter.csv'!B338)</f>
        <v>BA-8</v>
      </c>
      <c r="C339" s="5" t="str">
        <f>IF('[1]JIRA-Getter.csv'!C338="","",'[1]JIRA-Getter.csv'!C338)</f>
        <v>Prepare &amp; rework meetings</v>
      </c>
      <c r="D339" s="5" t="str">
        <f>IF('[1]JIRA-Getter.csv'!D338="","",'[1]JIRA-Getter.csv'!D338)</f>
        <v/>
      </c>
      <c r="E339" s="5" t="str">
        <f>IF('[1]JIRA-Getter.csv'!E338="","",'[1]JIRA-Getter.csv'!E338)</f>
        <v/>
      </c>
      <c r="F339" s="5" t="str">
        <f>IF('[1]JIRA-Getter.csv'!F338="","",'[1]JIRA-Getter.csv'!F338)</f>
        <v>Open</v>
      </c>
      <c r="G339" s="6">
        <f>IF('[1]JIRA-Getter.csv'!G338="","",'[1]JIRA-Getter.csv'!G338)</f>
        <v>18</v>
      </c>
      <c r="H339" s="6">
        <f>IF('[1]JIRA-Getter.csv'!H338="","",'[1]JIRA-Getter.csv'!H338)</f>
        <v>0.78260869565217395</v>
      </c>
      <c r="I339" s="6">
        <f>IF('[1]JIRA-Getter.csv'!I338="","",'[1]JIRA-Getter.csv'!I338)</f>
        <v>6.5833333333333304</v>
      </c>
      <c r="J339" s="6">
        <f>IF('[1]JIRA-Getter.csv'!J338="","",'[1]JIRA-Getter.csv'!J338)</f>
        <v>0.28623188405797101</v>
      </c>
      <c r="K339" s="5">
        <f>IF('[1]JIRA-Getter.csv'!K338="","",'[1]JIRA-Getter.csv'!K338)</f>
        <v>23</v>
      </c>
      <c r="L339" s="5" t="str">
        <f>IF('[1]JIRA-Getter.csv'!L338="","",'[1]JIRA-Getter.csv'!L338)</f>
        <v>Laurin Murer</v>
      </c>
      <c r="M339" s="7">
        <f>IF('[1]JIRA-Getter.csv'!M338="","",'[1]JIRA-Getter.csv'!M338+365.5*4)</f>
        <v>41946.616666666669</v>
      </c>
      <c r="N339" s="6">
        <f>IF('[1]JIRA-Getter.csv'!N338="","",'[1]JIRA-Getter.csv'!N338)</f>
        <v>0.5</v>
      </c>
      <c r="O339" s="8" t="str">
        <f>IF('[1]JIRA-Getter.csv'!O338="","",'[1]JIRA-Getter.csv'!O338)</f>
        <v>Talk about problems, decisions and mappings.</v>
      </c>
      <c r="P339" s="7">
        <f t="shared" si="5"/>
        <v>41946</v>
      </c>
    </row>
    <row r="340" spans="1:16">
      <c r="A340" s="5">
        <f>IF('[1]JIRA-Getter.csv'!A339="","",'[1]JIRA-Getter.csv'!A339)</f>
        <v>11164</v>
      </c>
      <c r="B340" s="5" t="str">
        <f>IF('[1]JIRA-Getter.csv'!B339="","",'[1]JIRA-Getter.csv'!B339)</f>
        <v>BA-114</v>
      </c>
      <c r="C340" s="5" t="str">
        <f>IF('[1]JIRA-Getter.csv'!C339="","",'[1]JIRA-Getter.csv'!C339)</f>
        <v>Imlement CRUD for Task Templates</v>
      </c>
      <c r="D340" s="5" t="str">
        <f>IF('[1]JIRA-Getter.csv'!D339="","",'[1]JIRA-Getter.csv'!D339)</f>
        <v/>
      </c>
      <c r="E340" s="5" t="str">
        <f>IF('[1]JIRA-Getter.csv'!E339="","",'[1]JIRA-Getter.csv'!E339)</f>
        <v>Dev.Milestone2</v>
      </c>
      <c r="F340" s="5" t="str">
        <f>IF('[1]JIRA-Getter.csv'!F339="","",'[1]JIRA-Getter.csv'!F339)</f>
        <v>Closed</v>
      </c>
      <c r="G340" s="6">
        <f>IF('[1]JIRA-Getter.csv'!G339="","",'[1]JIRA-Getter.csv'!G339)</f>
        <v>6</v>
      </c>
      <c r="H340" s="6">
        <f>IF('[1]JIRA-Getter.csv'!H339="","",'[1]JIRA-Getter.csv'!H339)</f>
        <v>0.35294117647058798</v>
      </c>
      <c r="I340" s="6">
        <f>IF('[1]JIRA-Getter.csv'!I339="","",'[1]JIRA-Getter.csv'!I339)</f>
        <v>2.5</v>
      </c>
      <c r="J340" s="6">
        <f>IF('[1]JIRA-Getter.csv'!J339="","",'[1]JIRA-Getter.csv'!J339)</f>
        <v>0.14705882352941099</v>
      </c>
      <c r="K340" s="5">
        <f>IF('[1]JIRA-Getter.csv'!K339="","",'[1]JIRA-Getter.csv'!K339)</f>
        <v>17</v>
      </c>
      <c r="L340" s="5" t="str">
        <f>IF('[1]JIRA-Getter.csv'!L339="","",'[1]JIRA-Getter.csv'!L339)</f>
        <v>Laurin Murer</v>
      </c>
      <c r="M340" s="7">
        <f>IF('[1]JIRA-Getter.csv'!M339="","",'[1]JIRA-Getter.csv'!M339+365.5*4)</f>
        <v>41946.617361111108</v>
      </c>
      <c r="N340" s="6">
        <f>IF('[1]JIRA-Getter.csv'!N339="","",'[1]JIRA-Getter.csv'!N339)</f>
        <v>1</v>
      </c>
      <c r="O340" s="8" t="str">
        <f>IF('[1]JIRA-Getter.csv'!O339="","",'[1]JIRA-Getter.csv'!O339)</f>
        <v>Added TaskProperty and TaskPropertyValue in model</v>
      </c>
      <c r="P340" s="7">
        <f t="shared" si="5"/>
        <v>41946</v>
      </c>
    </row>
    <row r="341" spans="1:16">
      <c r="A341" s="5">
        <f>IF('[1]JIRA-Getter.csv'!A340="","",'[1]JIRA-Getter.csv'!A340)</f>
        <v>11165</v>
      </c>
      <c r="B341" s="5" t="str">
        <f>IF('[1]JIRA-Getter.csv'!B340="","",'[1]JIRA-Getter.csv'!B340)</f>
        <v>BA-114</v>
      </c>
      <c r="C341" s="5" t="str">
        <f>IF('[1]JIRA-Getter.csv'!C340="","",'[1]JIRA-Getter.csv'!C340)</f>
        <v>Imlement CRUD for Task Templates</v>
      </c>
      <c r="D341" s="5" t="str">
        <f>IF('[1]JIRA-Getter.csv'!D340="","",'[1]JIRA-Getter.csv'!D340)</f>
        <v/>
      </c>
      <c r="E341" s="5" t="str">
        <f>IF('[1]JIRA-Getter.csv'!E340="","",'[1]JIRA-Getter.csv'!E340)</f>
        <v>Dev.Milestone2</v>
      </c>
      <c r="F341" s="5" t="str">
        <f>IF('[1]JIRA-Getter.csv'!F340="","",'[1]JIRA-Getter.csv'!F340)</f>
        <v>Closed</v>
      </c>
      <c r="G341" s="6">
        <f>IF('[1]JIRA-Getter.csv'!G340="","",'[1]JIRA-Getter.csv'!G340)</f>
        <v>6</v>
      </c>
      <c r="H341" s="6">
        <f>IF('[1]JIRA-Getter.csv'!H340="","",'[1]JIRA-Getter.csv'!H340)</f>
        <v>0.35294117647058798</v>
      </c>
      <c r="I341" s="6">
        <f>IF('[1]JIRA-Getter.csv'!I340="","",'[1]JIRA-Getter.csv'!I340)</f>
        <v>2.5</v>
      </c>
      <c r="J341" s="6">
        <f>IF('[1]JIRA-Getter.csv'!J340="","",'[1]JIRA-Getter.csv'!J340)</f>
        <v>0.14705882352941099</v>
      </c>
      <c r="K341" s="5">
        <f>IF('[1]JIRA-Getter.csv'!K340="","",'[1]JIRA-Getter.csv'!K340)</f>
        <v>17</v>
      </c>
      <c r="L341" s="5" t="str">
        <f>IF('[1]JIRA-Getter.csv'!L340="","",'[1]JIRA-Getter.csv'!L340)</f>
        <v>Laurin Murer</v>
      </c>
      <c r="M341" s="7">
        <f>IF('[1]JIRA-Getter.csv'!M340="","",'[1]JIRA-Getter.csv'!M340+365.5*4)</f>
        <v>41946.618055555555</v>
      </c>
      <c r="N341" s="6">
        <f>IF('[1]JIRA-Getter.csv'!N340="","",'[1]JIRA-Getter.csv'!N340)</f>
        <v>1</v>
      </c>
      <c r="O341" s="8" t="str">
        <f>IF('[1]JIRA-Getter.csv'!O340="","",'[1]JIRA-Getter.csv'!O340)</f>
        <v>Created CRUD for Task Properties</v>
      </c>
      <c r="P341" s="7">
        <f t="shared" si="5"/>
        <v>41946</v>
      </c>
    </row>
    <row r="342" spans="1:16">
      <c r="A342" s="5">
        <f>IF('[1]JIRA-Getter.csv'!A341="","",'[1]JIRA-Getter.csv'!A341)</f>
        <v>11166</v>
      </c>
      <c r="B342" s="5" t="str">
        <f>IF('[1]JIRA-Getter.csv'!B341="","",'[1]JIRA-Getter.csv'!B341)</f>
        <v>BA-114</v>
      </c>
      <c r="C342" s="5" t="str">
        <f>IF('[1]JIRA-Getter.csv'!C341="","",'[1]JIRA-Getter.csv'!C341)</f>
        <v>Imlement CRUD for Task Templates</v>
      </c>
      <c r="D342" s="5" t="str">
        <f>IF('[1]JIRA-Getter.csv'!D341="","",'[1]JIRA-Getter.csv'!D341)</f>
        <v/>
      </c>
      <c r="E342" s="5" t="str">
        <f>IF('[1]JIRA-Getter.csv'!E341="","",'[1]JIRA-Getter.csv'!E341)</f>
        <v>Dev.Milestone2</v>
      </c>
      <c r="F342" s="5" t="str">
        <f>IF('[1]JIRA-Getter.csv'!F341="","",'[1]JIRA-Getter.csv'!F341)</f>
        <v>Closed</v>
      </c>
      <c r="G342" s="6">
        <f>IF('[1]JIRA-Getter.csv'!G341="","",'[1]JIRA-Getter.csv'!G341)</f>
        <v>6</v>
      </c>
      <c r="H342" s="6">
        <f>IF('[1]JIRA-Getter.csv'!H341="","",'[1]JIRA-Getter.csv'!H341)</f>
        <v>0.35294117647058798</v>
      </c>
      <c r="I342" s="6">
        <f>IF('[1]JIRA-Getter.csv'!I341="","",'[1]JIRA-Getter.csv'!I341)</f>
        <v>2.5</v>
      </c>
      <c r="J342" s="6">
        <f>IF('[1]JIRA-Getter.csv'!J341="","",'[1]JIRA-Getter.csv'!J341)</f>
        <v>0.14705882352941099</v>
      </c>
      <c r="K342" s="5">
        <f>IF('[1]JIRA-Getter.csv'!K341="","",'[1]JIRA-Getter.csv'!K341)</f>
        <v>17</v>
      </c>
      <c r="L342" s="5" t="str">
        <f>IF('[1]JIRA-Getter.csv'!L341="","",'[1]JIRA-Getter.csv'!L341)</f>
        <v>Laurin Murer</v>
      </c>
      <c r="M342" s="7">
        <f>IF('[1]JIRA-Getter.csv'!M341="","",'[1]JIRA-Getter.csv'!M341+365.5*4)</f>
        <v>41947.618055555555</v>
      </c>
      <c r="N342" s="6">
        <f>IF('[1]JIRA-Getter.csv'!N341="","",'[1]JIRA-Getter.csv'!N341)</f>
        <v>1</v>
      </c>
      <c r="O342" s="8" t="str">
        <f>IF('[1]JIRA-Getter.csv'!O341="","",'[1]JIRA-Getter.csv'!O341)</f>
        <v>Implemented TaskTemplates also returning their properties</v>
      </c>
      <c r="P342" s="7">
        <f t="shared" si="5"/>
        <v>41947</v>
      </c>
    </row>
    <row r="343" spans="1:16">
      <c r="A343" s="5">
        <f>IF('[1]JIRA-Getter.csv'!A342="","",'[1]JIRA-Getter.csv'!A342)</f>
        <v>11167</v>
      </c>
      <c r="B343" s="5" t="str">
        <f>IF('[1]JIRA-Getter.csv'!B342="","",'[1]JIRA-Getter.csv'!B342)</f>
        <v>BA-114</v>
      </c>
      <c r="C343" s="5" t="str">
        <f>IF('[1]JIRA-Getter.csv'!C342="","",'[1]JIRA-Getter.csv'!C342)</f>
        <v>Imlement CRUD for Task Templates</v>
      </c>
      <c r="D343" s="5" t="str">
        <f>IF('[1]JIRA-Getter.csv'!D342="","",'[1]JIRA-Getter.csv'!D342)</f>
        <v/>
      </c>
      <c r="E343" s="5" t="str">
        <f>IF('[1]JIRA-Getter.csv'!E342="","",'[1]JIRA-Getter.csv'!E342)</f>
        <v>Dev.Milestone2</v>
      </c>
      <c r="F343" s="5" t="str">
        <f>IF('[1]JIRA-Getter.csv'!F342="","",'[1]JIRA-Getter.csv'!F342)</f>
        <v>Closed</v>
      </c>
      <c r="G343" s="6">
        <f>IF('[1]JIRA-Getter.csv'!G342="","",'[1]JIRA-Getter.csv'!G342)</f>
        <v>6</v>
      </c>
      <c r="H343" s="6">
        <f>IF('[1]JIRA-Getter.csv'!H342="","",'[1]JIRA-Getter.csv'!H342)</f>
        <v>0.35294117647058798</v>
      </c>
      <c r="I343" s="6">
        <f>IF('[1]JIRA-Getter.csv'!I342="","",'[1]JIRA-Getter.csv'!I342)</f>
        <v>2.5</v>
      </c>
      <c r="J343" s="6">
        <f>IF('[1]JIRA-Getter.csv'!J342="","",'[1]JIRA-Getter.csv'!J342)</f>
        <v>0.14705882352941099</v>
      </c>
      <c r="K343" s="5">
        <f>IF('[1]JIRA-Getter.csv'!K342="","",'[1]JIRA-Getter.csv'!K342)</f>
        <v>17</v>
      </c>
      <c r="L343" s="5" t="str">
        <f>IF('[1]JIRA-Getter.csv'!L342="","",'[1]JIRA-Getter.csv'!L342)</f>
        <v>Laurin Murer</v>
      </c>
      <c r="M343" s="7">
        <f>IF('[1]JIRA-Getter.csv'!M342="","",'[1]JIRA-Getter.csv'!M342+365.5*4)</f>
        <v>41947.618750000001</v>
      </c>
      <c r="N343" s="6">
        <f>IF('[1]JIRA-Getter.csv'!N342="","",'[1]JIRA-Getter.csv'!N342)</f>
        <v>3</v>
      </c>
      <c r="O343" s="8" t="str">
        <f>IF('[1]JIRA-Getter.csv'!O342="","",'[1]JIRA-Getter.csv'!O342)</f>
        <v>Implemented addProperty, updateProperty and deleteProperty for TaskTemplates</v>
      </c>
      <c r="P343" s="7">
        <f t="shared" si="5"/>
        <v>41947</v>
      </c>
    </row>
    <row r="344" spans="1:16">
      <c r="A344" s="5">
        <f>IF('[1]JIRA-Getter.csv'!A343="","",'[1]JIRA-Getter.csv'!A343)</f>
        <v>11168</v>
      </c>
      <c r="B344" s="5" t="str">
        <f>IF('[1]JIRA-Getter.csv'!B343="","",'[1]JIRA-Getter.csv'!B343)</f>
        <v>BA-155</v>
      </c>
      <c r="C344" s="5" t="str">
        <f>IF('[1]JIRA-Getter.csv'!C343="","",'[1]JIRA-Getter.csv'!C343)</f>
        <v>Add demodata to taskTemplate api</v>
      </c>
      <c r="D344" s="5" t="str">
        <f>IF('[1]JIRA-Getter.csv'!D343="","",'[1]JIRA-Getter.csv'!D343)</f>
        <v/>
      </c>
      <c r="E344" s="5" t="str">
        <f>IF('[1]JIRA-Getter.csv'!E343="","",'[1]JIRA-Getter.csv'!E343)</f>
        <v>Dev.Milestone2</v>
      </c>
      <c r="F344" s="5" t="str">
        <f>IF('[1]JIRA-Getter.csv'!F343="","",'[1]JIRA-Getter.csv'!F343)</f>
        <v>Closed</v>
      </c>
      <c r="G344" s="6">
        <f>IF('[1]JIRA-Getter.csv'!G343="","",'[1]JIRA-Getter.csv'!G343)</f>
        <v>0.5</v>
      </c>
      <c r="H344" s="6">
        <f>IF('[1]JIRA-Getter.csv'!H343="","",'[1]JIRA-Getter.csv'!H343)</f>
        <v>0.5</v>
      </c>
      <c r="I344" s="6">
        <f>IF('[1]JIRA-Getter.csv'!I343="","",'[1]JIRA-Getter.csv'!I343)</f>
        <v>0</v>
      </c>
      <c r="J344" s="6">
        <f>IF('[1]JIRA-Getter.csv'!J343="","",'[1]JIRA-Getter.csv'!J343)</f>
        <v>0</v>
      </c>
      <c r="K344" s="5">
        <f>IF('[1]JIRA-Getter.csv'!K343="","",'[1]JIRA-Getter.csv'!K343)</f>
        <v>1</v>
      </c>
      <c r="L344" s="5" t="str">
        <f>IF('[1]JIRA-Getter.csv'!L343="","",'[1]JIRA-Getter.csv'!L343)</f>
        <v>Laurin Murer</v>
      </c>
      <c r="M344" s="7">
        <f>IF('[1]JIRA-Getter.csv'!M343="","",'[1]JIRA-Getter.csv'!M343+365.5*4)</f>
        <v>41948.684027777781</v>
      </c>
      <c r="N344" s="6">
        <f>IF('[1]JIRA-Getter.csv'!N343="","",'[1]JIRA-Getter.csv'!N343)</f>
        <v>1</v>
      </c>
      <c r="O344" s="8" t="str">
        <f>IF('[1]JIRA-Getter.csv'!O343="","",'[1]JIRA-Getter.csv'!O343)</f>
        <v>Added example data and fixed typo in DB-name</v>
      </c>
      <c r="P344" s="7">
        <f t="shared" si="5"/>
        <v>41948</v>
      </c>
    </row>
    <row r="345" spans="1:16">
      <c r="A345" s="5">
        <f>IF('[1]JIRA-Getter.csv'!A344="","",'[1]JIRA-Getter.csv'!A344)</f>
        <v>11169</v>
      </c>
      <c r="B345" s="5" t="str">
        <f>IF('[1]JIRA-Getter.csv'!B344="","",'[1]JIRA-Getter.csv'!B344)</f>
        <v>BA-114</v>
      </c>
      <c r="C345" s="5" t="str">
        <f>IF('[1]JIRA-Getter.csv'!C344="","",'[1]JIRA-Getter.csv'!C344)</f>
        <v>Imlement CRUD for Task Templates</v>
      </c>
      <c r="D345" s="5" t="str">
        <f>IF('[1]JIRA-Getter.csv'!D344="","",'[1]JIRA-Getter.csv'!D344)</f>
        <v/>
      </c>
      <c r="E345" s="5" t="str">
        <f>IF('[1]JIRA-Getter.csv'!E344="","",'[1]JIRA-Getter.csv'!E344)</f>
        <v>Dev.Milestone2</v>
      </c>
      <c r="F345" s="5" t="str">
        <f>IF('[1]JIRA-Getter.csv'!F344="","",'[1]JIRA-Getter.csv'!F344)</f>
        <v>Closed</v>
      </c>
      <c r="G345" s="6">
        <f>IF('[1]JIRA-Getter.csv'!G344="","",'[1]JIRA-Getter.csv'!G344)</f>
        <v>6</v>
      </c>
      <c r="H345" s="6">
        <f>IF('[1]JIRA-Getter.csv'!H344="","",'[1]JIRA-Getter.csv'!H344)</f>
        <v>0.35294117647058798</v>
      </c>
      <c r="I345" s="6">
        <f>IF('[1]JIRA-Getter.csv'!I344="","",'[1]JIRA-Getter.csv'!I344)</f>
        <v>2.5</v>
      </c>
      <c r="J345" s="6">
        <f>IF('[1]JIRA-Getter.csv'!J344="","",'[1]JIRA-Getter.csv'!J344)</f>
        <v>0.14705882352941099</v>
      </c>
      <c r="K345" s="5">
        <f>IF('[1]JIRA-Getter.csv'!K344="","",'[1]JIRA-Getter.csv'!K344)</f>
        <v>17</v>
      </c>
      <c r="L345" s="5" t="str">
        <f>IF('[1]JIRA-Getter.csv'!L344="","",'[1]JIRA-Getter.csv'!L344)</f>
        <v>Tobias Blaser</v>
      </c>
      <c r="M345" s="7">
        <f>IF('[1]JIRA-Getter.csv'!M344="","",'[1]JIRA-Getter.csv'!M344+365.5*4)</f>
        <v>41949.34375</v>
      </c>
      <c r="N345" s="6">
        <f>IF('[1]JIRA-Getter.csv'!N344="","",'[1]JIRA-Getter.csv'!N344)</f>
        <v>3</v>
      </c>
      <c r="O345" s="8" t="str">
        <f>IF('[1]JIRA-Getter.csv'!O344="","",'[1]JIRA-Getter.csv'!O344)</f>
        <v>TaskTemplate update &amp; properties update.</v>
      </c>
      <c r="P345" s="7">
        <f t="shared" si="5"/>
        <v>41949</v>
      </c>
    </row>
    <row r="346" spans="1:16">
      <c r="A346" s="5">
        <f>IF('[1]JIRA-Getter.csv'!A345="","",'[1]JIRA-Getter.csv'!A345)</f>
        <v>11170</v>
      </c>
      <c r="B346" s="5" t="str">
        <f>IF('[1]JIRA-Getter.csv'!B345="","",'[1]JIRA-Getter.csv'!B345)</f>
        <v>BA-114</v>
      </c>
      <c r="C346" s="5" t="str">
        <f>IF('[1]JIRA-Getter.csv'!C345="","",'[1]JIRA-Getter.csv'!C345)</f>
        <v>Imlement CRUD for Task Templates</v>
      </c>
      <c r="D346" s="5" t="str">
        <f>IF('[1]JIRA-Getter.csv'!D345="","",'[1]JIRA-Getter.csv'!D345)</f>
        <v/>
      </c>
      <c r="E346" s="5" t="str">
        <f>IF('[1]JIRA-Getter.csv'!E345="","",'[1]JIRA-Getter.csv'!E345)</f>
        <v>Dev.Milestone2</v>
      </c>
      <c r="F346" s="5" t="str">
        <f>IF('[1]JIRA-Getter.csv'!F345="","",'[1]JIRA-Getter.csv'!F345)</f>
        <v>Closed</v>
      </c>
      <c r="G346" s="6">
        <f>IF('[1]JIRA-Getter.csv'!G345="","",'[1]JIRA-Getter.csv'!G345)</f>
        <v>6</v>
      </c>
      <c r="H346" s="6">
        <f>IF('[1]JIRA-Getter.csv'!H345="","",'[1]JIRA-Getter.csv'!H345)</f>
        <v>0.35294117647058798</v>
      </c>
      <c r="I346" s="6">
        <f>IF('[1]JIRA-Getter.csv'!I345="","",'[1]JIRA-Getter.csv'!I345)</f>
        <v>2.5</v>
      </c>
      <c r="J346" s="6">
        <f>IF('[1]JIRA-Getter.csv'!J345="","",'[1]JIRA-Getter.csv'!J345)</f>
        <v>0.14705882352941099</v>
      </c>
      <c r="K346" s="5">
        <f>IF('[1]JIRA-Getter.csv'!K345="","",'[1]JIRA-Getter.csv'!K345)</f>
        <v>17</v>
      </c>
      <c r="L346" s="5" t="str">
        <f>IF('[1]JIRA-Getter.csv'!L345="","",'[1]JIRA-Getter.csv'!L345)</f>
        <v>Tobias Blaser</v>
      </c>
      <c r="M346" s="7">
        <f>IF('[1]JIRA-Getter.csv'!M345="","",'[1]JIRA-Getter.csv'!M345+365.5*4)</f>
        <v>41949.572916666664</v>
      </c>
      <c r="N346" s="6">
        <f>IF('[1]JIRA-Getter.csv'!N345="","",'[1]JIRA-Getter.csv'!N345)</f>
        <v>3.5</v>
      </c>
      <c r="O346" s="8" t="str">
        <f>IF('[1]JIRA-Getter.csv'!O345="","",'[1]JIRA-Getter.csv'!O345)</f>
        <v>Fix problem with Angular request mix up.</v>
      </c>
      <c r="P346" s="7">
        <f t="shared" si="5"/>
        <v>41949</v>
      </c>
    </row>
    <row r="347" spans="1:16">
      <c r="A347" s="5">
        <f>IF('[1]JIRA-Getter.csv'!A346="","",'[1]JIRA-Getter.csv'!A346)</f>
        <v>11171</v>
      </c>
      <c r="B347" s="5" t="str">
        <f>IF('[1]JIRA-Getter.csv'!B346="","",'[1]JIRA-Getter.csv'!B346)</f>
        <v>BA-114</v>
      </c>
      <c r="C347" s="5" t="str">
        <f>IF('[1]JIRA-Getter.csv'!C346="","",'[1]JIRA-Getter.csv'!C346)</f>
        <v>Imlement CRUD for Task Templates</v>
      </c>
      <c r="D347" s="5" t="str">
        <f>IF('[1]JIRA-Getter.csv'!D346="","",'[1]JIRA-Getter.csv'!D346)</f>
        <v/>
      </c>
      <c r="E347" s="5" t="str">
        <f>IF('[1]JIRA-Getter.csv'!E346="","",'[1]JIRA-Getter.csv'!E346)</f>
        <v>Dev.Milestone2</v>
      </c>
      <c r="F347" s="5" t="str">
        <f>IF('[1]JIRA-Getter.csv'!F346="","",'[1]JIRA-Getter.csv'!F346)</f>
        <v>Closed</v>
      </c>
      <c r="G347" s="6">
        <f>IF('[1]JIRA-Getter.csv'!G346="","",'[1]JIRA-Getter.csv'!G346)</f>
        <v>6</v>
      </c>
      <c r="H347" s="6">
        <f>IF('[1]JIRA-Getter.csv'!H346="","",'[1]JIRA-Getter.csv'!H346)</f>
        <v>0.35294117647058798</v>
      </c>
      <c r="I347" s="6">
        <f>IF('[1]JIRA-Getter.csv'!I346="","",'[1]JIRA-Getter.csv'!I346)</f>
        <v>2.5</v>
      </c>
      <c r="J347" s="6">
        <f>IF('[1]JIRA-Getter.csv'!J346="","",'[1]JIRA-Getter.csv'!J346)</f>
        <v>0.14705882352941099</v>
      </c>
      <c r="K347" s="5">
        <f>IF('[1]JIRA-Getter.csv'!K346="","",'[1]JIRA-Getter.csv'!K346)</f>
        <v>17</v>
      </c>
      <c r="L347" s="5" t="str">
        <f>IF('[1]JIRA-Getter.csv'!L346="","",'[1]JIRA-Getter.csv'!L346)</f>
        <v>Tobias Blaser</v>
      </c>
      <c r="M347" s="7">
        <f>IF('[1]JIRA-Getter.csv'!M346="","",'[1]JIRA-Getter.csv'!M346+365.5*4)</f>
        <v>41950.34375</v>
      </c>
      <c r="N347" s="6">
        <f>IF('[1]JIRA-Getter.csv'!N346="","",'[1]JIRA-Getter.csv'!N346)</f>
        <v>0.5</v>
      </c>
      <c r="O347" s="8" t="str">
        <f>IF('[1]JIRA-Getter.csv'!O346="","",'[1]JIRA-Getter.csv'!O346)</f>
        <v>Improove property Creation.</v>
      </c>
      <c r="P347" s="7">
        <f t="shared" si="5"/>
        <v>41950</v>
      </c>
    </row>
    <row r="348" spans="1:16">
      <c r="A348" s="5">
        <f>IF('[1]JIRA-Getter.csv'!A347="","",'[1]JIRA-Getter.csv'!A347)</f>
        <v>11172</v>
      </c>
      <c r="B348" s="5" t="str">
        <f>IF('[1]JIRA-Getter.csv'!B347="","",'[1]JIRA-Getter.csv'!B347)</f>
        <v>BA-114</v>
      </c>
      <c r="C348" s="5" t="str">
        <f>IF('[1]JIRA-Getter.csv'!C347="","",'[1]JIRA-Getter.csv'!C347)</f>
        <v>Imlement CRUD for Task Templates</v>
      </c>
      <c r="D348" s="5" t="str">
        <f>IF('[1]JIRA-Getter.csv'!D347="","",'[1]JIRA-Getter.csv'!D347)</f>
        <v/>
      </c>
      <c r="E348" s="5" t="str">
        <f>IF('[1]JIRA-Getter.csv'!E347="","",'[1]JIRA-Getter.csv'!E347)</f>
        <v>Dev.Milestone2</v>
      </c>
      <c r="F348" s="5" t="str">
        <f>IF('[1]JIRA-Getter.csv'!F347="","",'[1]JIRA-Getter.csv'!F347)</f>
        <v>Closed</v>
      </c>
      <c r="G348" s="6">
        <f>IF('[1]JIRA-Getter.csv'!G347="","",'[1]JIRA-Getter.csv'!G347)</f>
        <v>6</v>
      </c>
      <c r="H348" s="6">
        <f>IF('[1]JIRA-Getter.csv'!H347="","",'[1]JIRA-Getter.csv'!H347)</f>
        <v>0.35294117647058798</v>
      </c>
      <c r="I348" s="6">
        <f>IF('[1]JIRA-Getter.csv'!I347="","",'[1]JIRA-Getter.csv'!I347)</f>
        <v>2.5</v>
      </c>
      <c r="J348" s="6">
        <f>IF('[1]JIRA-Getter.csv'!J347="","",'[1]JIRA-Getter.csv'!J347)</f>
        <v>0.14705882352941099</v>
      </c>
      <c r="K348" s="5">
        <f>IF('[1]JIRA-Getter.csv'!K347="","",'[1]JIRA-Getter.csv'!K347)</f>
        <v>17</v>
      </c>
      <c r="L348" s="5" t="str">
        <f>IF('[1]JIRA-Getter.csv'!L347="","",'[1]JIRA-Getter.csv'!L347)</f>
        <v>Tobias Blaser</v>
      </c>
      <c r="M348" s="7">
        <f>IF('[1]JIRA-Getter.csv'!M347="","",'[1]JIRA-Getter.csv'!M347+365.5*4)</f>
        <v>41950.3125</v>
      </c>
      <c r="N348" s="6">
        <f>IF('[1]JIRA-Getter.csv'!N347="","",'[1]JIRA-Getter.csv'!N347)</f>
        <v>0.5</v>
      </c>
      <c r="O348" s="8" t="str">
        <f>IF('[1]JIRA-Getter.csv'!O347="","",'[1]JIRA-Getter.csv'!O347)</f>
        <v>Implement filtering of taskProperties.</v>
      </c>
      <c r="P348" s="7">
        <f t="shared" si="5"/>
        <v>41950</v>
      </c>
    </row>
    <row r="349" spans="1:16">
      <c r="A349" s="5">
        <f>IF('[1]JIRA-Getter.csv'!A348="","",'[1]JIRA-Getter.csv'!A348)</f>
        <v>11173</v>
      </c>
      <c r="B349" s="5" t="str">
        <f>IF('[1]JIRA-Getter.csv'!B348="","",'[1]JIRA-Getter.csv'!B348)</f>
        <v>BA-114</v>
      </c>
      <c r="C349" s="5" t="str">
        <f>IF('[1]JIRA-Getter.csv'!C348="","",'[1]JIRA-Getter.csv'!C348)</f>
        <v>Imlement CRUD for Task Templates</v>
      </c>
      <c r="D349" s="5" t="str">
        <f>IF('[1]JIRA-Getter.csv'!D348="","",'[1]JIRA-Getter.csv'!D348)</f>
        <v/>
      </c>
      <c r="E349" s="5" t="str">
        <f>IF('[1]JIRA-Getter.csv'!E348="","",'[1]JIRA-Getter.csv'!E348)</f>
        <v>Dev.Milestone2</v>
      </c>
      <c r="F349" s="5" t="str">
        <f>IF('[1]JIRA-Getter.csv'!F348="","",'[1]JIRA-Getter.csv'!F348)</f>
        <v>Closed</v>
      </c>
      <c r="G349" s="6">
        <f>IF('[1]JIRA-Getter.csv'!G348="","",'[1]JIRA-Getter.csv'!G348)</f>
        <v>6</v>
      </c>
      <c r="H349" s="6">
        <f>IF('[1]JIRA-Getter.csv'!H348="","",'[1]JIRA-Getter.csv'!H348)</f>
        <v>0.35294117647058798</v>
      </c>
      <c r="I349" s="6">
        <f>IF('[1]JIRA-Getter.csv'!I348="","",'[1]JIRA-Getter.csv'!I348)</f>
        <v>2.5</v>
      </c>
      <c r="J349" s="6">
        <f>IF('[1]JIRA-Getter.csv'!J348="","",'[1]JIRA-Getter.csv'!J348)</f>
        <v>0.14705882352941099</v>
      </c>
      <c r="K349" s="5">
        <f>IF('[1]JIRA-Getter.csv'!K348="","",'[1]JIRA-Getter.csv'!K348)</f>
        <v>17</v>
      </c>
      <c r="L349" s="5" t="str">
        <f>IF('[1]JIRA-Getter.csv'!L348="","",'[1]JIRA-Getter.csv'!L348)</f>
        <v>Tobias Blaser</v>
      </c>
      <c r="M349" s="7">
        <f>IF('[1]JIRA-Getter.csv'!M348="","",'[1]JIRA-Getter.csv'!M348+365.5*4)</f>
        <v>41950.416666666664</v>
      </c>
      <c r="N349" s="6">
        <f>IF('[1]JIRA-Getter.csv'!N348="","",'[1]JIRA-Getter.csv'!N348)</f>
        <v>1.25</v>
      </c>
      <c r="O349" s="8" t="str">
        <f>IF('[1]JIRA-Getter.csv'!O348="","",'[1]JIRA-Getter.csv'!O348)</f>
        <v>Finish TaskTemplateProperties CRUD.</v>
      </c>
      <c r="P349" s="7">
        <f t="shared" si="5"/>
        <v>41950</v>
      </c>
    </row>
    <row r="350" spans="1:16">
      <c r="A350" s="5">
        <f>IF('[1]JIRA-Getter.csv'!A349="","",'[1]JIRA-Getter.csv'!A349)</f>
        <v>11174</v>
      </c>
      <c r="B350" s="5" t="str">
        <f>IF('[1]JIRA-Getter.csv'!B349="","",'[1]JIRA-Getter.csv'!B349)</f>
        <v>BA-14</v>
      </c>
      <c r="C350" s="5" t="str">
        <f>IF('[1]JIRA-Getter.csv'!C349="","",'[1]JIRA-Getter.csv'!C349)</f>
        <v>Projectmanagement</v>
      </c>
      <c r="D350" s="5" t="str">
        <f>IF('[1]JIRA-Getter.csv'!D349="","",'[1]JIRA-Getter.csv'!D349)</f>
        <v/>
      </c>
      <c r="E350" s="5" t="str">
        <f>IF('[1]JIRA-Getter.csv'!E349="","",'[1]JIRA-Getter.csv'!E349)</f>
        <v/>
      </c>
      <c r="F350" s="5" t="str">
        <f>IF('[1]JIRA-Getter.csv'!F349="","",'[1]JIRA-Getter.csv'!F349)</f>
        <v>Open</v>
      </c>
      <c r="G350" s="6">
        <f>IF('[1]JIRA-Getter.csv'!G349="","",'[1]JIRA-Getter.csv'!G349)</f>
        <v>14</v>
      </c>
      <c r="H350" s="6">
        <f>IF('[1]JIRA-Getter.csv'!H349="","",'[1]JIRA-Getter.csv'!H349)</f>
        <v>0.35</v>
      </c>
      <c r="I350" s="6">
        <f>IF('[1]JIRA-Getter.csv'!I349="","",'[1]JIRA-Getter.csv'!I349)</f>
        <v>0</v>
      </c>
      <c r="J350" s="6">
        <f>IF('[1]JIRA-Getter.csv'!J349="","",'[1]JIRA-Getter.csv'!J349)</f>
        <v>0</v>
      </c>
      <c r="K350" s="5">
        <f>IF('[1]JIRA-Getter.csv'!K349="","",'[1]JIRA-Getter.csv'!K349)</f>
        <v>40</v>
      </c>
      <c r="L350" s="5" t="str">
        <f>IF('[1]JIRA-Getter.csv'!L349="","",'[1]JIRA-Getter.csv'!L349)</f>
        <v>Tobias Blaser</v>
      </c>
      <c r="M350" s="7">
        <f>IF('[1]JIRA-Getter.csv'!M349="","",'[1]JIRA-Getter.csv'!M349+365.5*4)</f>
        <v>41950.489583333336</v>
      </c>
      <c r="N350" s="6">
        <f>IF('[1]JIRA-Getter.csv'!N349="","",'[1]JIRA-Getter.csv'!N349)</f>
        <v>0.25</v>
      </c>
      <c r="O350" s="8" t="str">
        <f>IF('[1]JIRA-Getter.csv'!O349="","",'[1]JIRA-Getter.csv'!O349)</f>
        <v>Discuss state.</v>
      </c>
      <c r="P350" s="7">
        <f t="shared" si="5"/>
        <v>41950</v>
      </c>
    </row>
    <row r="351" spans="1:16">
      <c r="A351" s="5">
        <f>IF('[1]JIRA-Getter.csv'!A350="","",'[1]JIRA-Getter.csv'!A350)</f>
        <v>11175</v>
      </c>
      <c r="B351" s="5" t="str">
        <f>IF('[1]JIRA-Getter.csv'!B350="","",'[1]JIRA-Getter.csv'!B350)</f>
        <v>BA-114</v>
      </c>
      <c r="C351" s="5" t="str">
        <f>IF('[1]JIRA-Getter.csv'!C350="","",'[1]JIRA-Getter.csv'!C350)</f>
        <v>Imlement CRUD for Task Templates</v>
      </c>
      <c r="D351" s="5" t="str">
        <f>IF('[1]JIRA-Getter.csv'!D350="","",'[1]JIRA-Getter.csv'!D350)</f>
        <v/>
      </c>
      <c r="E351" s="5" t="str">
        <f>IF('[1]JIRA-Getter.csv'!E350="","",'[1]JIRA-Getter.csv'!E350)</f>
        <v>Dev.Milestone2</v>
      </c>
      <c r="F351" s="5" t="str">
        <f>IF('[1]JIRA-Getter.csv'!F350="","",'[1]JIRA-Getter.csv'!F350)</f>
        <v>Closed</v>
      </c>
      <c r="G351" s="6">
        <f>IF('[1]JIRA-Getter.csv'!G350="","",'[1]JIRA-Getter.csv'!G350)</f>
        <v>6</v>
      </c>
      <c r="H351" s="6">
        <f>IF('[1]JIRA-Getter.csv'!H350="","",'[1]JIRA-Getter.csv'!H350)</f>
        <v>0.35294117647058798</v>
      </c>
      <c r="I351" s="6">
        <f>IF('[1]JIRA-Getter.csv'!I350="","",'[1]JIRA-Getter.csv'!I350)</f>
        <v>2.5</v>
      </c>
      <c r="J351" s="6">
        <f>IF('[1]JIRA-Getter.csv'!J350="","",'[1]JIRA-Getter.csv'!J350)</f>
        <v>0.14705882352941099</v>
      </c>
      <c r="K351" s="5">
        <f>IF('[1]JIRA-Getter.csv'!K350="","",'[1]JIRA-Getter.csv'!K350)</f>
        <v>17</v>
      </c>
      <c r="L351" s="5" t="str">
        <f>IF('[1]JIRA-Getter.csv'!L350="","",'[1]JIRA-Getter.csv'!L350)</f>
        <v>Tobias Blaser</v>
      </c>
      <c r="M351" s="7">
        <f>IF('[1]JIRA-Getter.csv'!M350="","",'[1]JIRA-Getter.csv'!M350+365.5*4)</f>
        <v>41950.5</v>
      </c>
      <c r="N351" s="6">
        <f>IF('[1]JIRA-Getter.csv'!N350="","",'[1]JIRA-Getter.csv'!N350)</f>
        <v>1</v>
      </c>
      <c r="O351" s="8" t="str">
        <f>IF('[1]JIRA-Getter.csv'!O350="","",'[1]JIRA-Getter.csv'!O350)</f>
        <v>Improove UI.</v>
      </c>
      <c r="P351" s="7">
        <f t="shared" si="5"/>
        <v>41950</v>
      </c>
    </row>
    <row r="352" spans="1:16">
      <c r="A352" s="5">
        <f>IF('[1]JIRA-Getter.csv'!A351="","",'[1]JIRA-Getter.csv'!A351)</f>
        <v>11177</v>
      </c>
      <c r="B352" s="5" t="str">
        <f>IF('[1]JIRA-Getter.csv'!B351="","",'[1]JIRA-Getter.csv'!B351)</f>
        <v>BA-109</v>
      </c>
      <c r="C352" s="5" t="str">
        <f>IF('[1]JIRA-Getter.csv'!C351="","",'[1]JIRA-Getter.csv'!C351)</f>
        <v>Fix client side tests on Jenkins</v>
      </c>
      <c r="D352" s="5" t="str">
        <f>IF('[1]JIRA-Getter.csv'!D351="","",'[1]JIRA-Getter.csv'!D351)</f>
        <v/>
      </c>
      <c r="E352" s="5" t="str">
        <f>IF('[1]JIRA-Getter.csv'!E351="","",'[1]JIRA-Getter.csv'!E351)</f>
        <v/>
      </c>
      <c r="F352" s="5" t="str">
        <f>IF('[1]JIRA-Getter.csv'!F351="","",'[1]JIRA-Getter.csv'!F351)</f>
        <v>Closed</v>
      </c>
      <c r="G352" s="6">
        <f>IF('[1]JIRA-Getter.csv'!G351="","",'[1]JIRA-Getter.csv'!G351)</f>
        <v>3</v>
      </c>
      <c r="H352" s="6">
        <f>IF('[1]JIRA-Getter.csv'!H351="","",'[1]JIRA-Getter.csv'!H351)</f>
        <v>1</v>
      </c>
      <c r="I352" s="6">
        <f>IF('[1]JIRA-Getter.csv'!I351="","",'[1]JIRA-Getter.csv'!I351)</f>
        <v>1.25</v>
      </c>
      <c r="J352" s="6">
        <f>IF('[1]JIRA-Getter.csv'!J351="","",'[1]JIRA-Getter.csv'!J351)</f>
        <v>0.41666666666666602</v>
      </c>
      <c r="K352" s="5">
        <f>IF('[1]JIRA-Getter.csv'!K351="","",'[1]JIRA-Getter.csv'!K351)</f>
        <v>3</v>
      </c>
      <c r="L352" s="5" t="str">
        <f>IF('[1]JIRA-Getter.csv'!L351="","",'[1]JIRA-Getter.csv'!L351)</f>
        <v>Tobias Blaser</v>
      </c>
      <c r="M352" s="7">
        <f>IF('[1]JIRA-Getter.csv'!M351="","",'[1]JIRA-Getter.csv'!M351+365.5*4)</f>
        <v>41950.677083333336</v>
      </c>
      <c r="N352" s="6">
        <f>IF('[1]JIRA-Getter.csv'!N351="","",'[1]JIRA-Getter.csv'!N351)</f>
        <v>0.25</v>
      </c>
      <c r="O352" s="8" t="str">
        <f>IF('[1]JIRA-Getter.csv'!O351="","",'[1]JIRA-Getter.csv'!O351)</f>
        <v>Check client side tests on jenkins.</v>
      </c>
      <c r="P352" s="7">
        <f t="shared" si="5"/>
        <v>41950</v>
      </c>
    </row>
    <row r="353" spans="1:16">
      <c r="A353" s="5">
        <f>IF('[1]JIRA-Getter.csv'!A352="","",'[1]JIRA-Getter.csv'!A352)</f>
        <v>11178</v>
      </c>
      <c r="B353" s="5" t="str">
        <f>IF('[1]JIRA-Getter.csv'!B352="","",'[1]JIRA-Getter.csv'!B352)</f>
        <v>BA-136</v>
      </c>
      <c r="C353" s="5" t="str">
        <f>IF('[1]JIRA-Getter.csv'!C352="","",'[1]JIRA-Getter.csv'!C352)</f>
        <v>Extend admin interface with task property CRUD on client</v>
      </c>
      <c r="D353" s="5" t="str">
        <f>IF('[1]JIRA-Getter.csv'!D352="","",'[1]JIRA-Getter.csv'!D352)</f>
        <v/>
      </c>
      <c r="E353" s="5" t="str">
        <f>IF('[1]JIRA-Getter.csv'!E352="","",'[1]JIRA-Getter.csv'!E352)</f>
        <v>Dev.Milestone2</v>
      </c>
      <c r="F353" s="5" t="str">
        <f>IF('[1]JIRA-Getter.csv'!F352="","",'[1]JIRA-Getter.csv'!F352)</f>
        <v>Closed</v>
      </c>
      <c r="G353" s="6">
        <f>IF('[1]JIRA-Getter.csv'!G352="","",'[1]JIRA-Getter.csv'!G352)</f>
        <v>2</v>
      </c>
      <c r="H353" s="6">
        <f>IF('[1]JIRA-Getter.csv'!H352="","",'[1]JIRA-Getter.csv'!H352)</f>
        <v>1</v>
      </c>
      <c r="I353" s="6">
        <f>IF('[1]JIRA-Getter.csv'!I352="","",'[1]JIRA-Getter.csv'!I352)</f>
        <v>0</v>
      </c>
      <c r="J353" s="6">
        <f>IF('[1]JIRA-Getter.csv'!J352="","",'[1]JIRA-Getter.csv'!J352)</f>
        <v>0</v>
      </c>
      <c r="K353" s="5">
        <f>IF('[1]JIRA-Getter.csv'!K352="","",'[1]JIRA-Getter.csv'!K352)</f>
        <v>2</v>
      </c>
      <c r="L353" s="5" t="str">
        <f>IF('[1]JIRA-Getter.csv'!L352="","",'[1]JIRA-Getter.csv'!L352)</f>
        <v>Tobias Blaser</v>
      </c>
      <c r="M353" s="7">
        <f>IF('[1]JIRA-Getter.csv'!M352="","",'[1]JIRA-Getter.csv'!M352+365.5*4)</f>
        <v>41950.572916666664</v>
      </c>
      <c r="N353" s="6">
        <f>IF('[1]JIRA-Getter.csv'!N352="","",'[1]JIRA-Getter.csv'!N352)</f>
        <v>2.5</v>
      </c>
      <c r="O353" s="8" t="str">
        <f>IF('[1]JIRA-Getter.csv'!O352="","",'[1]JIRA-Getter.csv'!O352)</f>
        <v>Create task property CRUD view on client.</v>
      </c>
      <c r="P353" s="7">
        <f t="shared" si="5"/>
        <v>41950</v>
      </c>
    </row>
    <row r="354" spans="1:16">
      <c r="A354" s="5">
        <f>IF('[1]JIRA-Getter.csv'!A353="","",'[1]JIRA-Getter.csv'!A353)</f>
        <v>11179</v>
      </c>
      <c r="B354" s="5" t="str">
        <f>IF('[1]JIRA-Getter.csv'!B353="","",'[1]JIRA-Getter.csv'!B353)</f>
        <v>BA-119</v>
      </c>
      <c r="C354" s="5" t="str">
        <f>IF('[1]JIRA-Getter.csv'!C353="","",'[1]JIRA-Getter.csv'!C353)</f>
        <v>Implement CRUD mapping information on server</v>
      </c>
      <c r="D354" s="5" t="str">
        <f>IF('[1]JIRA-Getter.csv'!D353="","",'[1]JIRA-Getter.csv'!D353)</f>
        <v/>
      </c>
      <c r="E354" s="5" t="str">
        <f>IF('[1]JIRA-Getter.csv'!E353="","",'[1]JIRA-Getter.csv'!E353)</f>
        <v>Dev.Milestone2</v>
      </c>
      <c r="F354" s="5" t="str">
        <f>IF('[1]JIRA-Getter.csv'!F353="","",'[1]JIRA-Getter.csv'!F353)</f>
        <v>Closed</v>
      </c>
      <c r="G354" s="6">
        <f>IF('[1]JIRA-Getter.csv'!G353="","",'[1]JIRA-Getter.csv'!G353)</f>
        <v>8</v>
      </c>
      <c r="H354" s="6">
        <f>IF('[1]JIRA-Getter.csv'!H353="","",'[1]JIRA-Getter.csv'!H353)</f>
        <v>0.72727272727272696</v>
      </c>
      <c r="I354" s="6">
        <f>IF('[1]JIRA-Getter.csv'!I353="","",'[1]JIRA-Getter.csv'!I353)</f>
        <v>0</v>
      </c>
      <c r="J354" s="6">
        <f>IF('[1]JIRA-Getter.csv'!J353="","",'[1]JIRA-Getter.csv'!J353)</f>
        <v>0</v>
      </c>
      <c r="K354" s="5">
        <f>IF('[1]JIRA-Getter.csv'!K353="","",'[1]JIRA-Getter.csv'!K353)</f>
        <v>11</v>
      </c>
      <c r="L354" s="5" t="str">
        <f>IF('[1]JIRA-Getter.csv'!L353="","",'[1]JIRA-Getter.csv'!L353)</f>
        <v>Laurin Murer</v>
      </c>
      <c r="M354" s="7">
        <f>IF('[1]JIRA-Getter.csv'!M353="","",'[1]JIRA-Getter.csv'!M353+365.5*4)</f>
        <v>41948.695833333331</v>
      </c>
      <c r="N354" s="6">
        <f>IF('[1]JIRA-Getter.csv'!N353="","",'[1]JIRA-Getter.csv'!N353)</f>
        <v>0.5</v>
      </c>
      <c r="O354" s="8" t="str">
        <f>IF('[1]JIRA-Getter.csv'!O353="","",'[1]JIRA-Getter.csv'!O353)</f>
        <v>Refactored out AbstractEntity</v>
      </c>
      <c r="P354" s="7">
        <f t="shared" si="5"/>
        <v>41948</v>
      </c>
    </row>
    <row r="355" spans="1:16">
      <c r="A355" s="5">
        <f>IF('[1]JIRA-Getter.csv'!A354="","",'[1]JIRA-Getter.csv'!A354)</f>
        <v>11180</v>
      </c>
      <c r="B355" s="5" t="str">
        <f>IF('[1]JIRA-Getter.csv'!B354="","",'[1]JIRA-Getter.csv'!B354)</f>
        <v>BA-119</v>
      </c>
      <c r="C355" s="5" t="str">
        <f>IF('[1]JIRA-Getter.csv'!C354="","",'[1]JIRA-Getter.csv'!C354)</f>
        <v>Implement CRUD mapping information on server</v>
      </c>
      <c r="D355" s="5" t="str">
        <f>IF('[1]JIRA-Getter.csv'!D354="","",'[1]JIRA-Getter.csv'!D354)</f>
        <v/>
      </c>
      <c r="E355" s="5" t="str">
        <f>IF('[1]JIRA-Getter.csv'!E354="","",'[1]JIRA-Getter.csv'!E354)</f>
        <v>Dev.Milestone2</v>
      </c>
      <c r="F355" s="5" t="str">
        <f>IF('[1]JIRA-Getter.csv'!F354="","",'[1]JIRA-Getter.csv'!F354)</f>
        <v>Closed</v>
      </c>
      <c r="G355" s="6">
        <f>IF('[1]JIRA-Getter.csv'!G354="","",'[1]JIRA-Getter.csv'!G354)</f>
        <v>8</v>
      </c>
      <c r="H355" s="6">
        <f>IF('[1]JIRA-Getter.csv'!H354="","",'[1]JIRA-Getter.csv'!H354)</f>
        <v>0.72727272727272696</v>
      </c>
      <c r="I355" s="6">
        <f>IF('[1]JIRA-Getter.csv'!I354="","",'[1]JIRA-Getter.csv'!I354)</f>
        <v>0</v>
      </c>
      <c r="J355" s="6">
        <f>IF('[1]JIRA-Getter.csv'!J354="","",'[1]JIRA-Getter.csv'!J354)</f>
        <v>0</v>
      </c>
      <c r="K355" s="5">
        <f>IF('[1]JIRA-Getter.csv'!K354="","",'[1]JIRA-Getter.csv'!K354)</f>
        <v>11</v>
      </c>
      <c r="L355" s="5" t="str">
        <f>IF('[1]JIRA-Getter.csv'!L354="","",'[1]JIRA-Getter.csv'!L354)</f>
        <v>Laurin Murer</v>
      </c>
      <c r="M355" s="7">
        <f>IF('[1]JIRA-Getter.csv'!M354="","",'[1]JIRA-Getter.csv'!M354+365.5*4)</f>
        <v>41949.695833333331</v>
      </c>
      <c r="N355" s="6">
        <f>IF('[1]JIRA-Getter.csv'!N354="","",'[1]JIRA-Getter.csv'!N354)</f>
        <v>0.5</v>
      </c>
      <c r="O355" s="8" t="str">
        <f>IF('[1]JIRA-Getter.csv'!O354="","",'[1]JIRA-Getter.csv'!O354)</f>
        <v>Invented CRUDLogicInterface</v>
      </c>
      <c r="P355" s="7">
        <f t="shared" si="5"/>
        <v>41949</v>
      </c>
    </row>
    <row r="356" spans="1:16">
      <c r="A356" s="5">
        <f>IF('[1]JIRA-Getter.csv'!A355="","",'[1]JIRA-Getter.csv'!A355)</f>
        <v>11181</v>
      </c>
      <c r="B356" s="5" t="str">
        <f>IF('[1]JIRA-Getter.csv'!B355="","",'[1]JIRA-Getter.csv'!B355)</f>
        <v>BA-119</v>
      </c>
      <c r="C356" s="5" t="str">
        <f>IF('[1]JIRA-Getter.csv'!C355="","",'[1]JIRA-Getter.csv'!C355)</f>
        <v>Implement CRUD mapping information on server</v>
      </c>
      <c r="D356" s="5" t="str">
        <f>IF('[1]JIRA-Getter.csv'!D355="","",'[1]JIRA-Getter.csv'!D355)</f>
        <v/>
      </c>
      <c r="E356" s="5" t="str">
        <f>IF('[1]JIRA-Getter.csv'!E355="","",'[1]JIRA-Getter.csv'!E355)</f>
        <v>Dev.Milestone2</v>
      </c>
      <c r="F356" s="5" t="str">
        <f>IF('[1]JIRA-Getter.csv'!F355="","",'[1]JIRA-Getter.csv'!F355)</f>
        <v>Closed</v>
      </c>
      <c r="G356" s="6">
        <f>IF('[1]JIRA-Getter.csv'!G355="","",'[1]JIRA-Getter.csv'!G355)</f>
        <v>8</v>
      </c>
      <c r="H356" s="6">
        <f>IF('[1]JIRA-Getter.csv'!H355="","",'[1]JIRA-Getter.csv'!H355)</f>
        <v>0.72727272727272696</v>
      </c>
      <c r="I356" s="6">
        <f>IF('[1]JIRA-Getter.csv'!I355="","",'[1]JIRA-Getter.csv'!I355)</f>
        <v>0</v>
      </c>
      <c r="J356" s="6">
        <f>IF('[1]JIRA-Getter.csv'!J355="","",'[1]JIRA-Getter.csv'!J355)</f>
        <v>0</v>
      </c>
      <c r="K356" s="5">
        <f>IF('[1]JIRA-Getter.csv'!K355="","",'[1]JIRA-Getter.csv'!K355)</f>
        <v>11</v>
      </c>
      <c r="L356" s="5" t="str">
        <f>IF('[1]JIRA-Getter.csv'!L355="","",'[1]JIRA-Getter.csv'!L355)</f>
        <v>Laurin Murer</v>
      </c>
      <c r="M356" s="7">
        <f>IF('[1]JIRA-Getter.csv'!M355="","",'[1]JIRA-Getter.csv'!M355+365.5*4)</f>
        <v>41949.696527777778</v>
      </c>
      <c r="N356" s="6">
        <f>IF('[1]JIRA-Getter.csv'!N355="","",'[1]JIRA-Getter.csv'!N355)</f>
        <v>0.75</v>
      </c>
      <c r="O356" s="8" t="str">
        <f>IF('[1]JIRA-Getter.csv'!O355="","",'[1]JIRA-Getter.csv'!O355)</f>
        <v>Invented AbstractCRUDController and it's CRUD methods</v>
      </c>
      <c r="P356" s="7">
        <f t="shared" si="5"/>
        <v>41949</v>
      </c>
    </row>
    <row r="357" spans="1:16">
      <c r="A357" s="5">
        <f>IF('[1]JIRA-Getter.csv'!A356="","",'[1]JIRA-Getter.csv'!A356)</f>
        <v>11182</v>
      </c>
      <c r="B357" s="5" t="str">
        <f>IF('[1]JIRA-Getter.csv'!B356="","",'[1]JIRA-Getter.csv'!B356)</f>
        <v>BA-119</v>
      </c>
      <c r="C357" s="5" t="str">
        <f>IF('[1]JIRA-Getter.csv'!C356="","",'[1]JIRA-Getter.csv'!C356)</f>
        <v>Implement CRUD mapping information on server</v>
      </c>
      <c r="D357" s="5" t="str">
        <f>IF('[1]JIRA-Getter.csv'!D356="","",'[1]JIRA-Getter.csv'!D356)</f>
        <v/>
      </c>
      <c r="E357" s="5" t="str">
        <f>IF('[1]JIRA-Getter.csv'!E356="","",'[1]JIRA-Getter.csv'!E356)</f>
        <v>Dev.Milestone2</v>
      </c>
      <c r="F357" s="5" t="str">
        <f>IF('[1]JIRA-Getter.csv'!F356="","",'[1]JIRA-Getter.csv'!F356)</f>
        <v>Closed</v>
      </c>
      <c r="G357" s="6">
        <f>IF('[1]JIRA-Getter.csv'!G356="","",'[1]JIRA-Getter.csv'!G356)</f>
        <v>8</v>
      </c>
      <c r="H357" s="6">
        <f>IF('[1]JIRA-Getter.csv'!H356="","",'[1]JIRA-Getter.csv'!H356)</f>
        <v>0.72727272727272696</v>
      </c>
      <c r="I357" s="6">
        <f>IF('[1]JIRA-Getter.csv'!I356="","",'[1]JIRA-Getter.csv'!I356)</f>
        <v>0</v>
      </c>
      <c r="J357" s="6">
        <f>IF('[1]JIRA-Getter.csv'!J356="","",'[1]JIRA-Getter.csv'!J356)</f>
        <v>0</v>
      </c>
      <c r="K357" s="5">
        <f>IF('[1]JIRA-Getter.csv'!K356="","",'[1]JIRA-Getter.csv'!K356)</f>
        <v>11</v>
      </c>
      <c r="L357" s="5" t="str">
        <f>IF('[1]JIRA-Getter.csv'!L356="","",'[1]JIRA-Getter.csv'!L356)</f>
        <v>Laurin Murer</v>
      </c>
      <c r="M357" s="7">
        <f>IF('[1]JIRA-Getter.csv'!M356="","",'[1]JIRA-Getter.csv'!M356+365.5*4)</f>
        <v>41949.697222222225</v>
      </c>
      <c r="N357" s="6">
        <f>IF('[1]JIRA-Getter.csv'!N356="","",'[1]JIRA-Getter.csv'!N356)</f>
        <v>0.5</v>
      </c>
      <c r="O357" s="8" t="str">
        <f>IF('[1]JIRA-Getter.csv'!O356="","",'[1]JIRA-Getter.csv'!O356)</f>
        <v>Fixed Documentation and changed TaskTemplateController to use AbstractCRUDController</v>
      </c>
      <c r="P357" s="7">
        <f t="shared" si="5"/>
        <v>41949</v>
      </c>
    </row>
    <row r="358" spans="1:16">
      <c r="A358" s="5">
        <f>IF('[1]JIRA-Getter.csv'!A357="","",'[1]JIRA-Getter.csv'!A357)</f>
        <v>11183</v>
      </c>
      <c r="B358" s="5" t="str">
        <f>IF('[1]JIRA-Getter.csv'!B357="","",'[1]JIRA-Getter.csv'!B357)</f>
        <v>BA-119</v>
      </c>
      <c r="C358" s="5" t="str">
        <f>IF('[1]JIRA-Getter.csv'!C357="","",'[1]JIRA-Getter.csv'!C357)</f>
        <v>Implement CRUD mapping information on server</v>
      </c>
      <c r="D358" s="5" t="str">
        <f>IF('[1]JIRA-Getter.csv'!D357="","",'[1]JIRA-Getter.csv'!D357)</f>
        <v/>
      </c>
      <c r="E358" s="5" t="str">
        <f>IF('[1]JIRA-Getter.csv'!E357="","",'[1]JIRA-Getter.csv'!E357)</f>
        <v>Dev.Milestone2</v>
      </c>
      <c r="F358" s="5" t="str">
        <f>IF('[1]JIRA-Getter.csv'!F357="","",'[1]JIRA-Getter.csv'!F357)</f>
        <v>Closed</v>
      </c>
      <c r="G358" s="6">
        <f>IF('[1]JIRA-Getter.csv'!G357="","",'[1]JIRA-Getter.csv'!G357)</f>
        <v>8</v>
      </c>
      <c r="H358" s="6">
        <f>IF('[1]JIRA-Getter.csv'!H357="","",'[1]JIRA-Getter.csv'!H357)</f>
        <v>0.72727272727272696</v>
      </c>
      <c r="I358" s="6">
        <f>IF('[1]JIRA-Getter.csv'!I357="","",'[1]JIRA-Getter.csv'!I357)</f>
        <v>0</v>
      </c>
      <c r="J358" s="6">
        <f>IF('[1]JIRA-Getter.csv'!J357="","",'[1]JIRA-Getter.csv'!J357)</f>
        <v>0</v>
      </c>
      <c r="K358" s="5">
        <f>IF('[1]JIRA-Getter.csv'!K357="","",'[1]JIRA-Getter.csv'!K357)</f>
        <v>11</v>
      </c>
      <c r="L358" s="5" t="str">
        <f>IF('[1]JIRA-Getter.csv'!L357="","",'[1]JIRA-Getter.csv'!L357)</f>
        <v>Laurin Murer</v>
      </c>
      <c r="M358" s="7">
        <f>IF('[1]JIRA-Getter.csv'!M357="","",'[1]JIRA-Getter.csv'!M357+365.5*4)</f>
        <v>41950.697916666664</v>
      </c>
      <c r="N358" s="6">
        <f>IF('[1]JIRA-Getter.csv'!N357="","",'[1]JIRA-Getter.csv'!N357)</f>
        <v>1</v>
      </c>
      <c r="O358" s="8" t="str">
        <f>IF('[1]JIRA-Getter.csv'!O357="","",'[1]JIRA-Getter.csv'!O357)</f>
        <v>Changed PPTAccountController to use AbstractCRUDController</v>
      </c>
      <c r="P358" s="7">
        <f t="shared" si="5"/>
        <v>41950</v>
      </c>
    </row>
    <row r="359" spans="1:16">
      <c r="A359" s="5">
        <f>IF('[1]JIRA-Getter.csv'!A358="","",'[1]JIRA-Getter.csv'!A358)</f>
        <v>11184</v>
      </c>
      <c r="B359" s="5" t="str">
        <f>IF('[1]JIRA-Getter.csv'!B358="","",'[1]JIRA-Getter.csv'!B358)</f>
        <v>BA-119</v>
      </c>
      <c r="C359" s="5" t="str">
        <f>IF('[1]JIRA-Getter.csv'!C358="","",'[1]JIRA-Getter.csv'!C358)</f>
        <v>Implement CRUD mapping information on server</v>
      </c>
      <c r="D359" s="5" t="str">
        <f>IF('[1]JIRA-Getter.csv'!D358="","",'[1]JIRA-Getter.csv'!D358)</f>
        <v/>
      </c>
      <c r="E359" s="5" t="str">
        <f>IF('[1]JIRA-Getter.csv'!E358="","",'[1]JIRA-Getter.csv'!E358)</f>
        <v>Dev.Milestone2</v>
      </c>
      <c r="F359" s="5" t="str">
        <f>IF('[1]JIRA-Getter.csv'!F358="","",'[1]JIRA-Getter.csv'!F358)</f>
        <v>Closed</v>
      </c>
      <c r="G359" s="6">
        <f>IF('[1]JIRA-Getter.csv'!G358="","",'[1]JIRA-Getter.csv'!G358)</f>
        <v>8</v>
      </c>
      <c r="H359" s="6">
        <f>IF('[1]JIRA-Getter.csv'!H358="","",'[1]JIRA-Getter.csv'!H358)</f>
        <v>0.72727272727272696</v>
      </c>
      <c r="I359" s="6">
        <f>IF('[1]JIRA-Getter.csv'!I358="","",'[1]JIRA-Getter.csv'!I358)</f>
        <v>0</v>
      </c>
      <c r="J359" s="6">
        <f>IF('[1]JIRA-Getter.csv'!J358="","",'[1]JIRA-Getter.csv'!J358)</f>
        <v>0</v>
      </c>
      <c r="K359" s="5">
        <f>IF('[1]JIRA-Getter.csv'!K358="","",'[1]JIRA-Getter.csv'!K358)</f>
        <v>11</v>
      </c>
      <c r="L359" s="5" t="str">
        <f>IF('[1]JIRA-Getter.csv'!L358="","",'[1]JIRA-Getter.csv'!L358)</f>
        <v>Laurin Murer</v>
      </c>
      <c r="M359" s="7">
        <f>IF('[1]JIRA-Getter.csv'!M358="","",'[1]JIRA-Getter.csv'!M358+365.5*4)</f>
        <v>41950.697916666664</v>
      </c>
      <c r="N359" s="6">
        <f>IF('[1]JIRA-Getter.csv'!N358="","",'[1]JIRA-Getter.csv'!N358)</f>
        <v>0.33333333333333298</v>
      </c>
      <c r="O359" s="8" t="str">
        <f>IF('[1]JIRA-Getter.csv'!O358="","",'[1]JIRA-Getter.csv'!O358)</f>
        <v>Formatted documentation to wrap long pre"s and added some more white space"</v>
      </c>
      <c r="P359" s="7">
        <f t="shared" si="5"/>
        <v>41950</v>
      </c>
    </row>
    <row r="360" spans="1:16">
      <c r="A360" s="5">
        <f>IF('[1]JIRA-Getter.csv'!A359="","",'[1]JIRA-Getter.csv'!A359)</f>
        <v>11185</v>
      </c>
      <c r="B360" s="5" t="str">
        <f>IF('[1]JIRA-Getter.csv'!B359="","",'[1]JIRA-Getter.csv'!B359)</f>
        <v>BA-119</v>
      </c>
      <c r="C360" s="5" t="str">
        <f>IF('[1]JIRA-Getter.csv'!C359="","",'[1]JIRA-Getter.csv'!C359)</f>
        <v>Implement CRUD mapping information on server</v>
      </c>
      <c r="D360" s="5" t="str">
        <f>IF('[1]JIRA-Getter.csv'!D359="","",'[1]JIRA-Getter.csv'!D359)</f>
        <v/>
      </c>
      <c r="E360" s="5" t="str">
        <f>IF('[1]JIRA-Getter.csv'!E359="","",'[1]JIRA-Getter.csv'!E359)</f>
        <v>Dev.Milestone2</v>
      </c>
      <c r="F360" s="5" t="str">
        <f>IF('[1]JIRA-Getter.csv'!F359="","",'[1]JIRA-Getter.csv'!F359)</f>
        <v>Closed</v>
      </c>
      <c r="G360" s="6">
        <f>IF('[1]JIRA-Getter.csv'!G359="","",'[1]JIRA-Getter.csv'!G359)</f>
        <v>8</v>
      </c>
      <c r="H360" s="6">
        <f>IF('[1]JIRA-Getter.csv'!H359="","",'[1]JIRA-Getter.csv'!H359)</f>
        <v>0.72727272727272696</v>
      </c>
      <c r="I360" s="6">
        <f>IF('[1]JIRA-Getter.csv'!I359="","",'[1]JIRA-Getter.csv'!I359)</f>
        <v>0</v>
      </c>
      <c r="J360" s="6">
        <f>IF('[1]JIRA-Getter.csv'!J359="","",'[1]JIRA-Getter.csv'!J359)</f>
        <v>0</v>
      </c>
      <c r="K360" s="5">
        <f>IF('[1]JIRA-Getter.csv'!K359="","",'[1]JIRA-Getter.csv'!K359)</f>
        <v>11</v>
      </c>
      <c r="L360" s="5" t="str">
        <f>IF('[1]JIRA-Getter.csv'!L359="","",'[1]JIRA-Getter.csv'!L359)</f>
        <v>Laurin Murer</v>
      </c>
      <c r="M360" s="7">
        <f>IF('[1]JIRA-Getter.csv'!M359="","",'[1]JIRA-Getter.csv'!M359+365.5*4)</f>
        <v>41950.698611111111</v>
      </c>
      <c r="N360" s="6">
        <f>IF('[1]JIRA-Getter.csv'!N359="","",'[1]JIRA-Getter.csv'!N359)</f>
        <v>0.83333333333333304</v>
      </c>
      <c r="O360" s="8" t="str">
        <f>IF('[1]JIRA-Getter.csv'!O359="","",'[1]JIRA-Getter.csv'!O359)</f>
        <v>Created DKSMapping DAO and Entity</v>
      </c>
      <c r="P360" s="7">
        <f t="shared" si="5"/>
        <v>41950</v>
      </c>
    </row>
    <row r="361" spans="1:16">
      <c r="A361" s="5">
        <f>IF('[1]JIRA-Getter.csv'!A360="","",'[1]JIRA-Getter.csv'!A360)</f>
        <v>11186</v>
      </c>
      <c r="B361" s="5" t="str">
        <f>IF('[1]JIRA-Getter.csv'!B360="","",'[1]JIRA-Getter.csv'!B360)</f>
        <v>BA-119</v>
      </c>
      <c r="C361" s="5" t="str">
        <f>IF('[1]JIRA-Getter.csv'!C360="","",'[1]JIRA-Getter.csv'!C360)</f>
        <v>Implement CRUD mapping information on server</v>
      </c>
      <c r="D361" s="5" t="str">
        <f>IF('[1]JIRA-Getter.csv'!D360="","",'[1]JIRA-Getter.csv'!D360)</f>
        <v/>
      </c>
      <c r="E361" s="5" t="str">
        <f>IF('[1]JIRA-Getter.csv'!E360="","",'[1]JIRA-Getter.csv'!E360)</f>
        <v>Dev.Milestone2</v>
      </c>
      <c r="F361" s="5" t="str">
        <f>IF('[1]JIRA-Getter.csv'!F360="","",'[1]JIRA-Getter.csv'!F360)</f>
        <v>Closed</v>
      </c>
      <c r="G361" s="6">
        <f>IF('[1]JIRA-Getter.csv'!G360="","",'[1]JIRA-Getter.csv'!G360)</f>
        <v>8</v>
      </c>
      <c r="H361" s="6">
        <f>IF('[1]JIRA-Getter.csv'!H360="","",'[1]JIRA-Getter.csv'!H360)</f>
        <v>0.72727272727272696</v>
      </c>
      <c r="I361" s="6">
        <f>IF('[1]JIRA-Getter.csv'!I360="","",'[1]JIRA-Getter.csv'!I360)</f>
        <v>0</v>
      </c>
      <c r="J361" s="6">
        <f>IF('[1]JIRA-Getter.csv'!J360="","",'[1]JIRA-Getter.csv'!J360)</f>
        <v>0</v>
      </c>
      <c r="K361" s="5">
        <f>IF('[1]JIRA-Getter.csv'!K360="","",'[1]JIRA-Getter.csv'!K360)</f>
        <v>11</v>
      </c>
      <c r="L361" s="5" t="str">
        <f>IF('[1]JIRA-Getter.csv'!L360="","",'[1]JIRA-Getter.csv'!L360)</f>
        <v>Laurin Murer</v>
      </c>
      <c r="M361" s="7">
        <f>IF('[1]JIRA-Getter.csv'!M360="","",'[1]JIRA-Getter.csv'!M360+365.5*4)</f>
        <v>41950.698611111111</v>
      </c>
      <c r="N361" s="6">
        <f>IF('[1]JIRA-Getter.csv'!N360="","",'[1]JIRA-Getter.csv'!N360)</f>
        <v>1.1666666666666601</v>
      </c>
      <c r="O361" s="8" t="str">
        <f>IF('[1]JIRA-Getter.csv'!O360="","",'[1]JIRA-Getter.csv'!O360)</f>
        <v>Created DKSMapping Controller</v>
      </c>
      <c r="P361" s="7">
        <f t="shared" si="5"/>
        <v>41950</v>
      </c>
    </row>
    <row r="362" spans="1:16">
      <c r="A362" s="5">
        <f>IF('[1]JIRA-Getter.csv'!A361="","",'[1]JIRA-Getter.csv'!A361)</f>
        <v>11187</v>
      </c>
      <c r="B362" s="5" t="str">
        <f>IF('[1]JIRA-Getter.csv'!B361="","",'[1]JIRA-Getter.csv'!B361)</f>
        <v>BA-119</v>
      </c>
      <c r="C362" s="5" t="str">
        <f>IF('[1]JIRA-Getter.csv'!C361="","",'[1]JIRA-Getter.csv'!C361)</f>
        <v>Implement CRUD mapping information on server</v>
      </c>
      <c r="D362" s="5" t="str">
        <f>IF('[1]JIRA-Getter.csv'!D361="","",'[1]JIRA-Getter.csv'!D361)</f>
        <v/>
      </c>
      <c r="E362" s="5" t="str">
        <f>IF('[1]JIRA-Getter.csv'!E361="","",'[1]JIRA-Getter.csv'!E361)</f>
        <v>Dev.Milestone2</v>
      </c>
      <c r="F362" s="5" t="str">
        <f>IF('[1]JIRA-Getter.csv'!F361="","",'[1]JIRA-Getter.csv'!F361)</f>
        <v>Closed</v>
      </c>
      <c r="G362" s="6">
        <f>IF('[1]JIRA-Getter.csv'!G361="","",'[1]JIRA-Getter.csv'!G361)</f>
        <v>8</v>
      </c>
      <c r="H362" s="6">
        <f>IF('[1]JIRA-Getter.csv'!H361="","",'[1]JIRA-Getter.csv'!H361)</f>
        <v>0.72727272727272696</v>
      </c>
      <c r="I362" s="6">
        <f>IF('[1]JIRA-Getter.csv'!I361="","",'[1]JIRA-Getter.csv'!I361)</f>
        <v>0</v>
      </c>
      <c r="J362" s="6">
        <f>IF('[1]JIRA-Getter.csv'!J361="","",'[1]JIRA-Getter.csv'!J361)</f>
        <v>0</v>
      </c>
      <c r="K362" s="5">
        <f>IF('[1]JIRA-Getter.csv'!K361="","",'[1]JIRA-Getter.csv'!K361)</f>
        <v>11</v>
      </c>
      <c r="L362" s="5" t="str">
        <f>IF('[1]JIRA-Getter.csv'!L361="","",'[1]JIRA-Getter.csv'!L361)</f>
        <v>Laurin Murer</v>
      </c>
      <c r="M362" s="7">
        <f>IF('[1]JIRA-Getter.csv'!M361="","",'[1]JIRA-Getter.csv'!M361+365.5*4)</f>
        <v>41950.699305555558</v>
      </c>
      <c r="N362" s="6">
        <f>IF('[1]JIRA-Getter.csv'!N361="","",'[1]JIRA-Getter.csv'!N361)</f>
        <v>0.5</v>
      </c>
      <c r="O362" s="8" t="str">
        <f>IF('[1]JIRA-Getter.csv'!O361="","",'[1]JIRA-Getter.csv'!O361)</f>
        <v>Changed example data ids to something really big to prevent crashes with real data</v>
      </c>
      <c r="P362" s="7">
        <f t="shared" si="5"/>
        <v>41950</v>
      </c>
    </row>
    <row r="363" spans="1:16">
      <c r="A363" s="5">
        <f>IF('[1]JIRA-Getter.csv'!A362="","",'[1]JIRA-Getter.csv'!A362)</f>
        <v>11188</v>
      </c>
      <c r="B363" s="5" t="str">
        <f>IF('[1]JIRA-Getter.csv'!B362="","",'[1]JIRA-Getter.csv'!B362)</f>
        <v>BA-119</v>
      </c>
      <c r="C363" s="5" t="str">
        <f>IF('[1]JIRA-Getter.csv'!C362="","",'[1]JIRA-Getter.csv'!C362)</f>
        <v>Implement CRUD mapping information on server</v>
      </c>
      <c r="D363" s="5" t="str">
        <f>IF('[1]JIRA-Getter.csv'!D362="","",'[1]JIRA-Getter.csv'!D362)</f>
        <v/>
      </c>
      <c r="E363" s="5" t="str">
        <f>IF('[1]JIRA-Getter.csv'!E362="","",'[1]JIRA-Getter.csv'!E362)</f>
        <v>Dev.Milestone2</v>
      </c>
      <c r="F363" s="5" t="str">
        <f>IF('[1]JIRA-Getter.csv'!F362="","",'[1]JIRA-Getter.csv'!F362)</f>
        <v>Closed</v>
      </c>
      <c r="G363" s="6">
        <f>IF('[1]JIRA-Getter.csv'!G362="","",'[1]JIRA-Getter.csv'!G362)</f>
        <v>8</v>
      </c>
      <c r="H363" s="6">
        <f>IF('[1]JIRA-Getter.csv'!H362="","",'[1]JIRA-Getter.csv'!H362)</f>
        <v>0.72727272727272696</v>
      </c>
      <c r="I363" s="6">
        <f>IF('[1]JIRA-Getter.csv'!I362="","",'[1]JIRA-Getter.csv'!I362)</f>
        <v>0</v>
      </c>
      <c r="J363" s="6">
        <f>IF('[1]JIRA-Getter.csv'!J362="","",'[1]JIRA-Getter.csv'!J362)</f>
        <v>0</v>
      </c>
      <c r="K363" s="5">
        <f>IF('[1]JIRA-Getter.csv'!K362="","",'[1]JIRA-Getter.csv'!K362)</f>
        <v>11</v>
      </c>
      <c r="L363" s="5" t="str">
        <f>IF('[1]JIRA-Getter.csv'!L362="","",'[1]JIRA-Getter.csv'!L362)</f>
        <v>Laurin Murer</v>
      </c>
      <c r="M363" s="7">
        <f>IF('[1]JIRA-Getter.csv'!M362="","",'[1]JIRA-Getter.csv'!M362+365.5*4)</f>
        <v>41950.699305555558</v>
      </c>
      <c r="N363" s="6">
        <f>IF('[1]JIRA-Getter.csv'!N362="","",'[1]JIRA-Getter.csv'!N362)</f>
        <v>0.5</v>
      </c>
      <c r="O363" s="8" t="str">
        <f>IF('[1]JIRA-Getter.csv'!O362="","",'[1]JIRA-Getter.csv'!O362)</f>
        <v>Fixed documentation for delete DKSMapping and finished task</v>
      </c>
      <c r="P363" s="7">
        <f t="shared" si="5"/>
        <v>41950</v>
      </c>
    </row>
    <row r="364" spans="1:16">
      <c r="A364" s="5">
        <f>IF('[1]JIRA-Getter.csv'!A363="","",'[1]JIRA-Getter.csv'!A363)</f>
        <v>11189</v>
      </c>
      <c r="B364" s="5" t="str">
        <f>IF('[1]JIRA-Getter.csv'!B363="","",'[1]JIRA-Getter.csv'!B363)</f>
        <v>BA-152</v>
      </c>
      <c r="C364" s="5" t="str">
        <f>IF('[1]JIRA-Getter.csv'!C363="","",'[1]JIRA-Getter.csv'!C363)</f>
        <v>Decide test strategy</v>
      </c>
      <c r="D364" s="5" t="str">
        <f>IF('[1]JIRA-Getter.csv'!D363="","",'[1]JIRA-Getter.csv'!D363)</f>
        <v/>
      </c>
      <c r="E364" s="5" t="str">
        <f>IF('[1]JIRA-Getter.csv'!E363="","",'[1]JIRA-Getter.csv'!E363)</f>
        <v>Dev.Milestone2</v>
      </c>
      <c r="F364" s="5" t="str">
        <f>IF('[1]JIRA-Getter.csv'!F363="","",'[1]JIRA-Getter.csv'!F363)</f>
        <v>Closed</v>
      </c>
      <c r="G364" s="6">
        <f>IF('[1]JIRA-Getter.csv'!G363="","",'[1]JIRA-Getter.csv'!G363)</f>
        <v>2</v>
      </c>
      <c r="H364" s="6">
        <f>IF('[1]JIRA-Getter.csv'!H363="","",'[1]JIRA-Getter.csv'!H363)</f>
        <v>1</v>
      </c>
      <c r="I364" s="6">
        <f>IF('[1]JIRA-Getter.csv'!I363="","",'[1]JIRA-Getter.csv'!I363)</f>
        <v>1.6666666666666601</v>
      </c>
      <c r="J364" s="6">
        <f>IF('[1]JIRA-Getter.csv'!J363="","",'[1]JIRA-Getter.csv'!J363)</f>
        <v>0.83333333333333304</v>
      </c>
      <c r="K364" s="5">
        <f>IF('[1]JIRA-Getter.csv'!K363="","",'[1]JIRA-Getter.csv'!K363)</f>
        <v>2</v>
      </c>
      <c r="L364" s="5" t="str">
        <f>IF('[1]JIRA-Getter.csv'!L363="","",'[1]JIRA-Getter.csv'!L363)</f>
        <v>Laurin Murer</v>
      </c>
      <c r="M364" s="7">
        <f>IF('[1]JIRA-Getter.csv'!M363="","",'[1]JIRA-Getter.csv'!M363+365.5*4)</f>
        <v>41950.716666666667</v>
      </c>
      <c r="N364" s="6">
        <f>IF('[1]JIRA-Getter.csv'!N363="","",'[1]JIRA-Getter.csv'!N363)</f>
        <v>0.16666666666666599</v>
      </c>
      <c r="O364" s="8" t="str">
        <f>IF('[1]JIRA-Getter.csv'!O363="","",'[1]JIRA-Getter.csv'!O363)</f>
        <v>Reviewed and added some minor points</v>
      </c>
      <c r="P364" s="7">
        <f t="shared" si="5"/>
        <v>41950</v>
      </c>
    </row>
    <row r="365" spans="1:16">
      <c r="A365" s="5">
        <f>IF('[1]JIRA-Getter.csv'!A364="","",'[1]JIRA-Getter.csv'!A364)</f>
        <v>11190</v>
      </c>
      <c r="B365" s="5" t="str">
        <f>IF('[1]JIRA-Getter.csv'!B364="","",'[1]JIRA-Getter.csv'!B364)</f>
        <v>BA-145</v>
      </c>
      <c r="C365" s="5" t="str">
        <f>IF('[1]JIRA-Getter.csv'!C364="","",'[1]JIRA-Getter.csv'!C364)</f>
        <v>Document decision for ObjectFactory and POST+DELETE for Server methods</v>
      </c>
      <c r="D365" s="5" t="str">
        <f>IF('[1]JIRA-Getter.csv'!D364="","",'[1]JIRA-Getter.csv'!D364)</f>
        <v/>
      </c>
      <c r="E365" s="5" t="str">
        <f>IF('[1]JIRA-Getter.csv'!E364="","",'[1]JIRA-Getter.csv'!E364)</f>
        <v>Dev.Milestone2</v>
      </c>
      <c r="F365" s="5" t="str">
        <f>IF('[1]JIRA-Getter.csv'!F364="","",'[1]JIRA-Getter.csv'!F364)</f>
        <v>Closed</v>
      </c>
      <c r="G365" s="6">
        <f>IF('[1]JIRA-Getter.csv'!G364="","",'[1]JIRA-Getter.csv'!G364)</f>
        <v>0</v>
      </c>
      <c r="H365" s="6">
        <f>IF('[1]JIRA-Getter.csv'!H364="","",'[1]JIRA-Getter.csv'!H364)</f>
        <v>0</v>
      </c>
      <c r="I365" s="6">
        <f>IF('[1]JIRA-Getter.csv'!I364="","",'[1]JIRA-Getter.csv'!I364)</f>
        <v>0</v>
      </c>
      <c r="J365" s="6">
        <f>IF('[1]JIRA-Getter.csv'!J364="","",'[1]JIRA-Getter.csv'!J364)</f>
        <v>0</v>
      </c>
      <c r="K365" s="5">
        <f>IF('[1]JIRA-Getter.csv'!K364="","",'[1]JIRA-Getter.csv'!K364)</f>
        <v>2</v>
      </c>
      <c r="L365" s="5" t="str">
        <f>IF('[1]JIRA-Getter.csv'!L364="","",'[1]JIRA-Getter.csv'!L364)</f>
        <v>Laurin Murer</v>
      </c>
      <c r="M365" s="7">
        <f>IF('[1]JIRA-Getter.csv'!M364="","",'[1]JIRA-Getter.csv'!M364+365.5*4)</f>
        <v>41950.724305555559</v>
      </c>
      <c r="N365" s="6">
        <f>IF('[1]JIRA-Getter.csv'!N364="","",'[1]JIRA-Getter.csv'!N364)</f>
        <v>0.16666666666666599</v>
      </c>
      <c r="O365" s="8" t="str">
        <f>IF('[1]JIRA-Getter.csv'!O364="","",'[1]JIRA-Getter.csv'!O364)</f>
        <v>Reviewed, looks good!</v>
      </c>
      <c r="P365" s="7">
        <f t="shared" si="5"/>
        <v>41950</v>
      </c>
    </row>
    <row r="366" spans="1:16">
      <c r="A366" s="5">
        <f>IF('[1]JIRA-Getter.csv'!A365="","",'[1]JIRA-Getter.csv'!A365)</f>
        <v>11191</v>
      </c>
      <c r="B366" s="5" t="str">
        <f>IF('[1]JIRA-Getter.csv'!B365="","",'[1]JIRA-Getter.csv'!B365)</f>
        <v>BA-118</v>
      </c>
      <c r="C366" s="5" t="str">
        <f>IF('[1]JIRA-Getter.csv'!C365="","",'[1]JIRA-Getter.csv'!C365)</f>
        <v>Create admin backend environment on client</v>
      </c>
      <c r="D366" s="5" t="str">
        <f>IF('[1]JIRA-Getter.csv'!D365="","",'[1]JIRA-Getter.csv'!D365)</f>
        <v/>
      </c>
      <c r="E366" s="5" t="str">
        <f>IF('[1]JIRA-Getter.csv'!E365="","",'[1]JIRA-Getter.csv'!E365)</f>
        <v>Dev.Milestone2</v>
      </c>
      <c r="F366" s="5" t="str">
        <f>IF('[1]JIRA-Getter.csv'!F365="","",'[1]JIRA-Getter.csv'!F365)</f>
        <v>Closed</v>
      </c>
      <c r="G366" s="6">
        <f>IF('[1]JIRA-Getter.csv'!G365="","",'[1]JIRA-Getter.csv'!G365)</f>
        <v>5</v>
      </c>
      <c r="H366" s="6">
        <f>IF('[1]JIRA-Getter.csv'!H365="","",'[1]JIRA-Getter.csv'!H365)</f>
        <v>5</v>
      </c>
      <c r="I366" s="6">
        <f>IF('[1]JIRA-Getter.csv'!I365="","",'[1]JIRA-Getter.csv'!I365)</f>
        <v>3</v>
      </c>
      <c r="J366" s="6">
        <f>IF('[1]JIRA-Getter.csv'!J365="","",'[1]JIRA-Getter.csv'!J365)</f>
        <v>3</v>
      </c>
      <c r="K366" s="5">
        <f>IF('[1]JIRA-Getter.csv'!K365="","",'[1]JIRA-Getter.csv'!K365)</f>
        <v>1</v>
      </c>
      <c r="L366" s="5" t="str">
        <f>IF('[1]JIRA-Getter.csv'!L365="","",'[1]JIRA-Getter.csv'!L365)</f>
        <v>Tobias Blaser</v>
      </c>
      <c r="M366" s="7">
        <f>IF('[1]JIRA-Getter.csv'!M365="","",'[1]JIRA-Getter.csv'!M365+365.5*4)</f>
        <v>41950.6875</v>
      </c>
      <c r="N366" s="6">
        <f>IF('[1]JIRA-Getter.csv'!N365="","",'[1]JIRA-Getter.csv'!N365)</f>
        <v>2</v>
      </c>
      <c r="O366" s="8" t="str">
        <f>IF('[1]JIRA-Getter.csv'!O365="","",'[1]JIRA-Getter.csv'!O365)</f>
        <v>Create admin interface and refactor neavigation.</v>
      </c>
      <c r="P366" s="7">
        <f t="shared" si="5"/>
        <v>41950</v>
      </c>
    </row>
    <row r="367" spans="1:16">
      <c r="A367" s="5">
        <f>IF('[1]JIRA-Getter.csv'!A366="","",'[1]JIRA-Getter.csv'!A366)</f>
        <v>11192</v>
      </c>
      <c r="B367" s="5" t="str">
        <f>IF('[1]JIRA-Getter.csv'!B366="","",'[1]JIRA-Getter.csv'!B366)</f>
        <v>BA-138</v>
      </c>
      <c r="C367" s="5" t="str">
        <f>IF('[1]JIRA-Getter.csv'!C366="","",'[1]JIRA-Getter.csv'!C366)</f>
        <v>Add more information in problem-/decision-detail view</v>
      </c>
      <c r="D367" s="5" t="str">
        <f>IF('[1]JIRA-Getter.csv'!D366="","",'[1]JIRA-Getter.csv'!D366)</f>
        <v/>
      </c>
      <c r="E367" s="5" t="str">
        <f>IF('[1]JIRA-Getter.csv'!E366="","",'[1]JIRA-Getter.csv'!E366)</f>
        <v>Dev.Milestone2</v>
      </c>
      <c r="F367" s="5" t="str">
        <f>IF('[1]JIRA-Getter.csv'!F366="","",'[1]JIRA-Getter.csv'!F366)</f>
        <v>Closed</v>
      </c>
      <c r="G367" s="6">
        <f>IF('[1]JIRA-Getter.csv'!G366="","",'[1]JIRA-Getter.csv'!G366)</f>
        <v>2</v>
      </c>
      <c r="H367" s="6">
        <f>IF('[1]JIRA-Getter.csv'!H366="","",'[1]JIRA-Getter.csv'!H366)</f>
        <v>1</v>
      </c>
      <c r="I367" s="6">
        <f>IF('[1]JIRA-Getter.csv'!I366="","",'[1]JIRA-Getter.csv'!I366)</f>
        <v>0.25</v>
      </c>
      <c r="J367" s="6">
        <f>IF('[1]JIRA-Getter.csv'!J366="","",'[1]JIRA-Getter.csv'!J366)</f>
        <v>0.125</v>
      </c>
      <c r="K367" s="5">
        <f>IF('[1]JIRA-Getter.csv'!K366="","",'[1]JIRA-Getter.csv'!K366)</f>
        <v>2</v>
      </c>
      <c r="L367" s="5" t="str">
        <f>IF('[1]JIRA-Getter.csv'!L366="","",'[1]JIRA-Getter.csv'!L366)</f>
        <v>Tobias Blaser</v>
      </c>
      <c r="M367" s="7">
        <f>IF('[1]JIRA-Getter.csv'!M366="","",'[1]JIRA-Getter.csv'!M366+365.5*4)</f>
        <v>41950.791666666664</v>
      </c>
      <c r="N367" s="6">
        <f>IF('[1]JIRA-Getter.csv'!N366="","",'[1]JIRA-Getter.csv'!N366)</f>
        <v>1.5</v>
      </c>
      <c r="O367" s="8" t="str">
        <f>IF('[1]JIRA-Getter.csv'!O366="","",'[1]JIRA-Getter.csv'!O366)</f>
        <v>Show attributes, notes &amp; path.</v>
      </c>
      <c r="P367" s="7">
        <f t="shared" si="5"/>
        <v>41950</v>
      </c>
    </row>
    <row r="368" spans="1:16">
      <c r="A368" s="5">
        <f>IF('[1]JIRA-Getter.csv'!A367="","",'[1]JIRA-Getter.csv'!A367)</f>
        <v>11193</v>
      </c>
      <c r="B368" s="5" t="str">
        <f>IF('[1]JIRA-Getter.csv'!B367="","",'[1]JIRA-Getter.csv'!B367)</f>
        <v>BA-122</v>
      </c>
      <c r="C368" s="5" t="str">
        <f>IF('[1]JIRA-Getter.csv'!C367="","",'[1]JIRA-Getter.csv'!C367)</f>
        <v>Extend admin interface with templating CRUD on client</v>
      </c>
      <c r="D368" s="5" t="str">
        <f>IF('[1]JIRA-Getter.csv'!D367="","",'[1]JIRA-Getter.csv'!D367)</f>
        <v/>
      </c>
      <c r="E368" s="5" t="str">
        <f>IF('[1]JIRA-Getter.csv'!E367="","",'[1]JIRA-Getter.csv'!E367)</f>
        <v>Dev.Milestone2</v>
      </c>
      <c r="F368" s="5" t="str">
        <f>IF('[1]JIRA-Getter.csv'!F367="","",'[1]JIRA-Getter.csv'!F367)</f>
        <v>Closed</v>
      </c>
      <c r="G368" s="6">
        <f>IF('[1]JIRA-Getter.csv'!G367="","",'[1]JIRA-Getter.csv'!G367)</f>
        <v>4</v>
      </c>
      <c r="H368" s="6">
        <f>IF('[1]JIRA-Getter.csv'!H367="","",'[1]JIRA-Getter.csv'!H367)</f>
        <v>2</v>
      </c>
      <c r="I368" s="6">
        <f>IF('[1]JIRA-Getter.csv'!I367="","",'[1]JIRA-Getter.csv'!I367)</f>
        <v>2.9166666666666599</v>
      </c>
      <c r="J368" s="6">
        <f>IF('[1]JIRA-Getter.csv'!J367="","",'[1]JIRA-Getter.csv'!J367)</f>
        <v>1.4583333333333299</v>
      </c>
      <c r="K368" s="5">
        <f>IF('[1]JIRA-Getter.csv'!K367="","",'[1]JIRA-Getter.csv'!K367)</f>
        <v>2</v>
      </c>
      <c r="L368" s="5" t="str">
        <f>IF('[1]JIRA-Getter.csv'!L367="","",'[1]JIRA-Getter.csv'!L367)</f>
        <v>Tobias Blaser</v>
      </c>
      <c r="M368" s="7">
        <f>IF('[1]JIRA-Getter.csv'!M367="","",'[1]JIRA-Getter.csv'!M367+365.5*4)</f>
        <v>41952.6875</v>
      </c>
      <c r="N368" s="6">
        <f>IF('[1]JIRA-Getter.csv'!N367="","",'[1]JIRA-Getter.csv'!N367)</f>
        <v>1</v>
      </c>
      <c r="O368" s="8" t="str">
        <f>IF('[1]JIRA-Getter.csv'!O367="","",'[1]JIRA-Getter.csv'!O367)</f>
        <v>Add CRU for templates on client in admin interface.</v>
      </c>
      <c r="P368" s="7">
        <f t="shared" si="5"/>
        <v>41952</v>
      </c>
    </row>
    <row r="369" spans="1:16">
      <c r="A369" s="5">
        <f>IF('[1]JIRA-Getter.csv'!A368="","",'[1]JIRA-Getter.csv'!A368)</f>
        <v>11194</v>
      </c>
      <c r="B369" s="5" t="str">
        <f>IF('[1]JIRA-Getter.csv'!B368="","",'[1]JIRA-Getter.csv'!B368)</f>
        <v>BA-8</v>
      </c>
      <c r="C369" s="5" t="str">
        <f>IF('[1]JIRA-Getter.csv'!C368="","",'[1]JIRA-Getter.csv'!C368)</f>
        <v>Prepare &amp; rework meetings</v>
      </c>
      <c r="D369" s="5" t="str">
        <f>IF('[1]JIRA-Getter.csv'!D368="","",'[1]JIRA-Getter.csv'!D368)</f>
        <v/>
      </c>
      <c r="E369" s="5" t="str">
        <f>IF('[1]JIRA-Getter.csv'!E368="","",'[1]JIRA-Getter.csv'!E368)</f>
        <v/>
      </c>
      <c r="F369" s="5" t="str">
        <f>IF('[1]JIRA-Getter.csv'!F368="","",'[1]JIRA-Getter.csv'!F368)</f>
        <v>Open</v>
      </c>
      <c r="G369" s="6">
        <f>IF('[1]JIRA-Getter.csv'!G368="","",'[1]JIRA-Getter.csv'!G368)</f>
        <v>18</v>
      </c>
      <c r="H369" s="6">
        <f>IF('[1]JIRA-Getter.csv'!H368="","",'[1]JIRA-Getter.csv'!H368)</f>
        <v>0.78260869565217395</v>
      </c>
      <c r="I369" s="6">
        <f>IF('[1]JIRA-Getter.csv'!I368="","",'[1]JIRA-Getter.csv'!I368)</f>
        <v>6.5833333333333304</v>
      </c>
      <c r="J369" s="6">
        <f>IF('[1]JIRA-Getter.csv'!J368="","",'[1]JIRA-Getter.csv'!J368)</f>
        <v>0.28623188405797101</v>
      </c>
      <c r="K369" s="5">
        <f>IF('[1]JIRA-Getter.csv'!K368="","",'[1]JIRA-Getter.csv'!K368)</f>
        <v>23</v>
      </c>
      <c r="L369" s="5" t="str">
        <f>IF('[1]JIRA-Getter.csv'!L368="","",'[1]JIRA-Getter.csv'!L368)</f>
        <v>Tobias Blaser</v>
      </c>
      <c r="M369" s="7">
        <f>IF('[1]JIRA-Getter.csv'!M368="","",'[1]JIRA-Getter.csv'!M368+365.5*4)</f>
        <v>41953.291666666664</v>
      </c>
      <c r="N369" s="6">
        <f>IF('[1]JIRA-Getter.csv'!N368="","",'[1]JIRA-Getter.csv'!N368)</f>
        <v>0.25</v>
      </c>
      <c r="O369" s="8" t="str">
        <f>IF('[1]JIRA-Getter.csv'!O368="","",'[1]JIRA-Getter.csv'!O368)</f>
        <v>Send meeting topics to professor.</v>
      </c>
      <c r="P369" s="7">
        <f t="shared" si="5"/>
        <v>41953</v>
      </c>
    </row>
    <row r="370" spans="1:16">
      <c r="A370" s="5">
        <f>IF('[1]JIRA-Getter.csv'!A369="","",'[1]JIRA-Getter.csv'!A369)</f>
        <v>11195</v>
      </c>
      <c r="B370" s="5" t="str">
        <f>IF('[1]JIRA-Getter.csv'!B369="","",'[1]JIRA-Getter.csv'!B369)</f>
        <v>BA-119</v>
      </c>
      <c r="C370" s="5" t="str">
        <f>IF('[1]JIRA-Getter.csv'!C369="","",'[1]JIRA-Getter.csv'!C369)</f>
        <v>Implement CRUD mapping information on server</v>
      </c>
      <c r="D370" s="5" t="str">
        <f>IF('[1]JIRA-Getter.csv'!D369="","",'[1]JIRA-Getter.csv'!D369)</f>
        <v/>
      </c>
      <c r="E370" s="5" t="str">
        <f>IF('[1]JIRA-Getter.csv'!E369="","",'[1]JIRA-Getter.csv'!E369)</f>
        <v>Dev.Milestone2</v>
      </c>
      <c r="F370" s="5" t="str">
        <f>IF('[1]JIRA-Getter.csv'!F369="","",'[1]JIRA-Getter.csv'!F369)</f>
        <v>Closed</v>
      </c>
      <c r="G370" s="6">
        <f>IF('[1]JIRA-Getter.csv'!G369="","",'[1]JIRA-Getter.csv'!G369)</f>
        <v>8</v>
      </c>
      <c r="H370" s="6">
        <f>IF('[1]JIRA-Getter.csv'!H369="","",'[1]JIRA-Getter.csv'!H369)</f>
        <v>0.72727272727272696</v>
      </c>
      <c r="I370" s="6">
        <f>IF('[1]JIRA-Getter.csv'!I369="","",'[1]JIRA-Getter.csv'!I369)</f>
        <v>0</v>
      </c>
      <c r="J370" s="6">
        <f>IF('[1]JIRA-Getter.csv'!J369="","",'[1]JIRA-Getter.csv'!J369)</f>
        <v>0</v>
      </c>
      <c r="K370" s="5">
        <f>IF('[1]JIRA-Getter.csv'!K369="","",'[1]JIRA-Getter.csv'!K369)</f>
        <v>11</v>
      </c>
      <c r="L370" s="5" t="str">
        <f>IF('[1]JIRA-Getter.csv'!L369="","",'[1]JIRA-Getter.csv'!L369)</f>
        <v>Tobias Blaser</v>
      </c>
      <c r="M370" s="7">
        <f>IF('[1]JIRA-Getter.csv'!M369="","",'[1]JIRA-Getter.csv'!M369+365.5*4)</f>
        <v>41953.302083333336</v>
      </c>
      <c r="N370" s="6">
        <f>IF('[1]JIRA-Getter.csv'!N369="","",'[1]JIRA-Getter.csv'!N369)</f>
        <v>2.25</v>
      </c>
      <c r="O370" s="8" t="str">
        <f>IF('[1]JIRA-Getter.csv'!O369="","",'[1]JIRA-Getter.csv'!O369)</f>
        <v>Persist mappings from client.</v>
      </c>
      <c r="P370" s="7">
        <f t="shared" si="5"/>
        <v>41953</v>
      </c>
    </row>
    <row r="371" spans="1:16">
      <c r="A371" s="5">
        <f>IF('[1]JIRA-Getter.csv'!A370="","",'[1]JIRA-Getter.csv'!A370)</f>
        <v>11196</v>
      </c>
      <c r="B371" s="5" t="str">
        <f>IF('[1]JIRA-Getter.csv'!B370="","",'[1]JIRA-Getter.csv'!B370)</f>
        <v>BA-142</v>
      </c>
      <c r="C371" s="5" t="str">
        <f>IF('[1]JIRA-Getter.csv'!C370="","",'[1]JIRA-Getter.csv'!C370)</f>
        <v>Create vagrant with EEPPI</v>
      </c>
      <c r="D371" s="5" t="str">
        <f>IF('[1]JIRA-Getter.csv'!D370="","",'[1]JIRA-Getter.csv'!D370)</f>
        <v/>
      </c>
      <c r="E371" s="5" t="str">
        <f>IF('[1]JIRA-Getter.csv'!E370="","",'[1]JIRA-Getter.csv'!E370)</f>
        <v>Dev.Milestone2</v>
      </c>
      <c r="F371" s="5" t="str">
        <f>IF('[1]JIRA-Getter.csv'!F370="","",'[1]JIRA-Getter.csv'!F370)</f>
        <v>Closed</v>
      </c>
      <c r="G371" s="6">
        <f>IF('[1]JIRA-Getter.csv'!G370="","",'[1]JIRA-Getter.csv'!G370)</f>
        <v>2</v>
      </c>
      <c r="H371" s="6">
        <f>IF('[1]JIRA-Getter.csv'!H370="","",'[1]JIRA-Getter.csv'!H370)</f>
        <v>1</v>
      </c>
      <c r="I371" s="6">
        <f>IF('[1]JIRA-Getter.csv'!I370="","",'[1]JIRA-Getter.csv'!I370)</f>
        <v>0</v>
      </c>
      <c r="J371" s="6">
        <f>IF('[1]JIRA-Getter.csv'!J370="","",'[1]JIRA-Getter.csv'!J370)</f>
        <v>0</v>
      </c>
      <c r="K371" s="5">
        <f>IF('[1]JIRA-Getter.csv'!K370="","",'[1]JIRA-Getter.csv'!K370)</f>
        <v>2</v>
      </c>
      <c r="L371" s="5" t="str">
        <f>IF('[1]JIRA-Getter.csv'!L370="","",'[1]JIRA-Getter.csv'!L370)</f>
        <v>Tobias Blaser</v>
      </c>
      <c r="M371" s="7">
        <f>IF('[1]JIRA-Getter.csv'!M370="","",'[1]JIRA-Getter.csv'!M370+365.5*4)</f>
        <v>41953.520833333336</v>
      </c>
      <c r="N371" s="6">
        <f>IF('[1]JIRA-Getter.csv'!N370="","",'[1]JIRA-Getter.csv'!N370)</f>
        <v>0.5</v>
      </c>
      <c r="O371" s="8" t="str">
        <f>IF('[1]JIRA-Getter.csv'!O370="","",'[1]JIRA-Getter.csv'!O370)</f>
        <v>Test vagrant box.</v>
      </c>
      <c r="P371" s="7">
        <f t="shared" si="5"/>
        <v>41953</v>
      </c>
    </row>
    <row r="372" spans="1:16">
      <c r="A372" s="5">
        <f>IF('[1]JIRA-Getter.csv'!A371="","",'[1]JIRA-Getter.csv'!A371)</f>
        <v>11197</v>
      </c>
      <c r="B372" s="5" t="str">
        <f>IF('[1]JIRA-Getter.csv'!B371="","",'[1]JIRA-Getter.csv'!B371)</f>
        <v>BA-14</v>
      </c>
      <c r="C372" s="5" t="str">
        <f>IF('[1]JIRA-Getter.csv'!C371="","",'[1]JIRA-Getter.csv'!C371)</f>
        <v>Projectmanagement</v>
      </c>
      <c r="D372" s="5" t="str">
        <f>IF('[1]JIRA-Getter.csv'!D371="","",'[1]JIRA-Getter.csv'!D371)</f>
        <v/>
      </c>
      <c r="E372" s="5" t="str">
        <f>IF('[1]JIRA-Getter.csv'!E371="","",'[1]JIRA-Getter.csv'!E371)</f>
        <v/>
      </c>
      <c r="F372" s="5" t="str">
        <f>IF('[1]JIRA-Getter.csv'!F371="","",'[1]JIRA-Getter.csv'!F371)</f>
        <v>Open</v>
      </c>
      <c r="G372" s="6">
        <f>IF('[1]JIRA-Getter.csv'!G371="","",'[1]JIRA-Getter.csv'!G371)</f>
        <v>14</v>
      </c>
      <c r="H372" s="6">
        <f>IF('[1]JIRA-Getter.csv'!H371="","",'[1]JIRA-Getter.csv'!H371)</f>
        <v>0.35</v>
      </c>
      <c r="I372" s="6">
        <f>IF('[1]JIRA-Getter.csv'!I371="","",'[1]JIRA-Getter.csv'!I371)</f>
        <v>0</v>
      </c>
      <c r="J372" s="6">
        <f>IF('[1]JIRA-Getter.csv'!J371="","",'[1]JIRA-Getter.csv'!J371)</f>
        <v>0</v>
      </c>
      <c r="K372" s="5">
        <f>IF('[1]JIRA-Getter.csv'!K371="","",'[1]JIRA-Getter.csv'!K371)</f>
        <v>40</v>
      </c>
      <c r="L372" s="5" t="str">
        <f>IF('[1]JIRA-Getter.csv'!L371="","",'[1]JIRA-Getter.csv'!L371)</f>
        <v>Tobias Blaser</v>
      </c>
      <c r="M372" s="7">
        <f>IF('[1]JIRA-Getter.csv'!M371="","",'[1]JIRA-Getter.csv'!M371+365.5*4)</f>
        <v>41953.4375</v>
      </c>
      <c r="N372" s="6">
        <f>IF('[1]JIRA-Getter.csv'!N371="","",'[1]JIRA-Getter.csv'!N371)</f>
        <v>1.5</v>
      </c>
      <c r="O372" s="8" t="str">
        <f>IF('[1]JIRA-Getter.csv'!O371="","",'[1]JIRA-Getter.csv'!O371)</f>
        <v>Plan features and next milestones</v>
      </c>
      <c r="P372" s="7">
        <f t="shared" si="5"/>
        <v>41953</v>
      </c>
    </row>
    <row r="373" spans="1:16">
      <c r="A373" s="5">
        <f>IF('[1]JIRA-Getter.csv'!A372="","",'[1]JIRA-Getter.csv'!A372)</f>
        <v>11198</v>
      </c>
      <c r="B373" s="5" t="str">
        <f>IF('[1]JIRA-Getter.csv'!B372="","",'[1]JIRA-Getter.csv'!B372)</f>
        <v>BA-9</v>
      </c>
      <c r="C373" s="5" t="str">
        <f>IF('[1]JIRA-Getter.csv'!C372="","",'[1]JIRA-Getter.csv'!C372)</f>
        <v>Hold meeding</v>
      </c>
      <c r="D373" s="5" t="str">
        <f>IF('[1]JIRA-Getter.csv'!D372="","",'[1]JIRA-Getter.csv'!D372)</f>
        <v/>
      </c>
      <c r="E373" s="5" t="str">
        <f>IF('[1]JIRA-Getter.csv'!E372="","",'[1]JIRA-Getter.csv'!E372)</f>
        <v/>
      </c>
      <c r="F373" s="5" t="str">
        <f>IF('[1]JIRA-Getter.csv'!F372="","",'[1]JIRA-Getter.csv'!F372)</f>
        <v>Open</v>
      </c>
      <c r="G373" s="6">
        <f>IF('[1]JIRA-Getter.csv'!G372="","",'[1]JIRA-Getter.csv'!G372)</f>
        <v>28</v>
      </c>
      <c r="H373" s="6">
        <f>IF('[1]JIRA-Getter.csv'!H372="","",'[1]JIRA-Getter.csv'!H372)</f>
        <v>1.1200000000000001</v>
      </c>
      <c r="I373" s="6">
        <f>IF('[1]JIRA-Getter.csv'!I372="","",'[1]JIRA-Getter.csv'!I372)</f>
        <v>0</v>
      </c>
      <c r="J373" s="6">
        <f>IF('[1]JIRA-Getter.csv'!J372="","",'[1]JIRA-Getter.csv'!J372)</f>
        <v>0</v>
      </c>
      <c r="K373" s="5">
        <f>IF('[1]JIRA-Getter.csv'!K372="","",'[1]JIRA-Getter.csv'!K372)</f>
        <v>25</v>
      </c>
      <c r="L373" s="5" t="str">
        <f>IF('[1]JIRA-Getter.csv'!L372="","",'[1]JIRA-Getter.csv'!L372)</f>
        <v>Tobias Blaser</v>
      </c>
      <c r="M373" s="7">
        <f>IF('[1]JIRA-Getter.csv'!M372="","",'[1]JIRA-Getter.csv'!M372+365.5*4)</f>
        <v>41953.541666666664</v>
      </c>
      <c r="N373" s="6">
        <f>IF('[1]JIRA-Getter.csv'!N372="","",'[1]JIRA-Getter.csv'!N372)</f>
        <v>1.25</v>
      </c>
      <c r="O373" s="8" t="str">
        <f>IF('[1]JIRA-Getter.csv'!O372="","",'[1]JIRA-Getter.csv'!O372)</f>
        <v>Meeting 10.11.14.</v>
      </c>
      <c r="P373" s="7">
        <f t="shared" si="5"/>
        <v>41953</v>
      </c>
    </row>
    <row r="374" spans="1:16">
      <c r="A374" s="5">
        <f>IF('[1]JIRA-Getter.csv'!A373="","",'[1]JIRA-Getter.csv'!A373)</f>
        <v>11199</v>
      </c>
      <c r="B374" s="5" t="str">
        <f>IF('[1]JIRA-Getter.csv'!B373="","",'[1]JIRA-Getter.csv'!B373)</f>
        <v>BA-80</v>
      </c>
      <c r="C374" s="5" t="str">
        <f>IF('[1]JIRA-Getter.csv'!C373="","",'[1]JIRA-Getter.csv'!C373)</f>
        <v>Write and send meeting report from 10.11.2014</v>
      </c>
      <c r="D374" s="5" t="str">
        <f>IF('[1]JIRA-Getter.csv'!D373="","",'[1]JIRA-Getter.csv'!D373)</f>
        <v/>
      </c>
      <c r="E374" s="5" t="str">
        <f>IF('[1]JIRA-Getter.csv'!E373="","",'[1]JIRA-Getter.csv'!E373)</f>
        <v>Dev.Milestone3</v>
      </c>
      <c r="F374" s="5" t="str">
        <f>IF('[1]JIRA-Getter.csv'!F373="","",'[1]JIRA-Getter.csv'!F373)</f>
        <v>Closed</v>
      </c>
      <c r="G374" s="6">
        <f>IF('[1]JIRA-Getter.csv'!G373="","",'[1]JIRA-Getter.csv'!G373)</f>
        <v>1</v>
      </c>
      <c r="H374" s="6">
        <f>IF('[1]JIRA-Getter.csv'!H373="","",'[1]JIRA-Getter.csv'!H373)</f>
        <v>0.5</v>
      </c>
      <c r="I374" s="6">
        <f>IF('[1]JIRA-Getter.csv'!I373="","",'[1]JIRA-Getter.csv'!I373)</f>
        <v>0.25</v>
      </c>
      <c r="J374" s="6">
        <f>IF('[1]JIRA-Getter.csv'!J373="","",'[1]JIRA-Getter.csv'!J373)</f>
        <v>0.125</v>
      </c>
      <c r="K374" s="5">
        <f>IF('[1]JIRA-Getter.csv'!K373="","",'[1]JIRA-Getter.csv'!K373)</f>
        <v>2</v>
      </c>
      <c r="L374" s="5" t="str">
        <f>IF('[1]JIRA-Getter.csv'!L373="","",'[1]JIRA-Getter.csv'!L373)</f>
        <v>Tobias Blaser</v>
      </c>
      <c r="M374" s="7">
        <f>IF('[1]JIRA-Getter.csv'!M373="","",'[1]JIRA-Getter.csv'!M373+365.5*4)</f>
        <v>41953.604166666664</v>
      </c>
      <c r="N374" s="6">
        <f>IF('[1]JIRA-Getter.csv'!N373="","",'[1]JIRA-Getter.csv'!N373)</f>
        <v>0.5</v>
      </c>
      <c r="O374" s="8" t="str">
        <f>IF('[1]JIRA-Getter.csv'!O373="","",'[1]JIRA-Getter.csv'!O373)</f>
        <v>Meeting report 10.11.14.</v>
      </c>
      <c r="P374" s="7">
        <f t="shared" si="5"/>
        <v>41953</v>
      </c>
    </row>
    <row r="375" spans="1:16">
      <c r="A375" s="5">
        <f>IF('[1]JIRA-Getter.csv'!A374="","",'[1]JIRA-Getter.csv'!A374)</f>
        <v>11200</v>
      </c>
      <c r="B375" s="5" t="str">
        <f>IF('[1]JIRA-Getter.csv'!B374="","",'[1]JIRA-Getter.csv'!B374)</f>
        <v>BA-89</v>
      </c>
      <c r="C375" s="5" t="str">
        <f>IF('[1]JIRA-Getter.csv'!C374="","",'[1]JIRA-Getter.csv'!C374)</f>
        <v>Let user store PPT login data on EEPPI server</v>
      </c>
      <c r="D375" s="5" t="str">
        <f>IF('[1]JIRA-Getter.csv'!D374="","",'[1]JIRA-Getter.csv'!D374)</f>
        <v/>
      </c>
      <c r="E375" s="5" t="str">
        <f>IF('[1]JIRA-Getter.csv'!E374="","",'[1]JIRA-Getter.csv'!E374)</f>
        <v>Dev.Milestone2</v>
      </c>
      <c r="F375" s="5" t="str">
        <f>IF('[1]JIRA-Getter.csv'!F374="","",'[1]JIRA-Getter.csv'!F374)</f>
        <v>Closed</v>
      </c>
      <c r="G375" s="6">
        <f>IF('[1]JIRA-Getter.csv'!G374="","",'[1]JIRA-Getter.csv'!G374)</f>
        <v>4</v>
      </c>
      <c r="H375" s="6">
        <f>IF('[1]JIRA-Getter.csv'!H374="","",'[1]JIRA-Getter.csv'!H374)</f>
        <v>1.3333333333333299</v>
      </c>
      <c r="I375" s="6">
        <f>IF('[1]JIRA-Getter.csv'!I374="","",'[1]JIRA-Getter.csv'!I374)</f>
        <v>0</v>
      </c>
      <c r="J375" s="6">
        <f>IF('[1]JIRA-Getter.csv'!J374="","",'[1]JIRA-Getter.csv'!J374)</f>
        <v>0</v>
      </c>
      <c r="K375" s="5">
        <f>IF('[1]JIRA-Getter.csv'!K374="","",'[1]JIRA-Getter.csv'!K374)</f>
        <v>3</v>
      </c>
      <c r="L375" s="5" t="str">
        <f>IF('[1]JIRA-Getter.csv'!L374="","",'[1]JIRA-Getter.csv'!L374)</f>
        <v>Tobias Blaser</v>
      </c>
      <c r="M375" s="7">
        <f>IF('[1]JIRA-Getter.csv'!M374="","",'[1]JIRA-Getter.csv'!M374+365.5*4)</f>
        <v>41953.625</v>
      </c>
      <c r="N375" s="6">
        <f>IF('[1]JIRA-Getter.csv'!N374="","",'[1]JIRA-Getter.csv'!N374)</f>
        <v>0.25</v>
      </c>
      <c r="O375" s="8" t="str">
        <f>IF('[1]JIRA-Getter.csv'!O374="","",'[1]JIRA-Getter.csv'!O374)</f>
        <v>Review PPTAccount API</v>
      </c>
      <c r="P375" s="7">
        <f t="shared" si="5"/>
        <v>41953</v>
      </c>
    </row>
    <row r="376" spans="1:16">
      <c r="A376" s="5">
        <f>IF('[1]JIRA-Getter.csv'!A375="","",'[1]JIRA-Getter.csv'!A375)</f>
        <v>11201</v>
      </c>
      <c r="B376" s="5" t="str">
        <f>IF('[1]JIRA-Getter.csv'!B375="","",'[1]JIRA-Getter.csv'!B375)</f>
        <v>BA-123</v>
      </c>
      <c r="C376" s="5" t="str">
        <f>IF('[1]JIRA-Getter.csv'!C375="","",'[1]JIRA-Getter.csv'!C375)</f>
        <v>Implement CRUD templating on server</v>
      </c>
      <c r="D376" s="5" t="str">
        <f>IF('[1]JIRA-Getter.csv'!D375="","",'[1]JIRA-Getter.csv'!D375)</f>
        <v/>
      </c>
      <c r="E376" s="5" t="str">
        <f>IF('[1]JIRA-Getter.csv'!E375="","",'[1]JIRA-Getter.csv'!E375)</f>
        <v>Dev.Milestone2</v>
      </c>
      <c r="F376" s="5" t="str">
        <f>IF('[1]JIRA-Getter.csv'!F375="","",'[1]JIRA-Getter.csv'!F375)</f>
        <v>Closed</v>
      </c>
      <c r="G376" s="6">
        <f>IF('[1]JIRA-Getter.csv'!G375="","",'[1]JIRA-Getter.csv'!G375)</f>
        <v>3.5</v>
      </c>
      <c r="H376" s="6">
        <f>IF('[1]JIRA-Getter.csv'!H375="","",'[1]JIRA-Getter.csv'!H375)</f>
        <v>1.75</v>
      </c>
      <c r="I376" s="6">
        <f>IF('[1]JIRA-Getter.csv'!I375="","",'[1]JIRA-Getter.csv'!I375)</f>
        <v>0.5</v>
      </c>
      <c r="J376" s="6">
        <f>IF('[1]JIRA-Getter.csv'!J375="","",'[1]JIRA-Getter.csv'!J375)</f>
        <v>0.25</v>
      </c>
      <c r="K376" s="5">
        <f>IF('[1]JIRA-Getter.csv'!K375="","",'[1]JIRA-Getter.csv'!K375)</f>
        <v>2</v>
      </c>
      <c r="L376" s="5" t="str">
        <f>IF('[1]JIRA-Getter.csv'!L375="","",'[1]JIRA-Getter.csv'!L375)</f>
        <v>Laurin Murer</v>
      </c>
      <c r="M376" s="7">
        <f>IF('[1]JIRA-Getter.csv'!M375="","",'[1]JIRA-Getter.csv'!M375+365.5*4)</f>
        <v>41950.686805555553</v>
      </c>
      <c r="N376" s="6">
        <f>IF('[1]JIRA-Getter.csv'!N375="","",'[1]JIRA-Getter.csv'!N375)</f>
        <v>1</v>
      </c>
      <c r="O376" s="8" t="str">
        <f>IF('[1]JIRA-Getter.csv'!O375="","",'[1]JIRA-Getter.csv'!O375)</f>
        <v>Added Mapping, Processor DAOs and Entities</v>
      </c>
      <c r="P376" s="7">
        <f t="shared" si="5"/>
        <v>41950</v>
      </c>
    </row>
    <row r="377" spans="1:16">
      <c r="A377" s="5">
        <f>IF('[1]JIRA-Getter.csv'!A376="","",'[1]JIRA-Getter.csv'!A376)</f>
        <v>11202</v>
      </c>
      <c r="B377" s="5" t="str">
        <f>IF('[1]JIRA-Getter.csv'!B376="","",'[1]JIRA-Getter.csv'!B376)</f>
        <v>BA-115</v>
      </c>
      <c r="C377" s="5" t="str">
        <f>IF('[1]JIRA-Getter.csv'!C376="","",'[1]JIRA-Getter.csv'!C376)</f>
        <v>Implement CRUD for User context on server</v>
      </c>
      <c r="D377" s="5" t="str">
        <f>IF('[1]JIRA-Getter.csv'!D376="","",'[1]JIRA-Getter.csv'!D376)</f>
        <v/>
      </c>
      <c r="E377" s="5" t="str">
        <f>IF('[1]JIRA-Getter.csv'!E376="","",'[1]JIRA-Getter.csv'!E376)</f>
        <v>Dev.Milestone2</v>
      </c>
      <c r="F377" s="5" t="str">
        <f>IF('[1]JIRA-Getter.csv'!F376="","",'[1]JIRA-Getter.csv'!F376)</f>
        <v>Closed</v>
      </c>
      <c r="G377" s="6">
        <f>IF('[1]JIRA-Getter.csv'!G376="","",'[1]JIRA-Getter.csv'!G376)</f>
        <v>6</v>
      </c>
      <c r="H377" s="6">
        <f>IF('[1]JIRA-Getter.csv'!H376="","",'[1]JIRA-Getter.csv'!H376)</f>
        <v>3</v>
      </c>
      <c r="I377" s="6">
        <f>IF('[1]JIRA-Getter.csv'!I376="","",'[1]JIRA-Getter.csv'!I376)</f>
        <v>5</v>
      </c>
      <c r="J377" s="6">
        <f>IF('[1]JIRA-Getter.csv'!J376="","",'[1]JIRA-Getter.csv'!J376)</f>
        <v>2.5</v>
      </c>
      <c r="K377" s="5">
        <f>IF('[1]JIRA-Getter.csv'!K376="","",'[1]JIRA-Getter.csv'!K376)</f>
        <v>2</v>
      </c>
      <c r="L377" s="5" t="str">
        <f>IF('[1]JIRA-Getter.csv'!L376="","",'[1]JIRA-Getter.csv'!L376)</f>
        <v>Laurin Murer</v>
      </c>
      <c r="M377" s="7">
        <f>IF('[1]JIRA-Getter.csv'!M376="","",'[1]JIRA-Getter.csv'!M376+365.5*4)</f>
        <v>41950.6875</v>
      </c>
      <c r="N377" s="6">
        <f>IF('[1]JIRA-Getter.csv'!N376="","",'[1]JIRA-Getter.csv'!N376)</f>
        <v>0.5</v>
      </c>
      <c r="O377" s="8" t="str">
        <f>IF('[1]JIRA-Getter.csv'!O376="","",'[1]JIRA-Getter.csv'!O376)</f>
        <v>Added Project DAO and Entity</v>
      </c>
      <c r="P377" s="7">
        <f t="shared" si="5"/>
        <v>41950</v>
      </c>
    </row>
    <row r="378" spans="1:16">
      <c r="A378" s="5">
        <f>IF('[1]JIRA-Getter.csv'!A377="","",'[1]JIRA-Getter.csv'!A377)</f>
        <v>11203</v>
      </c>
      <c r="B378" s="5" t="str">
        <f>IF('[1]JIRA-Getter.csv'!B377="","",'[1]JIRA-Getter.csv'!B377)</f>
        <v>BA-140</v>
      </c>
      <c r="C378" s="5" t="str">
        <f>IF('[1]JIRA-Getter.csv'!C377="","",'[1]JIRA-Getter.csv'!C377)</f>
        <v>Store created tasks on server</v>
      </c>
      <c r="D378" s="5" t="str">
        <f>IF('[1]JIRA-Getter.csv'!D377="","",'[1]JIRA-Getter.csv'!D377)</f>
        <v/>
      </c>
      <c r="E378" s="5" t="str">
        <f>IF('[1]JIRA-Getter.csv'!E377="","",'[1]JIRA-Getter.csv'!E377)</f>
        <v>Dev.Milestone2</v>
      </c>
      <c r="F378" s="5" t="str">
        <f>IF('[1]JIRA-Getter.csv'!F377="","",'[1]JIRA-Getter.csv'!F377)</f>
        <v>Closed</v>
      </c>
      <c r="G378" s="6">
        <f>IF('[1]JIRA-Getter.csv'!G377="","",'[1]JIRA-Getter.csv'!G377)</f>
        <v>4</v>
      </c>
      <c r="H378" s="6">
        <f>IF('[1]JIRA-Getter.csv'!H377="","",'[1]JIRA-Getter.csv'!H377)</f>
        <v>2</v>
      </c>
      <c r="I378" s="6">
        <f>IF('[1]JIRA-Getter.csv'!I377="","",'[1]JIRA-Getter.csv'!I377)</f>
        <v>0</v>
      </c>
      <c r="J378" s="6">
        <f>IF('[1]JIRA-Getter.csv'!J377="","",'[1]JIRA-Getter.csv'!J377)</f>
        <v>0</v>
      </c>
      <c r="K378" s="5">
        <f>IF('[1]JIRA-Getter.csv'!K377="","",'[1]JIRA-Getter.csv'!K377)</f>
        <v>2</v>
      </c>
      <c r="L378" s="5" t="str">
        <f>IF('[1]JIRA-Getter.csv'!L377="","",'[1]JIRA-Getter.csv'!L377)</f>
        <v>Laurin Murer</v>
      </c>
      <c r="M378" s="7">
        <f>IF('[1]JIRA-Getter.csv'!M377="","",'[1]JIRA-Getter.csv'!M377+365.5*4)</f>
        <v>41950.688194444447</v>
      </c>
      <c r="N378" s="6">
        <f>IF('[1]JIRA-Getter.csv'!N377="","",'[1]JIRA-Getter.csv'!N377)</f>
        <v>0.5</v>
      </c>
      <c r="O378" s="8" t="str">
        <f>IF('[1]JIRA-Getter.csv'!O377="","",'[1]JIRA-Getter.csv'!O377)</f>
        <v>Added Task DAO and Entity</v>
      </c>
      <c r="P378" s="7">
        <f t="shared" si="5"/>
        <v>41950</v>
      </c>
    </row>
    <row r="379" spans="1:16">
      <c r="A379" s="5">
        <f>IF('[1]JIRA-Getter.csv'!A378="","",'[1]JIRA-Getter.csv'!A378)</f>
        <v>11204</v>
      </c>
      <c r="B379" s="5" t="str">
        <f>IF('[1]JIRA-Getter.csv'!B378="","",'[1]JIRA-Getter.csv'!B378)</f>
        <v>BA-123</v>
      </c>
      <c r="C379" s="5" t="str">
        <f>IF('[1]JIRA-Getter.csv'!C378="","",'[1]JIRA-Getter.csv'!C378)</f>
        <v>Implement CRUD templating on server</v>
      </c>
      <c r="D379" s="5" t="str">
        <f>IF('[1]JIRA-Getter.csv'!D378="","",'[1]JIRA-Getter.csv'!D378)</f>
        <v/>
      </c>
      <c r="E379" s="5" t="str">
        <f>IF('[1]JIRA-Getter.csv'!E378="","",'[1]JIRA-Getter.csv'!E378)</f>
        <v>Dev.Milestone2</v>
      </c>
      <c r="F379" s="5" t="str">
        <f>IF('[1]JIRA-Getter.csv'!F378="","",'[1]JIRA-Getter.csv'!F378)</f>
        <v>Closed</v>
      </c>
      <c r="G379" s="6">
        <f>IF('[1]JIRA-Getter.csv'!G378="","",'[1]JIRA-Getter.csv'!G378)</f>
        <v>3.5</v>
      </c>
      <c r="H379" s="6">
        <f>IF('[1]JIRA-Getter.csv'!H378="","",'[1]JIRA-Getter.csv'!H378)</f>
        <v>1.75</v>
      </c>
      <c r="I379" s="6">
        <f>IF('[1]JIRA-Getter.csv'!I378="","",'[1]JIRA-Getter.csv'!I378)</f>
        <v>0.5</v>
      </c>
      <c r="J379" s="6">
        <f>IF('[1]JIRA-Getter.csv'!J378="","",'[1]JIRA-Getter.csv'!J378)</f>
        <v>0.25</v>
      </c>
      <c r="K379" s="5">
        <f>IF('[1]JIRA-Getter.csv'!K378="","",'[1]JIRA-Getter.csv'!K378)</f>
        <v>2</v>
      </c>
      <c r="L379" s="5" t="str">
        <f>IF('[1]JIRA-Getter.csv'!L378="","",'[1]JIRA-Getter.csv'!L378)</f>
        <v>Laurin Murer</v>
      </c>
      <c r="M379" s="7">
        <f>IF('[1]JIRA-Getter.csv'!M378="","",'[1]JIRA-Getter.csv'!M378+365.5*4)</f>
        <v>41952.688888888886</v>
      </c>
      <c r="N379" s="6">
        <f>IF('[1]JIRA-Getter.csv'!N378="","",'[1]JIRA-Getter.csv'!N378)</f>
        <v>2</v>
      </c>
      <c r="O379" s="8" t="str">
        <f>IF('[1]JIRA-Getter.csv'!O378="","",'[1]JIRA-Getter.csv'!O378)</f>
        <v>Implemented (PPT) MappingController</v>
      </c>
      <c r="P379" s="7">
        <f t="shared" si="5"/>
        <v>41952</v>
      </c>
    </row>
    <row r="380" spans="1:16">
      <c r="A380" s="5">
        <f>IF('[1]JIRA-Getter.csv'!A379="","",'[1]JIRA-Getter.csv'!A379)</f>
        <v>11205</v>
      </c>
      <c r="B380" s="5" t="str">
        <f>IF('[1]JIRA-Getter.csv'!B379="","",'[1]JIRA-Getter.csv'!B379)</f>
        <v>BA-140</v>
      </c>
      <c r="C380" s="5" t="str">
        <f>IF('[1]JIRA-Getter.csv'!C379="","",'[1]JIRA-Getter.csv'!C379)</f>
        <v>Store created tasks on server</v>
      </c>
      <c r="D380" s="5" t="str">
        <f>IF('[1]JIRA-Getter.csv'!D379="","",'[1]JIRA-Getter.csv'!D379)</f>
        <v/>
      </c>
      <c r="E380" s="5" t="str">
        <f>IF('[1]JIRA-Getter.csv'!E379="","",'[1]JIRA-Getter.csv'!E379)</f>
        <v>Dev.Milestone2</v>
      </c>
      <c r="F380" s="5" t="str">
        <f>IF('[1]JIRA-Getter.csv'!F379="","",'[1]JIRA-Getter.csv'!F379)</f>
        <v>Closed</v>
      </c>
      <c r="G380" s="6">
        <f>IF('[1]JIRA-Getter.csv'!G379="","",'[1]JIRA-Getter.csv'!G379)</f>
        <v>4</v>
      </c>
      <c r="H380" s="6">
        <f>IF('[1]JIRA-Getter.csv'!H379="","",'[1]JIRA-Getter.csv'!H379)</f>
        <v>2</v>
      </c>
      <c r="I380" s="6">
        <f>IF('[1]JIRA-Getter.csv'!I379="","",'[1]JIRA-Getter.csv'!I379)</f>
        <v>0</v>
      </c>
      <c r="J380" s="6">
        <f>IF('[1]JIRA-Getter.csv'!J379="","",'[1]JIRA-Getter.csv'!J379)</f>
        <v>0</v>
      </c>
      <c r="K380" s="5">
        <f>IF('[1]JIRA-Getter.csv'!K379="","",'[1]JIRA-Getter.csv'!K379)</f>
        <v>2</v>
      </c>
      <c r="L380" s="5" t="str">
        <f>IF('[1]JIRA-Getter.csv'!L379="","",'[1]JIRA-Getter.csv'!L379)</f>
        <v>Laurin Murer</v>
      </c>
      <c r="M380" s="7">
        <f>IF('[1]JIRA-Getter.csv'!M379="","",'[1]JIRA-Getter.csv'!M379+365.5*4)</f>
        <v>41953.690972222219</v>
      </c>
      <c r="N380" s="6">
        <f>IF('[1]JIRA-Getter.csv'!N379="","",'[1]JIRA-Getter.csv'!N379)</f>
        <v>4</v>
      </c>
      <c r="O380" s="8" t="str">
        <f>IF('[1]JIRA-Getter.csv'!O379="","",'[1]JIRA-Getter.csv'!O379)</f>
        <v>Implemented (PPT) MappingController</v>
      </c>
      <c r="P380" s="7">
        <f t="shared" si="5"/>
        <v>41953</v>
      </c>
    </row>
    <row r="381" spans="1:16">
      <c r="A381" s="5">
        <f>IF('[1]JIRA-Getter.csv'!A380="","",'[1]JIRA-Getter.csv'!A380)</f>
        <v>11206</v>
      </c>
      <c r="B381" s="5" t="str">
        <f>IF('[1]JIRA-Getter.csv'!B380="","",'[1]JIRA-Getter.csv'!B380)</f>
        <v>BA-9</v>
      </c>
      <c r="C381" s="5" t="str">
        <f>IF('[1]JIRA-Getter.csv'!C380="","",'[1]JIRA-Getter.csv'!C380)</f>
        <v>Hold meeding</v>
      </c>
      <c r="D381" s="5" t="str">
        <f>IF('[1]JIRA-Getter.csv'!D380="","",'[1]JIRA-Getter.csv'!D380)</f>
        <v/>
      </c>
      <c r="E381" s="5" t="str">
        <f>IF('[1]JIRA-Getter.csv'!E380="","",'[1]JIRA-Getter.csv'!E380)</f>
        <v/>
      </c>
      <c r="F381" s="5" t="str">
        <f>IF('[1]JIRA-Getter.csv'!F380="","",'[1]JIRA-Getter.csv'!F380)</f>
        <v>Open</v>
      </c>
      <c r="G381" s="6">
        <f>IF('[1]JIRA-Getter.csv'!G380="","",'[1]JIRA-Getter.csv'!G380)</f>
        <v>28</v>
      </c>
      <c r="H381" s="6">
        <f>IF('[1]JIRA-Getter.csv'!H380="","",'[1]JIRA-Getter.csv'!H380)</f>
        <v>1.1200000000000001</v>
      </c>
      <c r="I381" s="6">
        <f>IF('[1]JIRA-Getter.csv'!I380="","",'[1]JIRA-Getter.csv'!I380)</f>
        <v>0</v>
      </c>
      <c r="J381" s="6">
        <f>IF('[1]JIRA-Getter.csv'!J380="","",'[1]JIRA-Getter.csv'!J380)</f>
        <v>0</v>
      </c>
      <c r="K381" s="5">
        <f>IF('[1]JIRA-Getter.csv'!K380="","",'[1]JIRA-Getter.csv'!K380)</f>
        <v>25</v>
      </c>
      <c r="L381" s="5" t="str">
        <f>IF('[1]JIRA-Getter.csv'!L380="","",'[1]JIRA-Getter.csv'!L380)</f>
        <v>Laurin Murer</v>
      </c>
      <c r="M381" s="7">
        <f>IF('[1]JIRA-Getter.csv'!M380="","",'[1]JIRA-Getter.csv'!M380+365.5*4)</f>
        <v>41953.692361111112</v>
      </c>
      <c r="N381" s="6">
        <f>IF('[1]JIRA-Getter.csv'!N380="","",'[1]JIRA-Getter.csv'!N380)</f>
        <v>1.4166666666666601</v>
      </c>
      <c r="O381" s="8" t="str">
        <f>IF('[1]JIRA-Getter.csv'!O380="","",'[1]JIRA-Getter.csv'!O380)</f>
        <v>Meeting 10.11.14.</v>
      </c>
      <c r="P381" s="7">
        <f t="shared" si="5"/>
        <v>41953</v>
      </c>
    </row>
    <row r="382" spans="1:16">
      <c r="A382" s="5">
        <f>IF('[1]JIRA-Getter.csv'!A381="","",'[1]JIRA-Getter.csv'!A381)</f>
        <v>11207</v>
      </c>
      <c r="B382" s="5" t="str">
        <f>IF('[1]JIRA-Getter.csv'!B381="","",'[1]JIRA-Getter.csv'!B381)</f>
        <v>BA-14</v>
      </c>
      <c r="C382" s="5" t="str">
        <f>IF('[1]JIRA-Getter.csv'!C381="","",'[1]JIRA-Getter.csv'!C381)</f>
        <v>Projectmanagement</v>
      </c>
      <c r="D382" s="5" t="str">
        <f>IF('[1]JIRA-Getter.csv'!D381="","",'[1]JIRA-Getter.csv'!D381)</f>
        <v/>
      </c>
      <c r="E382" s="5" t="str">
        <f>IF('[1]JIRA-Getter.csv'!E381="","",'[1]JIRA-Getter.csv'!E381)</f>
        <v/>
      </c>
      <c r="F382" s="5" t="str">
        <f>IF('[1]JIRA-Getter.csv'!F381="","",'[1]JIRA-Getter.csv'!F381)</f>
        <v>Open</v>
      </c>
      <c r="G382" s="6">
        <f>IF('[1]JIRA-Getter.csv'!G381="","",'[1]JIRA-Getter.csv'!G381)</f>
        <v>14</v>
      </c>
      <c r="H382" s="6">
        <f>IF('[1]JIRA-Getter.csv'!H381="","",'[1]JIRA-Getter.csv'!H381)</f>
        <v>0.35</v>
      </c>
      <c r="I382" s="6">
        <f>IF('[1]JIRA-Getter.csv'!I381="","",'[1]JIRA-Getter.csv'!I381)</f>
        <v>0</v>
      </c>
      <c r="J382" s="6">
        <f>IF('[1]JIRA-Getter.csv'!J381="","",'[1]JIRA-Getter.csv'!J381)</f>
        <v>0</v>
      </c>
      <c r="K382" s="5">
        <f>IF('[1]JIRA-Getter.csv'!K381="","",'[1]JIRA-Getter.csv'!K381)</f>
        <v>40</v>
      </c>
      <c r="L382" s="5" t="str">
        <f>IF('[1]JIRA-Getter.csv'!L381="","",'[1]JIRA-Getter.csv'!L381)</f>
        <v>Laurin Murer</v>
      </c>
      <c r="M382" s="7">
        <f>IF('[1]JIRA-Getter.csv'!M381="","",'[1]JIRA-Getter.csv'!M381+365.5*4)</f>
        <v>41953.694444444445</v>
      </c>
      <c r="N382" s="6">
        <f>IF('[1]JIRA-Getter.csv'!N381="","",'[1]JIRA-Getter.csv'!N381)</f>
        <v>1.25</v>
      </c>
      <c r="O382" s="8" t="str">
        <f>IF('[1]JIRA-Getter.csv'!O381="","",'[1]JIRA-Getter.csv'!O381)</f>
        <v>Discuss and plan Milestone</v>
      </c>
      <c r="P382" s="7">
        <f t="shared" si="5"/>
        <v>41953</v>
      </c>
    </row>
    <row r="383" spans="1:16">
      <c r="A383" s="5">
        <f>IF('[1]JIRA-Getter.csv'!A382="","",'[1]JIRA-Getter.csv'!A382)</f>
        <v>11208</v>
      </c>
      <c r="B383" s="5" t="str">
        <f>IF('[1]JIRA-Getter.csv'!B382="","",'[1]JIRA-Getter.csv'!B382)</f>
        <v>BA-71</v>
      </c>
      <c r="C383" s="5" t="str">
        <f>IF('[1]JIRA-Getter.csv'!C382="","",'[1]JIRA-Getter.csv'!C382)</f>
        <v>Finish milestone</v>
      </c>
      <c r="D383" s="5" t="str">
        <f>IF('[1]JIRA-Getter.csv'!D382="","",'[1]JIRA-Getter.csv'!D382)</f>
        <v/>
      </c>
      <c r="E383" s="5" t="str">
        <f>IF('[1]JIRA-Getter.csv'!E382="","",'[1]JIRA-Getter.csv'!E382)</f>
        <v/>
      </c>
      <c r="F383" s="5" t="str">
        <f>IF('[1]JIRA-Getter.csv'!F382="","",'[1]JIRA-Getter.csv'!F382)</f>
        <v>Open</v>
      </c>
      <c r="G383" s="6">
        <f>IF('[1]JIRA-Getter.csv'!G382="","",'[1]JIRA-Getter.csv'!G382)</f>
        <v>8</v>
      </c>
      <c r="H383" s="6">
        <f>IF('[1]JIRA-Getter.csv'!H382="","",'[1]JIRA-Getter.csv'!H382)</f>
        <v>1.1428571428571399</v>
      </c>
      <c r="I383" s="6">
        <f>IF('[1]JIRA-Getter.csv'!I382="","",'[1]JIRA-Getter.csv'!I382)</f>
        <v>0</v>
      </c>
      <c r="J383" s="6">
        <f>IF('[1]JIRA-Getter.csv'!J382="","",'[1]JIRA-Getter.csv'!J382)</f>
        <v>0</v>
      </c>
      <c r="K383" s="5">
        <f>IF('[1]JIRA-Getter.csv'!K382="","",'[1]JIRA-Getter.csv'!K382)</f>
        <v>7</v>
      </c>
      <c r="L383" s="5" t="str">
        <f>IF('[1]JIRA-Getter.csv'!L382="","",'[1]JIRA-Getter.csv'!L382)</f>
        <v>Tobias Blaser</v>
      </c>
      <c r="M383" s="7">
        <f>IF('[1]JIRA-Getter.csv'!M382="","",'[1]JIRA-Getter.csv'!M382+365.5*4)</f>
        <v>41953.635416666664</v>
      </c>
      <c r="N383" s="6">
        <f>IF('[1]JIRA-Getter.csv'!N382="","",'[1]JIRA-Getter.csv'!N382)</f>
        <v>2.25</v>
      </c>
      <c r="O383" s="8" t="str">
        <f>IF('[1]JIRA-Getter.csv'!O382="","",'[1]JIRA-Getter.csv'!O382)</f>
        <v>Update documentation, Review some issues.</v>
      </c>
      <c r="P383" s="7">
        <f t="shared" si="5"/>
        <v>41953</v>
      </c>
    </row>
    <row r="384" spans="1:16">
      <c r="A384" s="5">
        <f>IF('[1]JIRA-Getter.csv'!A383="","",'[1]JIRA-Getter.csv'!A383)</f>
        <v>11209</v>
      </c>
      <c r="B384" s="5" t="str">
        <f>IF('[1]JIRA-Getter.csv'!B383="","",'[1]JIRA-Getter.csv'!B383)</f>
        <v>BA-124</v>
      </c>
      <c r="C384" s="5" t="str">
        <f>IF('[1]JIRA-Getter.csv'!C383="","",'[1]JIRA-Getter.csv'!C383)</f>
        <v>Improve mapping on client</v>
      </c>
      <c r="D384" s="5" t="str">
        <f>IF('[1]JIRA-Getter.csv'!D383="","",'[1]JIRA-Getter.csv'!D383)</f>
        <v/>
      </c>
      <c r="E384" s="5" t="str">
        <f>IF('[1]JIRA-Getter.csv'!E383="","",'[1]JIRA-Getter.csv'!E383)</f>
        <v>Dev.Milestone2</v>
      </c>
      <c r="F384" s="5" t="str">
        <f>IF('[1]JIRA-Getter.csv'!F383="","",'[1]JIRA-Getter.csv'!F383)</f>
        <v>Closed</v>
      </c>
      <c r="G384" s="6">
        <f>IF('[1]JIRA-Getter.csv'!G383="","",'[1]JIRA-Getter.csv'!G383)</f>
        <v>4</v>
      </c>
      <c r="H384" s="6">
        <f>IF('[1]JIRA-Getter.csv'!H383="","",'[1]JIRA-Getter.csv'!H383)</f>
        <v>4</v>
      </c>
      <c r="I384" s="6">
        <f>IF('[1]JIRA-Getter.csv'!I383="","",'[1]JIRA-Getter.csv'!I383)</f>
        <v>3</v>
      </c>
      <c r="J384" s="6">
        <f>IF('[1]JIRA-Getter.csv'!J383="","",'[1]JIRA-Getter.csv'!J383)</f>
        <v>3</v>
      </c>
      <c r="K384" s="5">
        <f>IF('[1]JIRA-Getter.csv'!K383="","",'[1]JIRA-Getter.csv'!K383)</f>
        <v>1</v>
      </c>
      <c r="L384" s="5" t="str">
        <f>IF('[1]JIRA-Getter.csv'!L383="","",'[1]JIRA-Getter.csv'!L383)</f>
        <v>Tobias Blaser</v>
      </c>
      <c r="M384" s="7">
        <f>IF('[1]JIRA-Getter.csv'!M383="","",'[1]JIRA-Getter.csv'!M383+365.5*4)</f>
        <v>41953.729166666664</v>
      </c>
      <c r="N384" s="6">
        <f>IF('[1]JIRA-Getter.csv'!N383="","",'[1]JIRA-Getter.csv'!N383)</f>
        <v>1</v>
      </c>
      <c r="O384" s="8" t="str">
        <f>IF('[1]JIRA-Getter.csv'!O383="","",'[1]JIRA-Getter.csv'!O383)</f>
        <v>Add loading animations.</v>
      </c>
      <c r="P384" s="7">
        <f t="shared" si="5"/>
        <v>41953</v>
      </c>
    </row>
    <row r="385" spans="1:16">
      <c r="A385" s="5">
        <f>IF('[1]JIRA-Getter.csv'!A384="","",'[1]JIRA-Getter.csv'!A384)</f>
        <v>11210</v>
      </c>
      <c r="B385" s="5" t="str">
        <f>IF('[1]JIRA-Getter.csv'!B384="","",'[1]JIRA-Getter.csv'!B384)</f>
        <v>BA-71</v>
      </c>
      <c r="C385" s="5" t="str">
        <f>IF('[1]JIRA-Getter.csv'!C384="","",'[1]JIRA-Getter.csv'!C384)</f>
        <v>Finish milestone</v>
      </c>
      <c r="D385" s="5" t="str">
        <f>IF('[1]JIRA-Getter.csv'!D384="","",'[1]JIRA-Getter.csv'!D384)</f>
        <v/>
      </c>
      <c r="E385" s="5" t="str">
        <f>IF('[1]JIRA-Getter.csv'!E384="","",'[1]JIRA-Getter.csv'!E384)</f>
        <v/>
      </c>
      <c r="F385" s="5" t="str">
        <f>IF('[1]JIRA-Getter.csv'!F384="","",'[1]JIRA-Getter.csv'!F384)</f>
        <v>Open</v>
      </c>
      <c r="G385" s="6">
        <f>IF('[1]JIRA-Getter.csv'!G384="","",'[1]JIRA-Getter.csv'!G384)</f>
        <v>8</v>
      </c>
      <c r="H385" s="6">
        <f>IF('[1]JIRA-Getter.csv'!H384="","",'[1]JIRA-Getter.csv'!H384)</f>
        <v>1.1428571428571399</v>
      </c>
      <c r="I385" s="6">
        <f>IF('[1]JIRA-Getter.csv'!I384="","",'[1]JIRA-Getter.csv'!I384)</f>
        <v>0</v>
      </c>
      <c r="J385" s="6">
        <f>IF('[1]JIRA-Getter.csv'!J384="","",'[1]JIRA-Getter.csv'!J384)</f>
        <v>0</v>
      </c>
      <c r="K385" s="5">
        <f>IF('[1]JIRA-Getter.csv'!K384="","",'[1]JIRA-Getter.csv'!K384)</f>
        <v>7</v>
      </c>
      <c r="L385" s="5" t="str">
        <f>IF('[1]JIRA-Getter.csv'!L384="","",'[1]JIRA-Getter.csv'!L384)</f>
        <v>Tobias Blaser</v>
      </c>
      <c r="M385" s="7">
        <f>IF('[1]JIRA-Getter.csv'!M384="","",'[1]JIRA-Getter.csv'!M384+365.5*4)</f>
        <v>41953.770833333336</v>
      </c>
      <c r="N385" s="6">
        <f>IF('[1]JIRA-Getter.csv'!N384="","",'[1]JIRA-Getter.csv'!N384)</f>
        <v>0.5</v>
      </c>
      <c r="O385" s="8" t="str">
        <f>IF('[1]JIRA-Getter.csv'!O384="","",'[1]JIRA-Getter.csv'!O384)</f>
        <v>Update risk analysis, fix broken test.</v>
      </c>
      <c r="P385" s="7">
        <f t="shared" si="5"/>
        <v>41953</v>
      </c>
    </row>
    <row r="386" spans="1:16">
      <c r="A386" s="5">
        <f>IF('[1]JIRA-Getter.csv'!A385="","",'[1]JIRA-Getter.csv'!A385)</f>
        <v>11211</v>
      </c>
      <c r="B386" s="5" t="str">
        <f>IF('[1]JIRA-Getter.csv'!B385="","",'[1]JIRA-Getter.csv'!B385)</f>
        <v>BA-115</v>
      </c>
      <c r="C386" s="5" t="str">
        <f>IF('[1]JIRA-Getter.csv'!C385="","",'[1]JIRA-Getter.csv'!C385)</f>
        <v>Implement CRUD for User context on server</v>
      </c>
      <c r="D386" s="5" t="str">
        <f>IF('[1]JIRA-Getter.csv'!D385="","",'[1]JIRA-Getter.csv'!D385)</f>
        <v/>
      </c>
      <c r="E386" s="5" t="str">
        <f>IF('[1]JIRA-Getter.csv'!E385="","",'[1]JIRA-Getter.csv'!E385)</f>
        <v>Dev.Milestone2</v>
      </c>
      <c r="F386" s="5" t="str">
        <f>IF('[1]JIRA-Getter.csv'!F385="","",'[1]JIRA-Getter.csv'!F385)</f>
        <v>Closed</v>
      </c>
      <c r="G386" s="6">
        <f>IF('[1]JIRA-Getter.csv'!G385="","",'[1]JIRA-Getter.csv'!G385)</f>
        <v>6</v>
      </c>
      <c r="H386" s="6">
        <f>IF('[1]JIRA-Getter.csv'!H385="","",'[1]JIRA-Getter.csv'!H385)</f>
        <v>3</v>
      </c>
      <c r="I386" s="6">
        <f>IF('[1]JIRA-Getter.csv'!I385="","",'[1]JIRA-Getter.csv'!I385)</f>
        <v>5</v>
      </c>
      <c r="J386" s="6">
        <f>IF('[1]JIRA-Getter.csv'!J385="","",'[1]JIRA-Getter.csv'!J385)</f>
        <v>2.5</v>
      </c>
      <c r="K386" s="5">
        <f>IF('[1]JIRA-Getter.csv'!K385="","",'[1]JIRA-Getter.csv'!K385)</f>
        <v>2</v>
      </c>
      <c r="L386" s="5" t="str">
        <f>IF('[1]JIRA-Getter.csv'!L385="","",'[1]JIRA-Getter.csv'!L385)</f>
        <v>Laurin Murer</v>
      </c>
      <c r="M386" s="7">
        <f>IF('[1]JIRA-Getter.csv'!M385="","",'[1]JIRA-Getter.csv'!M385+365.5*4)</f>
        <v>41953.788194444445</v>
      </c>
      <c r="N386" s="6">
        <f>IF('[1]JIRA-Getter.csv'!N385="","",'[1]JIRA-Getter.csv'!N385)</f>
        <v>0.5</v>
      </c>
      <c r="O386" s="8" t="str">
        <f>IF('[1]JIRA-Getter.csv'!O385="","",'[1]JIRA-Getter.csv'!O385)</f>
        <v>Created ProjectController to read the single existing project</v>
      </c>
      <c r="P386" s="7">
        <f t="shared" si="5"/>
        <v>41953</v>
      </c>
    </row>
    <row r="387" spans="1:16">
      <c r="A387" s="5">
        <f>IF('[1]JIRA-Getter.csv'!A386="","",'[1]JIRA-Getter.csv'!A386)</f>
        <v>11212</v>
      </c>
      <c r="B387" s="5" t="str">
        <f>IF('[1]JIRA-Getter.csv'!B386="","",'[1]JIRA-Getter.csv'!B386)</f>
        <v>BA-138</v>
      </c>
      <c r="C387" s="5" t="str">
        <f>IF('[1]JIRA-Getter.csv'!C386="","",'[1]JIRA-Getter.csv'!C386)</f>
        <v>Add more information in problem-/decision-detail view</v>
      </c>
      <c r="D387" s="5" t="str">
        <f>IF('[1]JIRA-Getter.csv'!D386="","",'[1]JIRA-Getter.csv'!D386)</f>
        <v/>
      </c>
      <c r="E387" s="5" t="str">
        <f>IF('[1]JIRA-Getter.csv'!E386="","",'[1]JIRA-Getter.csv'!E386)</f>
        <v>Dev.Milestone2</v>
      </c>
      <c r="F387" s="5" t="str">
        <f>IF('[1]JIRA-Getter.csv'!F386="","",'[1]JIRA-Getter.csv'!F386)</f>
        <v>Closed</v>
      </c>
      <c r="G387" s="6">
        <f>IF('[1]JIRA-Getter.csv'!G386="","",'[1]JIRA-Getter.csv'!G386)</f>
        <v>2</v>
      </c>
      <c r="H387" s="6">
        <f>IF('[1]JIRA-Getter.csv'!H386="","",'[1]JIRA-Getter.csv'!H386)</f>
        <v>1</v>
      </c>
      <c r="I387" s="6">
        <f>IF('[1]JIRA-Getter.csv'!I386="","",'[1]JIRA-Getter.csv'!I386)</f>
        <v>0.25</v>
      </c>
      <c r="J387" s="6">
        <f>IF('[1]JIRA-Getter.csv'!J386="","",'[1]JIRA-Getter.csv'!J386)</f>
        <v>0.125</v>
      </c>
      <c r="K387" s="5">
        <f>IF('[1]JIRA-Getter.csv'!K386="","",'[1]JIRA-Getter.csv'!K386)</f>
        <v>2</v>
      </c>
      <c r="L387" s="5" t="str">
        <f>IF('[1]JIRA-Getter.csv'!L386="","",'[1]JIRA-Getter.csv'!L386)</f>
        <v>Laurin Murer</v>
      </c>
      <c r="M387" s="7">
        <f>IF('[1]JIRA-Getter.csv'!M386="","",'[1]JIRA-Getter.csv'!M386+365.5*4)</f>
        <v>41953.794444444444</v>
      </c>
      <c r="N387" s="6">
        <f>IF('[1]JIRA-Getter.csv'!N386="","",'[1]JIRA-Getter.csv'!N386)</f>
        <v>0.25</v>
      </c>
      <c r="O387" s="8" t="str">
        <f>IF('[1]JIRA-Getter.csv'!O386="","",'[1]JIRA-Getter.csv'!O386)</f>
        <v>Redesigned Mapping View</v>
      </c>
      <c r="P387" s="7">
        <f t="shared" si="5"/>
        <v>41953</v>
      </c>
    </row>
    <row r="388" spans="1:16">
      <c r="A388" s="5">
        <f>IF('[1]JIRA-Getter.csv'!A387="","",'[1]JIRA-Getter.csv'!A387)</f>
        <v>11213</v>
      </c>
      <c r="B388" s="5" t="str">
        <f>IF('[1]JIRA-Getter.csv'!B387="","",'[1]JIRA-Getter.csv'!B387)</f>
        <v>BA-136</v>
      </c>
      <c r="C388" s="5" t="str">
        <f>IF('[1]JIRA-Getter.csv'!C387="","",'[1]JIRA-Getter.csv'!C387)</f>
        <v>Extend admin interface with task property CRUD on client</v>
      </c>
      <c r="D388" s="5" t="str">
        <f>IF('[1]JIRA-Getter.csv'!D387="","",'[1]JIRA-Getter.csv'!D387)</f>
        <v/>
      </c>
      <c r="E388" s="5" t="str">
        <f>IF('[1]JIRA-Getter.csv'!E387="","",'[1]JIRA-Getter.csv'!E387)</f>
        <v>Dev.Milestone2</v>
      </c>
      <c r="F388" s="5" t="str">
        <f>IF('[1]JIRA-Getter.csv'!F387="","",'[1]JIRA-Getter.csv'!F387)</f>
        <v>Closed</v>
      </c>
      <c r="G388" s="6">
        <f>IF('[1]JIRA-Getter.csv'!G387="","",'[1]JIRA-Getter.csv'!G387)</f>
        <v>2</v>
      </c>
      <c r="H388" s="6">
        <f>IF('[1]JIRA-Getter.csv'!H387="","",'[1]JIRA-Getter.csv'!H387)</f>
        <v>1</v>
      </c>
      <c r="I388" s="6">
        <f>IF('[1]JIRA-Getter.csv'!I387="","",'[1]JIRA-Getter.csv'!I387)</f>
        <v>0</v>
      </c>
      <c r="J388" s="6">
        <f>IF('[1]JIRA-Getter.csv'!J387="","",'[1]JIRA-Getter.csv'!J387)</f>
        <v>0</v>
      </c>
      <c r="K388" s="5">
        <f>IF('[1]JIRA-Getter.csv'!K387="","",'[1]JIRA-Getter.csv'!K387)</f>
        <v>2</v>
      </c>
      <c r="L388" s="5" t="str">
        <f>IF('[1]JIRA-Getter.csv'!L387="","",'[1]JIRA-Getter.csv'!L387)</f>
        <v>Laurin Murer</v>
      </c>
      <c r="M388" s="7">
        <f>IF('[1]JIRA-Getter.csv'!M387="","",'[1]JIRA-Getter.csv'!M387+365.5*4)</f>
        <v>41953.796527777777</v>
      </c>
      <c r="N388" s="6">
        <f>IF('[1]JIRA-Getter.csv'!N387="","",'[1]JIRA-Getter.csv'!N387)</f>
        <v>8.3333333333333301E-2</v>
      </c>
      <c r="O388" s="8" t="str">
        <f>IF('[1]JIRA-Getter.csv'!O387="","",'[1]JIRA-Getter.csv'!O387)</f>
        <v>Reviewed, works as expected.</v>
      </c>
      <c r="P388" s="7">
        <f t="shared" ref="P388:P451" si="6">DATE(YEAR(M388),MONTH(M388),DAY(M388))</f>
        <v>41953</v>
      </c>
    </row>
    <row r="389" spans="1:16">
      <c r="A389" s="5">
        <f>IF('[1]JIRA-Getter.csv'!A388="","",'[1]JIRA-Getter.csv'!A388)</f>
        <v>11214</v>
      </c>
      <c r="B389" s="5" t="str">
        <f>IF('[1]JIRA-Getter.csv'!B388="","",'[1]JIRA-Getter.csv'!B388)</f>
        <v>BA-122</v>
      </c>
      <c r="C389" s="5" t="str">
        <f>IF('[1]JIRA-Getter.csv'!C388="","",'[1]JIRA-Getter.csv'!C388)</f>
        <v>Extend admin interface with templating CRUD on client</v>
      </c>
      <c r="D389" s="5" t="str">
        <f>IF('[1]JIRA-Getter.csv'!D388="","",'[1]JIRA-Getter.csv'!D388)</f>
        <v/>
      </c>
      <c r="E389" s="5" t="str">
        <f>IF('[1]JIRA-Getter.csv'!E388="","",'[1]JIRA-Getter.csv'!E388)</f>
        <v>Dev.Milestone2</v>
      </c>
      <c r="F389" s="5" t="str">
        <f>IF('[1]JIRA-Getter.csv'!F388="","",'[1]JIRA-Getter.csv'!F388)</f>
        <v>Closed</v>
      </c>
      <c r="G389" s="6">
        <f>IF('[1]JIRA-Getter.csv'!G388="","",'[1]JIRA-Getter.csv'!G388)</f>
        <v>4</v>
      </c>
      <c r="H389" s="6">
        <f>IF('[1]JIRA-Getter.csv'!H388="","",'[1]JIRA-Getter.csv'!H388)</f>
        <v>2</v>
      </c>
      <c r="I389" s="6">
        <f>IF('[1]JIRA-Getter.csv'!I388="","",'[1]JIRA-Getter.csv'!I388)</f>
        <v>2.9166666666666599</v>
      </c>
      <c r="J389" s="6">
        <f>IF('[1]JIRA-Getter.csv'!J388="","",'[1]JIRA-Getter.csv'!J388)</f>
        <v>1.4583333333333299</v>
      </c>
      <c r="K389" s="5">
        <f>IF('[1]JIRA-Getter.csv'!K388="","",'[1]JIRA-Getter.csv'!K388)</f>
        <v>2</v>
      </c>
      <c r="L389" s="5" t="str">
        <f>IF('[1]JIRA-Getter.csv'!L388="","",'[1]JIRA-Getter.csv'!L388)</f>
        <v>Laurin Murer</v>
      </c>
      <c r="M389" s="7">
        <f>IF('[1]JIRA-Getter.csv'!M388="","",'[1]JIRA-Getter.csv'!M388+365.5*4)</f>
        <v>41953.797222222223</v>
      </c>
      <c r="N389" s="6">
        <f>IF('[1]JIRA-Getter.csv'!N388="","",'[1]JIRA-Getter.csv'!N388)</f>
        <v>8.3333333333333301E-2</v>
      </c>
      <c r="O389" s="8" t="str">
        <f>IF('[1]JIRA-Getter.csv'!O388="","",'[1]JIRA-Getter.csv'!O388)</f>
        <v>Looks bad but works.</v>
      </c>
      <c r="P389" s="7">
        <f t="shared" si="6"/>
        <v>41953</v>
      </c>
    </row>
    <row r="390" spans="1:16">
      <c r="A390" s="5">
        <f>IF('[1]JIRA-Getter.csv'!A389="","",'[1]JIRA-Getter.csv'!A389)</f>
        <v>11215</v>
      </c>
      <c r="B390" s="5" t="str">
        <f>IF('[1]JIRA-Getter.csv'!B389="","",'[1]JIRA-Getter.csv'!B389)</f>
        <v>BA-80</v>
      </c>
      <c r="C390" s="5" t="str">
        <f>IF('[1]JIRA-Getter.csv'!C389="","",'[1]JIRA-Getter.csv'!C389)</f>
        <v>Write and send meeting report from 10.11.2014</v>
      </c>
      <c r="D390" s="5" t="str">
        <f>IF('[1]JIRA-Getter.csv'!D389="","",'[1]JIRA-Getter.csv'!D389)</f>
        <v/>
      </c>
      <c r="E390" s="5" t="str">
        <f>IF('[1]JIRA-Getter.csv'!E389="","",'[1]JIRA-Getter.csv'!E389)</f>
        <v>Dev.Milestone3</v>
      </c>
      <c r="F390" s="5" t="str">
        <f>IF('[1]JIRA-Getter.csv'!F389="","",'[1]JIRA-Getter.csv'!F389)</f>
        <v>Closed</v>
      </c>
      <c r="G390" s="6">
        <f>IF('[1]JIRA-Getter.csv'!G389="","",'[1]JIRA-Getter.csv'!G389)</f>
        <v>1</v>
      </c>
      <c r="H390" s="6">
        <f>IF('[1]JIRA-Getter.csv'!H389="","",'[1]JIRA-Getter.csv'!H389)</f>
        <v>0.5</v>
      </c>
      <c r="I390" s="6">
        <f>IF('[1]JIRA-Getter.csv'!I389="","",'[1]JIRA-Getter.csv'!I389)</f>
        <v>0.25</v>
      </c>
      <c r="J390" s="6">
        <f>IF('[1]JIRA-Getter.csv'!J389="","",'[1]JIRA-Getter.csv'!J389)</f>
        <v>0.125</v>
      </c>
      <c r="K390" s="5">
        <f>IF('[1]JIRA-Getter.csv'!K389="","",'[1]JIRA-Getter.csv'!K389)</f>
        <v>2</v>
      </c>
      <c r="L390" s="5" t="str">
        <f>IF('[1]JIRA-Getter.csv'!L389="","",'[1]JIRA-Getter.csv'!L389)</f>
        <v>Laurin Murer</v>
      </c>
      <c r="M390" s="7">
        <f>IF('[1]JIRA-Getter.csv'!M389="","",'[1]JIRA-Getter.csv'!M389+365.5*4)</f>
        <v>41953.813194444447</v>
      </c>
      <c r="N390" s="6">
        <f>IF('[1]JIRA-Getter.csv'!N389="","",'[1]JIRA-Getter.csv'!N389)</f>
        <v>0.25</v>
      </c>
      <c r="O390" s="8" t="str">
        <f>IF('[1]JIRA-Getter.csv'!O389="","",'[1]JIRA-Getter.csv'!O389)</f>
        <v>Reviewed meeting protocol and sent by mail</v>
      </c>
      <c r="P390" s="7">
        <f t="shared" si="6"/>
        <v>41953</v>
      </c>
    </row>
    <row r="391" spans="1:16">
      <c r="A391" s="5">
        <f>IF('[1]JIRA-Getter.csv'!A390="","",'[1]JIRA-Getter.csv'!A390)</f>
        <v>11216</v>
      </c>
      <c r="B391" s="5" t="str">
        <f>IF('[1]JIRA-Getter.csv'!B390="","",'[1]JIRA-Getter.csv'!B390)</f>
        <v>BA-143</v>
      </c>
      <c r="C391" s="5" t="str">
        <f>IF('[1]JIRA-Getter.csv'!C390="","",'[1]JIRA-Getter.csv'!C390)</f>
        <v>Activity logging</v>
      </c>
      <c r="D391" s="5" t="str">
        <f>IF('[1]JIRA-Getter.csv'!D390="","",'[1]JIRA-Getter.csv'!D390)</f>
        <v/>
      </c>
      <c r="E391" s="5" t="str">
        <f>IF('[1]JIRA-Getter.csv'!E390="","",'[1]JIRA-Getter.csv'!E390)</f>
        <v>Dev.Milestone3</v>
      </c>
      <c r="F391" s="5" t="str">
        <f>IF('[1]JIRA-Getter.csv'!F390="","",'[1]JIRA-Getter.csv'!F390)</f>
        <v>Closed</v>
      </c>
      <c r="G391" s="6">
        <f>IF('[1]JIRA-Getter.csv'!G390="","",'[1]JIRA-Getter.csv'!G390)</f>
        <v>1</v>
      </c>
      <c r="H391" s="6">
        <f>IF('[1]JIRA-Getter.csv'!H390="","",'[1]JIRA-Getter.csv'!H390)</f>
        <v>1</v>
      </c>
      <c r="I391" s="6">
        <f>IF('[1]JIRA-Getter.csv'!I390="","",'[1]JIRA-Getter.csv'!I390)</f>
        <v>0</v>
      </c>
      <c r="J391" s="6">
        <f>IF('[1]JIRA-Getter.csv'!J390="","",'[1]JIRA-Getter.csv'!J390)</f>
        <v>0</v>
      </c>
      <c r="K391" s="5">
        <f>IF('[1]JIRA-Getter.csv'!K390="","",'[1]JIRA-Getter.csv'!K390)</f>
        <v>1</v>
      </c>
      <c r="L391" s="5" t="str">
        <f>IF('[1]JIRA-Getter.csv'!L390="","",'[1]JIRA-Getter.csv'!L390)</f>
        <v>Laurin Murer</v>
      </c>
      <c r="M391" s="7">
        <f>IF('[1]JIRA-Getter.csv'!M390="","",'[1]JIRA-Getter.csv'!M390+365.5*4)</f>
        <v>41954.557638888888</v>
      </c>
      <c r="N391" s="6">
        <f>IF('[1]JIRA-Getter.csv'!N390="","",'[1]JIRA-Getter.csv'!N390)</f>
        <v>2</v>
      </c>
      <c r="O391" s="8" t="str">
        <f>IF('[1]JIRA-Getter.csv'!O390="","",'[1]JIRA-Getter.csv'!O390)</f>
        <v>Enabled logging output on API call and on DB access</v>
      </c>
      <c r="P391" s="7">
        <f t="shared" si="6"/>
        <v>41954</v>
      </c>
    </row>
    <row r="392" spans="1:16">
      <c r="A392" s="5">
        <f>IF('[1]JIRA-Getter.csv'!A391="","",'[1]JIRA-Getter.csv'!A391)</f>
        <v>11217</v>
      </c>
      <c r="B392" s="5" t="str">
        <f>IF('[1]JIRA-Getter.csv'!B391="","",'[1]JIRA-Getter.csv'!B391)</f>
        <v>BA-167</v>
      </c>
      <c r="C392" s="5" t="str">
        <f>IF('[1]JIRA-Getter.csv'!C391="","",'[1]JIRA-Getter.csv'!C391)</f>
        <v>Sort lists alphabetic</v>
      </c>
      <c r="D392" s="5" t="str">
        <f>IF('[1]JIRA-Getter.csv'!D391="","",'[1]JIRA-Getter.csv'!D391)</f>
        <v/>
      </c>
      <c r="E392" s="5" t="str">
        <f>IF('[1]JIRA-Getter.csv'!E391="","",'[1]JIRA-Getter.csv'!E391)</f>
        <v>Dev.Milestone3</v>
      </c>
      <c r="F392" s="5" t="str">
        <f>IF('[1]JIRA-Getter.csv'!F391="","",'[1]JIRA-Getter.csv'!F391)</f>
        <v>Closed</v>
      </c>
      <c r="G392" s="6">
        <f>IF('[1]JIRA-Getter.csv'!G391="","",'[1]JIRA-Getter.csv'!G391)</f>
        <v>2</v>
      </c>
      <c r="H392" s="6">
        <f>IF('[1]JIRA-Getter.csv'!H391="","",'[1]JIRA-Getter.csv'!H391)</f>
        <v>1</v>
      </c>
      <c r="I392" s="6">
        <f>IF('[1]JIRA-Getter.csv'!I391="","",'[1]JIRA-Getter.csv'!I391)</f>
        <v>1.25</v>
      </c>
      <c r="J392" s="6">
        <f>IF('[1]JIRA-Getter.csv'!J391="","",'[1]JIRA-Getter.csv'!J391)</f>
        <v>0.625</v>
      </c>
      <c r="K392" s="5">
        <f>IF('[1]JIRA-Getter.csv'!K391="","",'[1]JIRA-Getter.csv'!K391)</f>
        <v>2</v>
      </c>
      <c r="L392" s="5" t="str">
        <f>IF('[1]JIRA-Getter.csv'!L391="","",'[1]JIRA-Getter.csv'!L391)</f>
        <v>Laurin Murer</v>
      </c>
      <c r="M392" s="7">
        <f>IF('[1]JIRA-Getter.csv'!M391="","",'[1]JIRA-Getter.csv'!M391+365.5*4)</f>
        <v>41954.572916666664</v>
      </c>
      <c r="N392" s="6">
        <f>IF('[1]JIRA-Getter.csv'!N391="","",'[1]JIRA-Getter.csv'!N391)</f>
        <v>0.5</v>
      </c>
      <c r="O392" s="8" t="str">
        <f>IF('[1]JIRA-Getter.csv'!O391="","",'[1]JIRA-Getter.csv'!O391)</f>
        <v>Return task templates sorted by their name</v>
      </c>
      <c r="P392" s="7">
        <f t="shared" si="6"/>
        <v>41954</v>
      </c>
    </row>
    <row r="393" spans="1:16">
      <c r="A393" s="5">
        <f>IF('[1]JIRA-Getter.csv'!A392="","",'[1]JIRA-Getter.csv'!A392)</f>
        <v>11300</v>
      </c>
      <c r="B393" s="5" t="str">
        <f>IF('[1]JIRA-Getter.csv'!B392="","",'[1]JIRA-Getter.csv'!B392)</f>
        <v>BA-164</v>
      </c>
      <c r="C393" s="5" t="str">
        <f>IF('[1]JIRA-Getter.csv'!C392="","",'[1]JIRA-Getter.csv'!C392)</f>
        <v>Review old meeting reports and check for still open TODOs</v>
      </c>
      <c r="D393" s="5" t="str">
        <f>IF('[1]JIRA-Getter.csv'!D392="","",'[1]JIRA-Getter.csv'!D392)</f>
        <v/>
      </c>
      <c r="E393" s="5" t="str">
        <f>IF('[1]JIRA-Getter.csv'!E392="","",'[1]JIRA-Getter.csv'!E392)</f>
        <v>Dev.Milestone3</v>
      </c>
      <c r="F393" s="5" t="str">
        <f>IF('[1]JIRA-Getter.csv'!F392="","",'[1]JIRA-Getter.csv'!F392)</f>
        <v>Closed</v>
      </c>
      <c r="G393" s="6">
        <f>IF('[1]JIRA-Getter.csv'!G392="","",'[1]JIRA-Getter.csv'!G392)</f>
        <v>1</v>
      </c>
      <c r="H393" s="6">
        <f>IF('[1]JIRA-Getter.csv'!H392="","",'[1]JIRA-Getter.csv'!H392)</f>
        <v>0.5</v>
      </c>
      <c r="I393" s="6">
        <f>IF('[1]JIRA-Getter.csv'!I392="","",'[1]JIRA-Getter.csv'!I392)</f>
        <v>0</v>
      </c>
      <c r="J393" s="6">
        <f>IF('[1]JIRA-Getter.csv'!J392="","",'[1]JIRA-Getter.csv'!J392)</f>
        <v>0</v>
      </c>
      <c r="K393" s="5">
        <f>IF('[1]JIRA-Getter.csv'!K392="","",'[1]JIRA-Getter.csv'!K392)</f>
        <v>2</v>
      </c>
      <c r="L393" s="5" t="str">
        <f>IF('[1]JIRA-Getter.csv'!L392="","",'[1]JIRA-Getter.csv'!L392)</f>
        <v>Tobias Blaser</v>
      </c>
      <c r="M393" s="7">
        <f>IF('[1]JIRA-Getter.csv'!M392="","",'[1]JIRA-Getter.csv'!M392+365.5*4)</f>
        <v>41956.28125</v>
      </c>
      <c r="N393" s="6">
        <f>IF('[1]JIRA-Getter.csv'!N392="","",'[1]JIRA-Getter.csv'!N392)</f>
        <v>0.75</v>
      </c>
      <c r="O393" s="8" t="str">
        <f>IF('[1]JIRA-Getter.csv'!O392="","",'[1]JIRA-Getter.csv'!O392)</f>
        <v>Show link for problem templates.</v>
      </c>
      <c r="P393" s="7">
        <f t="shared" si="6"/>
        <v>41956</v>
      </c>
    </row>
    <row r="394" spans="1:16">
      <c r="A394" s="5">
        <f>IF('[1]JIRA-Getter.csv'!A393="","",'[1]JIRA-Getter.csv'!A393)</f>
        <v>11301</v>
      </c>
      <c r="B394" s="5" t="str">
        <f>IF('[1]JIRA-Getter.csv'!B393="","",'[1]JIRA-Getter.csv'!B393)</f>
        <v>BA-154</v>
      </c>
      <c r="C394" s="5" t="str">
        <f>IF('[1]JIRA-Getter.csv'!C393="","",'[1]JIRA-Getter.csv'!C393)</f>
        <v>Enable mapping of options (and not "only" problems)</v>
      </c>
      <c r="D394" s="5" t="str">
        <f>IF('[1]JIRA-Getter.csv'!D393="","",'[1]JIRA-Getter.csv'!D393)</f>
        <v/>
      </c>
      <c r="E394" s="5" t="str">
        <f>IF('[1]JIRA-Getter.csv'!E393="","",'[1]JIRA-Getter.csv'!E393)</f>
        <v>Dev.Milestone3</v>
      </c>
      <c r="F394" s="5" t="str">
        <f>IF('[1]JIRA-Getter.csv'!F393="","",'[1]JIRA-Getter.csv'!F393)</f>
        <v>Closed</v>
      </c>
      <c r="G394" s="6">
        <f>IF('[1]JIRA-Getter.csv'!G393="","",'[1]JIRA-Getter.csv'!G393)</f>
        <v>16</v>
      </c>
      <c r="H394" s="6">
        <f>IF('[1]JIRA-Getter.csv'!H393="","",'[1]JIRA-Getter.csv'!H393)</f>
        <v>8</v>
      </c>
      <c r="I394" s="6">
        <f>IF('[1]JIRA-Getter.csv'!I393="","",'[1]JIRA-Getter.csv'!I393)</f>
        <v>13.25</v>
      </c>
      <c r="J394" s="6">
        <f>IF('[1]JIRA-Getter.csv'!J393="","",'[1]JIRA-Getter.csv'!J393)</f>
        <v>6.625</v>
      </c>
      <c r="K394" s="5">
        <f>IF('[1]JIRA-Getter.csv'!K393="","",'[1]JIRA-Getter.csv'!K393)</f>
        <v>2</v>
      </c>
      <c r="L394" s="5" t="str">
        <f>IF('[1]JIRA-Getter.csv'!L393="","",'[1]JIRA-Getter.csv'!L393)</f>
        <v>Tobias Blaser</v>
      </c>
      <c r="M394" s="7">
        <f>IF('[1]JIRA-Getter.csv'!M393="","",'[1]JIRA-Getter.csv'!M393+365.5*4)</f>
        <v>41956.3125</v>
      </c>
      <c r="N394" s="6">
        <f>IF('[1]JIRA-Getter.csv'!N393="","",'[1]JIRA-Getter.csv'!N393)</f>
        <v>1.25</v>
      </c>
      <c r="O394" s="8" t="str">
        <f>IF('[1]JIRA-Getter.csv'!O393="","",'[1]JIRA-Getter.csv'!O393)</f>
        <v>List options in problem list.</v>
      </c>
      <c r="P394" s="7">
        <f t="shared" si="6"/>
        <v>41956</v>
      </c>
    </row>
    <row r="395" spans="1:16">
      <c r="A395" s="5">
        <f>IF('[1]JIRA-Getter.csv'!A394="","",'[1]JIRA-Getter.csv'!A394)</f>
        <v>11302</v>
      </c>
      <c r="B395" s="5" t="str">
        <f>IF('[1]JIRA-Getter.csv'!B394="","",'[1]JIRA-Getter.csv'!B394)</f>
        <v>BA-164</v>
      </c>
      <c r="C395" s="5" t="str">
        <f>IF('[1]JIRA-Getter.csv'!C394="","",'[1]JIRA-Getter.csv'!C394)</f>
        <v>Review old meeting reports and check for still open TODOs</v>
      </c>
      <c r="D395" s="5" t="str">
        <f>IF('[1]JIRA-Getter.csv'!D394="","",'[1]JIRA-Getter.csv'!D394)</f>
        <v/>
      </c>
      <c r="E395" s="5" t="str">
        <f>IF('[1]JIRA-Getter.csv'!E394="","",'[1]JIRA-Getter.csv'!E394)</f>
        <v>Dev.Milestone3</v>
      </c>
      <c r="F395" s="5" t="str">
        <f>IF('[1]JIRA-Getter.csv'!F394="","",'[1]JIRA-Getter.csv'!F394)</f>
        <v>Closed</v>
      </c>
      <c r="G395" s="6">
        <f>IF('[1]JIRA-Getter.csv'!G394="","",'[1]JIRA-Getter.csv'!G394)</f>
        <v>1</v>
      </c>
      <c r="H395" s="6">
        <f>IF('[1]JIRA-Getter.csv'!H394="","",'[1]JIRA-Getter.csv'!H394)</f>
        <v>0.5</v>
      </c>
      <c r="I395" s="6">
        <f>IF('[1]JIRA-Getter.csv'!I394="","",'[1]JIRA-Getter.csv'!I394)</f>
        <v>0</v>
      </c>
      <c r="J395" s="6">
        <f>IF('[1]JIRA-Getter.csv'!J394="","",'[1]JIRA-Getter.csv'!J394)</f>
        <v>0</v>
      </c>
      <c r="K395" s="5">
        <f>IF('[1]JIRA-Getter.csv'!K394="","",'[1]JIRA-Getter.csv'!K394)</f>
        <v>2</v>
      </c>
      <c r="L395" s="5" t="str">
        <f>IF('[1]JIRA-Getter.csv'!L394="","",'[1]JIRA-Getter.csv'!L394)</f>
        <v>Tobias Blaser</v>
      </c>
      <c r="M395" s="7">
        <f>IF('[1]JIRA-Getter.csv'!M394="","",'[1]JIRA-Getter.csv'!M394+365.5*4)</f>
        <v>41956.364583333336</v>
      </c>
      <c r="N395" s="6">
        <f>IF('[1]JIRA-Getter.csv'!N394="","",'[1]JIRA-Getter.csv'!N394)</f>
        <v>0.5</v>
      </c>
      <c r="O395" s="8" t="str">
        <f>IF('[1]JIRA-Getter.csv'!O394="","",'[1]JIRA-Getter.csv'!O394)</f>
        <v>Create tasks from old meeting report decisions</v>
      </c>
      <c r="P395" s="7">
        <f t="shared" si="6"/>
        <v>41956</v>
      </c>
    </row>
    <row r="396" spans="1:16">
      <c r="A396" s="5">
        <f>IF('[1]JIRA-Getter.csv'!A395="","",'[1]JIRA-Getter.csv'!A395)</f>
        <v>11303</v>
      </c>
      <c r="B396" s="5" t="str">
        <f>IF('[1]JIRA-Getter.csv'!B395="","",'[1]JIRA-Getter.csv'!B395)</f>
        <v>BA-168</v>
      </c>
      <c r="C396" s="5" t="str">
        <f>IF('[1]JIRA-Getter.csv'!C395="","",'[1]JIRA-Getter.csv'!C395)</f>
        <v>Implement PPT Login Data CRUD on Client.</v>
      </c>
      <c r="D396" s="5" t="str">
        <f>IF('[1]JIRA-Getter.csv'!D395="","",'[1]JIRA-Getter.csv'!D395)</f>
        <v/>
      </c>
      <c r="E396" s="5" t="str">
        <f>IF('[1]JIRA-Getter.csv'!E395="","",'[1]JIRA-Getter.csv'!E395)</f>
        <v>Dev.Milestone3</v>
      </c>
      <c r="F396" s="5" t="str">
        <f>IF('[1]JIRA-Getter.csv'!F395="","",'[1]JIRA-Getter.csv'!F395)</f>
        <v>Closed</v>
      </c>
      <c r="G396" s="6">
        <f>IF('[1]JIRA-Getter.csv'!G395="","",'[1]JIRA-Getter.csv'!G395)</f>
        <v>5</v>
      </c>
      <c r="H396" s="6">
        <f>IF('[1]JIRA-Getter.csv'!H395="","",'[1]JIRA-Getter.csv'!H395)</f>
        <v>1.6666666666666601</v>
      </c>
      <c r="I396" s="6">
        <f>IF('[1]JIRA-Getter.csv'!I395="","",'[1]JIRA-Getter.csv'!I395)</f>
        <v>1</v>
      </c>
      <c r="J396" s="6">
        <f>IF('[1]JIRA-Getter.csv'!J395="","",'[1]JIRA-Getter.csv'!J395)</f>
        <v>0.33333333333333298</v>
      </c>
      <c r="K396" s="5">
        <f>IF('[1]JIRA-Getter.csv'!K395="","",'[1]JIRA-Getter.csv'!K395)</f>
        <v>3</v>
      </c>
      <c r="L396" s="5" t="str">
        <f>IF('[1]JIRA-Getter.csv'!L395="","",'[1]JIRA-Getter.csv'!L395)</f>
        <v>Tobias Blaser</v>
      </c>
      <c r="M396" s="7">
        <f>IF('[1]JIRA-Getter.csv'!M395="","",'[1]JIRA-Getter.csv'!M395+365.5*4)</f>
        <v>41956.385416666664</v>
      </c>
      <c r="N396" s="6">
        <f>IF('[1]JIRA-Getter.csv'!N395="","",'[1]JIRA-Getter.csv'!N395)</f>
        <v>0.75</v>
      </c>
      <c r="O396" s="8" t="str">
        <f>IF('[1]JIRA-Getter.csv'!O395="","",'[1]JIRA-Getter.csv'!O395)</f>
        <v>Start CRUD for pptAccounts.</v>
      </c>
      <c r="P396" s="7">
        <f t="shared" si="6"/>
        <v>41956</v>
      </c>
    </row>
    <row r="397" spans="1:16">
      <c r="A397" s="5">
        <f>IF('[1]JIRA-Getter.csv'!A396="","",'[1]JIRA-Getter.csv'!A396)</f>
        <v>11304</v>
      </c>
      <c r="B397" s="5" t="str">
        <f>IF('[1]JIRA-Getter.csv'!B396="","",'[1]JIRA-Getter.csv'!B396)</f>
        <v>BA-179</v>
      </c>
      <c r="C397" s="5" t="str">
        <f>IF('[1]JIRA-Getter.csv'!C396="","",'[1]JIRA-Getter.csv'!C396)</f>
        <v>fix api parameter inconsistencies</v>
      </c>
      <c r="D397" s="5" t="str">
        <f>IF('[1]JIRA-Getter.csv'!D396="","",'[1]JIRA-Getter.csv'!D396)</f>
        <v/>
      </c>
      <c r="E397" s="5" t="str">
        <f>IF('[1]JIRA-Getter.csv'!E396="","",'[1]JIRA-Getter.csv'!E396)</f>
        <v>Dev.Milestone3</v>
      </c>
      <c r="F397" s="5" t="str">
        <f>IF('[1]JIRA-Getter.csv'!F396="","",'[1]JIRA-Getter.csv'!F396)</f>
        <v>Closed</v>
      </c>
      <c r="G397" s="6">
        <f>IF('[1]JIRA-Getter.csv'!G396="","",'[1]JIRA-Getter.csv'!G396)</f>
        <v>2</v>
      </c>
      <c r="H397" s="6">
        <f>IF('[1]JIRA-Getter.csv'!H396="","",'[1]JIRA-Getter.csv'!H396)</f>
        <v>0.66666666666666596</v>
      </c>
      <c r="I397" s="6">
        <f>IF('[1]JIRA-Getter.csv'!I396="","",'[1]JIRA-Getter.csv'!I396)</f>
        <v>0</v>
      </c>
      <c r="J397" s="6">
        <f>IF('[1]JIRA-Getter.csv'!J396="","",'[1]JIRA-Getter.csv'!J396)</f>
        <v>0</v>
      </c>
      <c r="K397" s="5">
        <f>IF('[1]JIRA-Getter.csv'!K396="","",'[1]JIRA-Getter.csv'!K396)</f>
        <v>3</v>
      </c>
      <c r="L397" s="5" t="str">
        <f>IF('[1]JIRA-Getter.csv'!L396="","",'[1]JIRA-Getter.csv'!L396)</f>
        <v>Tobias Blaser</v>
      </c>
      <c r="M397" s="7">
        <f>IF('[1]JIRA-Getter.csv'!M396="","",'[1]JIRA-Getter.csv'!M396+365.5*4)</f>
        <v>41956.416666666664</v>
      </c>
      <c r="N397" s="6">
        <f>IF('[1]JIRA-Getter.csv'!N396="","",'[1]JIRA-Getter.csv'!N396)</f>
        <v>0.75</v>
      </c>
      <c r="O397" s="8" t="str">
        <f>IF('[1]JIRA-Getter.csv'!O396="","",'[1]JIRA-Getter.csv'!O396)</f>
        <v>Fix pptUrl parameter in PPTAccount controller, logic and test.</v>
      </c>
      <c r="P397" s="7">
        <f t="shared" si="6"/>
        <v>41956</v>
      </c>
    </row>
    <row r="398" spans="1:16">
      <c r="A398" s="5">
        <f>IF('[1]JIRA-Getter.csv'!A397="","",'[1]JIRA-Getter.csv'!A397)</f>
        <v>11305</v>
      </c>
      <c r="B398" s="5" t="str">
        <f>IF('[1]JIRA-Getter.csv'!B397="","",'[1]JIRA-Getter.csv'!B397)</f>
        <v>BA-168</v>
      </c>
      <c r="C398" s="5" t="str">
        <f>IF('[1]JIRA-Getter.csv'!C397="","",'[1]JIRA-Getter.csv'!C397)</f>
        <v>Implement PPT Login Data CRUD on Client.</v>
      </c>
      <c r="D398" s="5" t="str">
        <f>IF('[1]JIRA-Getter.csv'!D397="","",'[1]JIRA-Getter.csv'!D397)</f>
        <v/>
      </c>
      <c r="E398" s="5" t="str">
        <f>IF('[1]JIRA-Getter.csv'!E397="","",'[1]JIRA-Getter.csv'!E397)</f>
        <v>Dev.Milestone3</v>
      </c>
      <c r="F398" s="5" t="str">
        <f>IF('[1]JIRA-Getter.csv'!F397="","",'[1]JIRA-Getter.csv'!F397)</f>
        <v>Closed</v>
      </c>
      <c r="G398" s="6">
        <f>IF('[1]JIRA-Getter.csv'!G397="","",'[1]JIRA-Getter.csv'!G397)</f>
        <v>5</v>
      </c>
      <c r="H398" s="6">
        <f>IF('[1]JIRA-Getter.csv'!H397="","",'[1]JIRA-Getter.csv'!H397)</f>
        <v>1.6666666666666601</v>
      </c>
      <c r="I398" s="6">
        <f>IF('[1]JIRA-Getter.csv'!I397="","",'[1]JIRA-Getter.csv'!I397)</f>
        <v>1</v>
      </c>
      <c r="J398" s="6">
        <f>IF('[1]JIRA-Getter.csv'!J397="","",'[1]JIRA-Getter.csv'!J397)</f>
        <v>0.33333333333333298</v>
      </c>
      <c r="K398" s="5">
        <f>IF('[1]JIRA-Getter.csv'!K397="","",'[1]JIRA-Getter.csv'!K397)</f>
        <v>3</v>
      </c>
      <c r="L398" s="5" t="str">
        <f>IF('[1]JIRA-Getter.csv'!L397="","",'[1]JIRA-Getter.csv'!L397)</f>
        <v>Tobias Blaser</v>
      </c>
      <c r="M398" s="7">
        <f>IF('[1]JIRA-Getter.csv'!M397="","",'[1]JIRA-Getter.csv'!M397+365.5*4)</f>
        <v>41956.447916666664</v>
      </c>
      <c r="N398" s="6">
        <f>IF('[1]JIRA-Getter.csv'!N397="","",'[1]JIRA-Getter.csv'!N397)</f>
        <v>1</v>
      </c>
      <c r="O398" s="8" t="str">
        <f>IF('[1]JIRA-Getter.csv'!O397="","",'[1]JIRA-Getter.csv'!O397)</f>
        <v>Implement create operation.</v>
      </c>
      <c r="P398" s="7">
        <f t="shared" si="6"/>
        <v>41956</v>
      </c>
    </row>
    <row r="399" spans="1:16">
      <c r="A399" s="5">
        <f>IF('[1]JIRA-Getter.csv'!A398="","",'[1]JIRA-Getter.csv'!A398)</f>
        <v>11306</v>
      </c>
      <c r="B399" s="5" t="str">
        <f>IF('[1]JIRA-Getter.csv'!B398="","",'[1]JIRA-Getter.csv'!B398)</f>
        <v>BA-168</v>
      </c>
      <c r="C399" s="5" t="str">
        <f>IF('[1]JIRA-Getter.csv'!C398="","",'[1]JIRA-Getter.csv'!C398)</f>
        <v>Implement PPT Login Data CRUD on Client.</v>
      </c>
      <c r="D399" s="5" t="str">
        <f>IF('[1]JIRA-Getter.csv'!D398="","",'[1]JIRA-Getter.csv'!D398)</f>
        <v/>
      </c>
      <c r="E399" s="5" t="str">
        <f>IF('[1]JIRA-Getter.csv'!E398="","",'[1]JIRA-Getter.csv'!E398)</f>
        <v>Dev.Milestone3</v>
      </c>
      <c r="F399" s="5" t="str">
        <f>IF('[1]JIRA-Getter.csv'!F398="","",'[1]JIRA-Getter.csv'!F398)</f>
        <v>Closed</v>
      </c>
      <c r="G399" s="6">
        <f>IF('[1]JIRA-Getter.csv'!G398="","",'[1]JIRA-Getter.csv'!G398)</f>
        <v>5</v>
      </c>
      <c r="H399" s="6">
        <f>IF('[1]JIRA-Getter.csv'!H398="","",'[1]JIRA-Getter.csv'!H398)</f>
        <v>1.6666666666666601</v>
      </c>
      <c r="I399" s="6">
        <f>IF('[1]JIRA-Getter.csv'!I398="","",'[1]JIRA-Getter.csv'!I398)</f>
        <v>1</v>
      </c>
      <c r="J399" s="6">
        <f>IF('[1]JIRA-Getter.csv'!J398="","",'[1]JIRA-Getter.csv'!J398)</f>
        <v>0.33333333333333298</v>
      </c>
      <c r="K399" s="5">
        <f>IF('[1]JIRA-Getter.csv'!K398="","",'[1]JIRA-Getter.csv'!K398)</f>
        <v>3</v>
      </c>
      <c r="L399" s="5" t="str">
        <f>IF('[1]JIRA-Getter.csv'!L398="","",'[1]JIRA-Getter.csv'!L398)</f>
        <v>Tobias Blaser</v>
      </c>
      <c r="M399" s="7">
        <f>IF('[1]JIRA-Getter.csv'!M398="","",'[1]JIRA-Getter.csv'!M398+365.5*4)</f>
        <v>41956.520833333336</v>
      </c>
      <c r="N399" s="6">
        <f>IF('[1]JIRA-Getter.csv'!N398="","",'[1]JIRA-Getter.csv'!N398)</f>
        <v>2.25</v>
      </c>
      <c r="O399" s="8" t="str">
        <f>IF('[1]JIRA-Getter.csv'!O398="","",'[1]JIRA-Getter.csv'!O398)</f>
        <v>Implement ppt login data crud &amp; improove ui.</v>
      </c>
      <c r="P399" s="7">
        <f t="shared" si="6"/>
        <v>41956</v>
      </c>
    </row>
    <row r="400" spans="1:16">
      <c r="A400" s="5">
        <f>IF('[1]JIRA-Getter.csv'!A399="","",'[1]JIRA-Getter.csv'!A399)</f>
        <v>11307</v>
      </c>
      <c r="B400" s="5" t="str">
        <f>IF('[1]JIRA-Getter.csv'!B399="","",'[1]JIRA-Getter.csv'!B399)</f>
        <v>BA-154</v>
      </c>
      <c r="C400" s="5" t="str">
        <f>IF('[1]JIRA-Getter.csv'!C399="","",'[1]JIRA-Getter.csv'!C399)</f>
        <v>Enable mapping of options (and not "only" problems)</v>
      </c>
      <c r="D400" s="5" t="str">
        <f>IF('[1]JIRA-Getter.csv'!D399="","",'[1]JIRA-Getter.csv'!D399)</f>
        <v/>
      </c>
      <c r="E400" s="5" t="str">
        <f>IF('[1]JIRA-Getter.csv'!E399="","",'[1]JIRA-Getter.csv'!E399)</f>
        <v>Dev.Milestone3</v>
      </c>
      <c r="F400" s="5" t="str">
        <f>IF('[1]JIRA-Getter.csv'!F399="","",'[1]JIRA-Getter.csv'!F399)</f>
        <v>Closed</v>
      </c>
      <c r="G400" s="6">
        <f>IF('[1]JIRA-Getter.csv'!G399="","",'[1]JIRA-Getter.csv'!G399)</f>
        <v>16</v>
      </c>
      <c r="H400" s="6">
        <f>IF('[1]JIRA-Getter.csv'!H399="","",'[1]JIRA-Getter.csv'!H399)</f>
        <v>8</v>
      </c>
      <c r="I400" s="6">
        <f>IF('[1]JIRA-Getter.csv'!I399="","",'[1]JIRA-Getter.csv'!I399)</f>
        <v>13.25</v>
      </c>
      <c r="J400" s="6">
        <f>IF('[1]JIRA-Getter.csv'!J399="","",'[1]JIRA-Getter.csv'!J399)</f>
        <v>6.625</v>
      </c>
      <c r="K400" s="5">
        <f>IF('[1]JIRA-Getter.csv'!K399="","",'[1]JIRA-Getter.csv'!K399)</f>
        <v>2</v>
      </c>
      <c r="L400" s="5" t="str">
        <f>IF('[1]JIRA-Getter.csv'!L399="","",'[1]JIRA-Getter.csv'!L399)</f>
        <v>Tobias Blaser</v>
      </c>
      <c r="M400" s="7">
        <f>IF('[1]JIRA-Getter.csv'!M399="","",'[1]JIRA-Getter.csv'!M399+365.5*4)</f>
        <v>41956.635416666664</v>
      </c>
      <c r="N400" s="6">
        <f>IF('[1]JIRA-Getter.csv'!N399="","",'[1]JIRA-Getter.csv'!N399)</f>
        <v>1.5</v>
      </c>
      <c r="O400" s="8" t="str">
        <f>IF('[1]JIRA-Getter.csv'!O399="","",'[1]JIRA-Getter.csv'!O399)</f>
        <v>Refactor problems, options and controller and implement mapping of alternatives.</v>
      </c>
      <c r="P400" s="7">
        <f t="shared" si="6"/>
        <v>41956</v>
      </c>
    </row>
    <row r="401" spans="1:16">
      <c r="A401" s="5">
        <f>IF('[1]JIRA-Getter.csv'!A400="","",'[1]JIRA-Getter.csv'!A400)</f>
        <v>11308</v>
      </c>
      <c r="B401" s="5" t="str">
        <f>IF('[1]JIRA-Getter.csv'!B400="","",'[1]JIRA-Getter.csv'!B400)</f>
        <v>BA-181</v>
      </c>
      <c r="C401" s="5" t="str">
        <f>IF('[1]JIRA-Getter.csv'!C400="","",'[1]JIRA-Getter.csv'!C400)</f>
        <v>Persist RequestTemplates</v>
      </c>
      <c r="D401" s="5" t="str">
        <f>IF('[1]JIRA-Getter.csv'!D400="","",'[1]JIRA-Getter.csv'!D400)</f>
        <v/>
      </c>
      <c r="E401" s="5" t="str">
        <f>IF('[1]JIRA-Getter.csv'!E400="","",'[1]JIRA-Getter.csv'!E400)</f>
        <v>Dev.Milestone3</v>
      </c>
      <c r="F401" s="5" t="str">
        <f>IF('[1]JIRA-Getter.csv'!F400="","",'[1]JIRA-Getter.csv'!F400)</f>
        <v>Closed</v>
      </c>
      <c r="G401" s="6">
        <f>IF('[1]JIRA-Getter.csv'!G400="","",'[1]JIRA-Getter.csv'!G400)</f>
        <v>1.6666666666666601E-2</v>
      </c>
      <c r="H401" s="6">
        <f>IF('[1]JIRA-Getter.csv'!H400="","",'[1]JIRA-Getter.csv'!H400)</f>
        <v>8.3333333333333297E-3</v>
      </c>
      <c r="I401" s="6">
        <f>IF('[1]JIRA-Getter.csv'!I400="","",'[1]JIRA-Getter.csv'!I400)</f>
        <v>0</v>
      </c>
      <c r="J401" s="6">
        <f>IF('[1]JIRA-Getter.csv'!J400="","",'[1]JIRA-Getter.csv'!J400)</f>
        <v>0</v>
      </c>
      <c r="K401" s="5">
        <f>IF('[1]JIRA-Getter.csv'!K400="","",'[1]JIRA-Getter.csv'!K400)</f>
        <v>2</v>
      </c>
      <c r="L401" s="5" t="str">
        <f>IF('[1]JIRA-Getter.csv'!L400="","",'[1]JIRA-Getter.csv'!L400)</f>
        <v>Tobias Blaser</v>
      </c>
      <c r="M401" s="7">
        <f>IF('[1]JIRA-Getter.csv'!M400="","",'[1]JIRA-Getter.csv'!M400+365.5*4)</f>
        <v>41956.708333333336</v>
      </c>
      <c r="N401" s="6">
        <f>IF('[1]JIRA-Getter.csv'!N400="","",'[1]JIRA-Getter.csv'!N400)</f>
        <v>1.5</v>
      </c>
      <c r="O401" s="8" t="str">
        <f>IF('[1]JIRA-Getter.csv'!O400="","",'[1]JIRA-Getter.csv'!O400)</f>
        <v>Persist Request templates.</v>
      </c>
      <c r="P401" s="7">
        <f t="shared" si="6"/>
        <v>41956</v>
      </c>
    </row>
    <row r="402" spans="1:16">
      <c r="A402" s="5">
        <f>IF('[1]JIRA-Getter.csv'!A401="","",'[1]JIRA-Getter.csv'!A401)</f>
        <v>11309</v>
      </c>
      <c r="B402" s="5" t="str">
        <f>IF('[1]JIRA-Getter.csv'!B401="","",'[1]JIRA-Getter.csv'!B401)</f>
        <v>BA-125</v>
      </c>
      <c r="C402" s="5" t="str">
        <f>IF('[1]JIRA-Getter.csv'!C401="","",'[1]JIRA-Getter.csv'!C401)</f>
        <v>Implement processing of task templates to tasks and send to server</v>
      </c>
      <c r="D402" s="5" t="str">
        <f>IF('[1]JIRA-Getter.csv'!D401="","",'[1]JIRA-Getter.csv'!D401)</f>
        <v/>
      </c>
      <c r="E402" s="5" t="str">
        <f>IF('[1]JIRA-Getter.csv'!E401="","",'[1]JIRA-Getter.csv'!E401)</f>
        <v>Dev.Milestone3</v>
      </c>
      <c r="F402" s="5" t="str">
        <f>IF('[1]JIRA-Getter.csv'!F401="","",'[1]JIRA-Getter.csv'!F401)</f>
        <v>Closed</v>
      </c>
      <c r="G402" s="6">
        <f>IF('[1]JIRA-Getter.csv'!G401="","",'[1]JIRA-Getter.csv'!G401)</f>
        <v>16</v>
      </c>
      <c r="H402" s="6">
        <f>IF('[1]JIRA-Getter.csv'!H401="","",'[1]JIRA-Getter.csv'!H401)</f>
        <v>0.51612903225806395</v>
      </c>
      <c r="I402" s="6">
        <f>IF('[1]JIRA-Getter.csv'!I401="","",'[1]JIRA-Getter.csv'!I401)</f>
        <v>0</v>
      </c>
      <c r="J402" s="6">
        <f>IF('[1]JIRA-Getter.csv'!J401="","",'[1]JIRA-Getter.csv'!J401)</f>
        <v>0</v>
      </c>
      <c r="K402" s="5">
        <f>IF('[1]JIRA-Getter.csv'!K401="","",'[1]JIRA-Getter.csv'!K401)</f>
        <v>31</v>
      </c>
      <c r="L402" s="5" t="str">
        <f>IF('[1]JIRA-Getter.csv'!L401="","",'[1]JIRA-Getter.csv'!L401)</f>
        <v>Tobias Blaser</v>
      </c>
      <c r="M402" s="7">
        <f>IF('[1]JIRA-Getter.csv'!M401="","",'[1]JIRA-Getter.csv'!M401+365.5*4)</f>
        <v>41956.833333333336</v>
      </c>
      <c r="N402" s="6">
        <f>IF('[1]JIRA-Getter.csv'!N401="","",'[1]JIRA-Getter.csv'!N401)</f>
        <v>1.5</v>
      </c>
      <c r="O402" s="8" t="str">
        <f>IF('[1]JIRA-Getter.csv'!O401="","",'[1]JIRA-Getter.csv'!O401)</f>
        <v>Implement simple processor.</v>
      </c>
      <c r="P402" s="7">
        <f t="shared" si="6"/>
        <v>41956</v>
      </c>
    </row>
    <row r="403" spans="1:16">
      <c r="A403" s="5">
        <f>IF('[1]JIRA-Getter.csv'!A402="","",'[1]JIRA-Getter.csv'!A402)</f>
        <v>11310</v>
      </c>
      <c r="B403" s="5" t="str">
        <f>IF('[1]JIRA-Getter.csv'!B402="","",'[1]JIRA-Getter.csv'!B402)</f>
        <v>BA-125</v>
      </c>
      <c r="C403" s="5" t="str">
        <f>IF('[1]JIRA-Getter.csv'!C402="","",'[1]JIRA-Getter.csv'!C402)</f>
        <v>Implement processing of task templates to tasks and send to server</v>
      </c>
      <c r="D403" s="5" t="str">
        <f>IF('[1]JIRA-Getter.csv'!D402="","",'[1]JIRA-Getter.csv'!D402)</f>
        <v/>
      </c>
      <c r="E403" s="5" t="str">
        <f>IF('[1]JIRA-Getter.csv'!E402="","",'[1]JIRA-Getter.csv'!E402)</f>
        <v>Dev.Milestone3</v>
      </c>
      <c r="F403" s="5" t="str">
        <f>IF('[1]JIRA-Getter.csv'!F402="","",'[1]JIRA-Getter.csv'!F402)</f>
        <v>Closed</v>
      </c>
      <c r="G403" s="6">
        <f>IF('[1]JIRA-Getter.csv'!G402="","",'[1]JIRA-Getter.csv'!G402)</f>
        <v>16</v>
      </c>
      <c r="H403" s="6">
        <f>IF('[1]JIRA-Getter.csv'!H402="","",'[1]JIRA-Getter.csv'!H402)</f>
        <v>0.51612903225806395</v>
      </c>
      <c r="I403" s="6">
        <f>IF('[1]JIRA-Getter.csv'!I402="","",'[1]JIRA-Getter.csv'!I402)</f>
        <v>0</v>
      </c>
      <c r="J403" s="6">
        <f>IF('[1]JIRA-Getter.csv'!J402="","",'[1]JIRA-Getter.csv'!J402)</f>
        <v>0</v>
      </c>
      <c r="K403" s="5">
        <f>IF('[1]JIRA-Getter.csv'!K402="","",'[1]JIRA-Getter.csv'!K402)</f>
        <v>31</v>
      </c>
      <c r="L403" s="5" t="str">
        <f>IF('[1]JIRA-Getter.csv'!L402="","",'[1]JIRA-Getter.csv'!L402)</f>
        <v>Tobias Blaser</v>
      </c>
      <c r="M403" s="7">
        <f>IF('[1]JIRA-Getter.csv'!M402="","",'[1]JIRA-Getter.csv'!M402+365.5*4)</f>
        <v>41957.302083333336</v>
      </c>
      <c r="N403" s="6">
        <f>IF('[1]JIRA-Getter.csv'!N402="","",'[1]JIRA-Getter.csv'!N402)</f>
        <v>1.5</v>
      </c>
      <c r="O403" s="8" t="str">
        <f>IF('[1]JIRA-Getter.csv'!O402="","",'[1]JIRA-Getter.csv'!O402)</f>
        <v>Parse processors.</v>
      </c>
      <c r="P403" s="7">
        <f t="shared" si="6"/>
        <v>41957</v>
      </c>
    </row>
    <row r="404" spans="1:16">
      <c r="A404" s="5">
        <f>IF('[1]JIRA-Getter.csv'!A403="","",'[1]JIRA-Getter.csv'!A403)</f>
        <v>11311</v>
      </c>
      <c r="B404" s="5" t="str">
        <f>IF('[1]JIRA-Getter.csv'!B403="","",'[1]JIRA-Getter.csv'!B403)</f>
        <v>BA-125</v>
      </c>
      <c r="C404" s="5" t="str">
        <f>IF('[1]JIRA-Getter.csv'!C403="","",'[1]JIRA-Getter.csv'!C403)</f>
        <v>Implement processing of task templates to tasks and send to server</v>
      </c>
      <c r="D404" s="5" t="str">
        <f>IF('[1]JIRA-Getter.csv'!D403="","",'[1]JIRA-Getter.csv'!D403)</f>
        <v/>
      </c>
      <c r="E404" s="5" t="str">
        <f>IF('[1]JIRA-Getter.csv'!E403="","",'[1]JIRA-Getter.csv'!E403)</f>
        <v>Dev.Milestone3</v>
      </c>
      <c r="F404" s="5" t="str">
        <f>IF('[1]JIRA-Getter.csv'!F403="","",'[1]JIRA-Getter.csv'!F403)</f>
        <v>Closed</v>
      </c>
      <c r="G404" s="6">
        <f>IF('[1]JIRA-Getter.csv'!G403="","",'[1]JIRA-Getter.csv'!G403)</f>
        <v>16</v>
      </c>
      <c r="H404" s="6">
        <f>IF('[1]JIRA-Getter.csv'!H403="","",'[1]JIRA-Getter.csv'!H403)</f>
        <v>0.51612903225806395</v>
      </c>
      <c r="I404" s="6">
        <f>IF('[1]JIRA-Getter.csv'!I403="","",'[1]JIRA-Getter.csv'!I403)</f>
        <v>0</v>
      </c>
      <c r="J404" s="6">
        <f>IF('[1]JIRA-Getter.csv'!J403="","",'[1]JIRA-Getter.csv'!J403)</f>
        <v>0</v>
      </c>
      <c r="K404" s="5">
        <f>IF('[1]JIRA-Getter.csv'!K403="","",'[1]JIRA-Getter.csv'!K403)</f>
        <v>31</v>
      </c>
      <c r="L404" s="5" t="str">
        <f>IF('[1]JIRA-Getter.csv'!L403="","",'[1]JIRA-Getter.csv'!L403)</f>
        <v>Tobias Blaser</v>
      </c>
      <c r="M404" s="7">
        <f>IF('[1]JIRA-Getter.csv'!M403="","",'[1]JIRA-Getter.csv'!M403+365.5*4)</f>
        <v>41957.416666666664</v>
      </c>
      <c r="N404" s="6">
        <f>IF('[1]JIRA-Getter.csv'!N403="","",'[1]JIRA-Getter.csv'!N403)</f>
        <v>1.5</v>
      </c>
      <c r="O404" s="8" t="str">
        <f>IF('[1]JIRA-Getter.csv'!O403="","",'[1]JIRA-Getter.csv'!O403)</f>
        <v>Test parsing of processors.</v>
      </c>
      <c r="P404" s="7">
        <f t="shared" si="6"/>
        <v>41957</v>
      </c>
    </row>
    <row r="405" spans="1:16">
      <c r="A405" s="5">
        <f>IF('[1]JIRA-Getter.csv'!A404="","",'[1]JIRA-Getter.csv'!A404)</f>
        <v>11312</v>
      </c>
      <c r="B405" s="5" t="str">
        <f>IF('[1]JIRA-Getter.csv'!B404="","",'[1]JIRA-Getter.csv'!B404)</f>
        <v>BA-125</v>
      </c>
      <c r="C405" s="5" t="str">
        <f>IF('[1]JIRA-Getter.csv'!C404="","",'[1]JIRA-Getter.csv'!C404)</f>
        <v>Implement processing of task templates to tasks and send to server</v>
      </c>
      <c r="D405" s="5" t="str">
        <f>IF('[1]JIRA-Getter.csv'!D404="","",'[1]JIRA-Getter.csv'!D404)</f>
        <v/>
      </c>
      <c r="E405" s="5" t="str">
        <f>IF('[1]JIRA-Getter.csv'!E404="","",'[1]JIRA-Getter.csv'!E404)</f>
        <v>Dev.Milestone3</v>
      </c>
      <c r="F405" s="5" t="str">
        <f>IF('[1]JIRA-Getter.csv'!F404="","",'[1]JIRA-Getter.csv'!F404)</f>
        <v>Closed</v>
      </c>
      <c r="G405" s="6">
        <f>IF('[1]JIRA-Getter.csv'!G404="","",'[1]JIRA-Getter.csv'!G404)</f>
        <v>16</v>
      </c>
      <c r="H405" s="6">
        <f>IF('[1]JIRA-Getter.csv'!H404="","",'[1]JIRA-Getter.csv'!H404)</f>
        <v>0.51612903225806395</v>
      </c>
      <c r="I405" s="6">
        <f>IF('[1]JIRA-Getter.csv'!I404="","",'[1]JIRA-Getter.csv'!I404)</f>
        <v>0</v>
      </c>
      <c r="J405" s="6">
        <f>IF('[1]JIRA-Getter.csv'!J404="","",'[1]JIRA-Getter.csv'!J404)</f>
        <v>0</v>
      </c>
      <c r="K405" s="5">
        <f>IF('[1]JIRA-Getter.csv'!K404="","",'[1]JIRA-Getter.csv'!K404)</f>
        <v>31</v>
      </c>
      <c r="L405" s="5" t="str">
        <f>IF('[1]JIRA-Getter.csv'!L404="","",'[1]JIRA-Getter.csv'!L404)</f>
        <v>Tobias Blaser</v>
      </c>
      <c r="M405" s="7">
        <f>IF('[1]JIRA-Getter.csv'!M404="","",'[1]JIRA-Getter.csv'!M404+365.5*4)</f>
        <v>41957.489583333336</v>
      </c>
      <c r="N405" s="6">
        <f>IF('[1]JIRA-Getter.csv'!N404="","",'[1]JIRA-Getter.csv'!N404)</f>
        <v>1.75</v>
      </c>
      <c r="O405" s="8" t="str">
        <f>IF('[1]JIRA-Getter.csv'!O404="","",'[1]JIRA-Getter.csv'!O404)</f>
        <v>Fix parsing of processors.</v>
      </c>
      <c r="P405" s="7">
        <f t="shared" si="6"/>
        <v>41957</v>
      </c>
    </row>
    <row r="406" spans="1:16">
      <c r="A406" s="5">
        <f>IF('[1]JIRA-Getter.csv'!A405="","",'[1]JIRA-Getter.csv'!A405)</f>
        <v>11313</v>
      </c>
      <c r="B406" s="5" t="str">
        <f>IF('[1]JIRA-Getter.csv'!B405="","",'[1]JIRA-Getter.csv'!B405)</f>
        <v>BA-125</v>
      </c>
      <c r="C406" s="5" t="str">
        <f>IF('[1]JIRA-Getter.csv'!C405="","",'[1]JIRA-Getter.csv'!C405)</f>
        <v>Implement processing of task templates to tasks and send to server</v>
      </c>
      <c r="D406" s="5" t="str">
        <f>IF('[1]JIRA-Getter.csv'!D405="","",'[1]JIRA-Getter.csv'!D405)</f>
        <v/>
      </c>
      <c r="E406" s="5" t="str">
        <f>IF('[1]JIRA-Getter.csv'!E405="","",'[1]JIRA-Getter.csv'!E405)</f>
        <v>Dev.Milestone3</v>
      </c>
      <c r="F406" s="5" t="str">
        <f>IF('[1]JIRA-Getter.csv'!F405="","",'[1]JIRA-Getter.csv'!F405)</f>
        <v>Closed</v>
      </c>
      <c r="G406" s="6">
        <f>IF('[1]JIRA-Getter.csv'!G405="","",'[1]JIRA-Getter.csv'!G405)</f>
        <v>16</v>
      </c>
      <c r="H406" s="6">
        <f>IF('[1]JIRA-Getter.csv'!H405="","",'[1]JIRA-Getter.csv'!H405)</f>
        <v>0.51612903225806395</v>
      </c>
      <c r="I406" s="6">
        <f>IF('[1]JIRA-Getter.csv'!I405="","",'[1]JIRA-Getter.csv'!I405)</f>
        <v>0</v>
      </c>
      <c r="J406" s="6">
        <f>IF('[1]JIRA-Getter.csv'!J405="","",'[1]JIRA-Getter.csv'!J405)</f>
        <v>0</v>
      </c>
      <c r="K406" s="5">
        <f>IF('[1]JIRA-Getter.csv'!K405="","",'[1]JIRA-Getter.csv'!K405)</f>
        <v>31</v>
      </c>
      <c r="L406" s="5" t="str">
        <f>IF('[1]JIRA-Getter.csv'!L405="","",'[1]JIRA-Getter.csv'!L405)</f>
        <v>Tobias Blaser</v>
      </c>
      <c r="M406" s="7">
        <f>IF('[1]JIRA-Getter.csv'!M405="","",'[1]JIRA-Getter.csv'!M405+365.5*4)</f>
        <v>41957.604166666664</v>
      </c>
      <c r="N406" s="6">
        <f>IF('[1]JIRA-Getter.csv'!N405="","",'[1]JIRA-Getter.csv'!N405)</f>
        <v>0.75</v>
      </c>
      <c r="O406" s="8" t="str">
        <f>IF('[1]JIRA-Getter.csv'!O405="","",'[1]JIRA-Getter.csv'!O405)</f>
        <v>Fix template parsing.</v>
      </c>
      <c r="P406" s="7">
        <f t="shared" si="6"/>
        <v>41957</v>
      </c>
    </row>
    <row r="407" spans="1:16">
      <c r="A407" s="5">
        <f>IF('[1]JIRA-Getter.csv'!A406="","",'[1]JIRA-Getter.csv'!A406)</f>
        <v>11314</v>
      </c>
      <c r="B407" s="5" t="str">
        <f>IF('[1]JIRA-Getter.csv'!B406="","",'[1]JIRA-Getter.csv'!B406)</f>
        <v>BA-121</v>
      </c>
      <c r="C407" s="5" t="str">
        <f>IF('[1]JIRA-Getter.csv'!C406="","",'[1]JIRA-Getter.csv'!C406)</f>
        <v>Implement CRUD processors on server</v>
      </c>
      <c r="D407" s="5" t="str">
        <f>IF('[1]JIRA-Getter.csv'!D406="","",'[1]JIRA-Getter.csv'!D406)</f>
        <v/>
      </c>
      <c r="E407" s="5" t="str">
        <f>IF('[1]JIRA-Getter.csv'!E406="","",'[1]JIRA-Getter.csv'!E406)</f>
        <v>Dev.Milestone3</v>
      </c>
      <c r="F407" s="5" t="str">
        <f>IF('[1]JIRA-Getter.csv'!F406="","",'[1]JIRA-Getter.csv'!F406)</f>
        <v>Closed</v>
      </c>
      <c r="G407" s="6">
        <f>IF('[1]JIRA-Getter.csv'!G406="","",'[1]JIRA-Getter.csv'!G406)</f>
        <v>5</v>
      </c>
      <c r="H407" s="6">
        <f>IF('[1]JIRA-Getter.csv'!H406="","",'[1]JIRA-Getter.csv'!H406)</f>
        <v>5</v>
      </c>
      <c r="I407" s="6">
        <f>IF('[1]JIRA-Getter.csv'!I406="","",'[1]JIRA-Getter.csv'!I406)</f>
        <v>1.75</v>
      </c>
      <c r="J407" s="6">
        <f>IF('[1]JIRA-Getter.csv'!J406="","",'[1]JIRA-Getter.csv'!J406)</f>
        <v>1.75</v>
      </c>
      <c r="K407" s="5">
        <f>IF('[1]JIRA-Getter.csv'!K406="","",'[1]JIRA-Getter.csv'!K406)</f>
        <v>1</v>
      </c>
      <c r="L407" s="5" t="str">
        <f>IF('[1]JIRA-Getter.csv'!L406="","",'[1]JIRA-Getter.csv'!L406)</f>
        <v>Tobias Blaser</v>
      </c>
      <c r="M407" s="7">
        <f>IF('[1]JIRA-Getter.csv'!M406="","",'[1]JIRA-Getter.csv'!M406+365.5*4)</f>
        <v>41957.635416666664</v>
      </c>
      <c r="N407" s="6">
        <f>IF('[1]JIRA-Getter.csv'!N406="","",'[1]JIRA-Getter.csv'!N406)</f>
        <v>3.25</v>
      </c>
      <c r="O407" s="8" t="str">
        <f>IF('[1]JIRA-Getter.csv'!O406="","",'[1]JIRA-Getter.csv'!O406)</f>
        <v>Implement CRUD &amp; tests for processors.</v>
      </c>
      <c r="P407" s="7">
        <f t="shared" si="6"/>
        <v>41957</v>
      </c>
    </row>
    <row r="408" spans="1:16">
      <c r="A408" s="5">
        <f>IF('[1]JIRA-Getter.csv'!A407="","",'[1]JIRA-Getter.csv'!A407)</f>
        <v>11315</v>
      </c>
      <c r="B408" s="5" t="str">
        <f>IF('[1]JIRA-Getter.csv'!B407="","",'[1]JIRA-Getter.csv'!B407)</f>
        <v>BA-125</v>
      </c>
      <c r="C408" s="5" t="str">
        <f>IF('[1]JIRA-Getter.csv'!C407="","",'[1]JIRA-Getter.csv'!C407)</f>
        <v>Implement processing of task templates to tasks and send to server</v>
      </c>
      <c r="D408" s="5" t="str">
        <f>IF('[1]JIRA-Getter.csv'!D407="","",'[1]JIRA-Getter.csv'!D407)</f>
        <v/>
      </c>
      <c r="E408" s="5" t="str">
        <f>IF('[1]JIRA-Getter.csv'!E407="","",'[1]JIRA-Getter.csv'!E407)</f>
        <v>Dev.Milestone3</v>
      </c>
      <c r="F408" s="5" t="str">
        <f>IF('[1]JIRA-Getter.csv'!F407="","",'[1]JIRA-Getter.csv'!F407)</f>
        <v>Closed</v>
      </c>
      <c r="G408" s="6">
        <f>IF('[1]JIRA-Getter.csv'!G407="","",'[1]JIRA-Getter.csv'!G407)</f>
        <v>16</v>
      </c>
      <c r="H408" s="6">
        <f>IF('[1]JIRA-Getter.csv'!H407="","",'[1]JIRA-Getter.csv'!H407)</f>
        <v>0.51612903225806395</v>
      </c>
      <c r="I408" s="6">
        <f>IF('[1]JIRA-Getter.csv'!I407="","",'[1]JIRA-Getter.csv'!I407)</f>
        <v>0</v>
      </c>
      <c r="J408" s="6">
        <f>IF('[1]JIRA-Getter.csv'!J407="","",'[1]JIRA-Getter.csv'!J407)</f>
        <v>0</v>
      </c>
      <c r="K408" s="5">
        <f>IF('[1]JIRA-Getter.csv'!K407="","",'[1]JIRA-Getter.csv'!K407)</f>
        <v>31</v>
      </c>
      <c r="L408" s="5" t="str">
        <f>IF('[1]JIRA-Getter.csv'!L407="","",'[1]JIRA-Getter.csv'!L407)</f>
        <v>Tobias Blaser</v>
      </c>
      <c r="M408" s="7">
        <f>IF('[1]JIRA-Getter.csv'!M407="","",'[1]JIRA-Getter.csv'!M407+365.5*4)</f>
        <v>41957.791666666664</v>
      </c>
      <c r="N408" s="6">
        <f>IF('[1]JIRA-Getter.csv'!N407="","",'[1]JIRA-Getter.csv'!N407)</f>
        <v>1.5</v>
      </c>
      <c r="O408" s="8" t="str">
        <f>IF('[1]JIRA-Getter.csv'!O407="","",'[1]JIRA-Getter.csv'!O407)</f>
        <v>Imlement variable processing.</v>
      </c>
      <c r="P408" s="7">
        <f t="shared" si="6"/>
        <v>41957</v>
      </c>
    </row>
    <row r="409" spans="1:16">
      <c r="A409" s="5">
        <f>IF('[1]JIRA-Getter.csv'!A408="","",'[1]JIRA-Getter.csv'!A408)</f>
        <v>11316</v>
      </c>
      <c r="B409" s="5" t="str">
        <f>IF('[1]JIRA-Getter.csv'!B408="","",'[1]JIRA-Getter.csv'!B408)</f>
        <v>BA-120</v>
      </c>
      <c r="C409" s="5" t="str">
        <f>IF('[1]JIRA-Getter.csv'!C408="","",'[1]JIRA-Getter.csv'!C408)</f>
        <v>Extend admin interface with processors CRUD on client</v>
      </c>
      <c r="D409" s="5" t="str">
        <f>IF('[1]JIRA-Getter.csv'!D408="","",'[1]JIRA-Getter.csv'!D408)</f>
        <v/>
      </c>
      <c r="E409" s="5" t="str">
        <f>IF('[1]JIRA-Getter.csv'!E408="","",'[1]JIRA-Getter.csv'!E408)</f>
        <v>Dev.Milestone3</v>
      </c>
      <c r="F409" s="5" t="str">
        <f>IF('[1]JIRA-Getter.csv'!F408="","",'[1]JIRA-Getter.csv'!F408)</f>
        <v>Closed</v>
      </c>
      <c r="G409" s="6">
        <f>IF('[1]JIRA-Getter.csv'!G408="","",'[1]JIRA-Getter.csv'!G408)</f>
        <v>8</v>
      </c>
      <c r="H409" s="6">
        <f>IF('[1]JIRA-Getter.csv'!H408="","",'[1]JIRA-Getter.csv'!H408)</f>
        <v>2.6666666666666599</v>
      </c>
      <c r="I409" s="6">
        <f>IF('[1]JIRA-Getter.csv'!I408="","",'[1]JIRA-Getter.csv'!I408)</f>
        <v>0</v>
      </c>
      <c r="J409" s="6">
        <f>IF('[1]JIRA-Getter.csv'!J408="","",'[1]JIRA-Getter.csv'!J408)</f>
        <v>0</v>
      </c>
      <c r="K409" s="5">
        <f>IF('[1]JIRA-Getter.csv'!K408="","",'[1]JIRA-Getter.csv'!K408)</f>
        <v>3</v>
      </c>
      <c r="L409" s="5" t="str">
        <f>IF('[1]JIRA-Getter.csv'!L408="","",'[1]JIRA-Getter.csv'!L408)</f>
        <v>Laurin Murer</v>
      </c>
      <c r="M409" s="7">
        <f>IF('[1]JIRA-Getter.csv'!M408="","",'[1]JIRA-Getter.csv'!M408+365.5*4)</f>
        <v>41957.932638888888</v>
      </c>
      <c r="N409" s="6">
        <f>IF('[1]JIRA-Getter.csv'!N408="","",'[1]JIRA-Getter.csv'!N408)</f>
        <v>8</v>
      </c>
      <c r="O409" s="8" t="str">
        <f>IF('[1]JIRA-Getter.csv'!O408="","",'[1]JIRA-Getter.csv'!O408)</f>
        <v>Created CRUD on client for Processors (and learned client structure)</v>
      </c>
      <c r="P409" s="7">
        <f t="shared" si="6"/>
        <v>41957</v>
      </c>
    </row>
    <row r="410" spans="1:16">
      <c r="A410" s="5">
        <f>IF('[1]JIRA-Getter.csv'!A409="","",'[1]JIRA-Getter.csv'!A409)</f>
        <v>11317</v>
      </c>
      <c r="B410" s="5" t="str">
        <f>IF('[1]JIRA-Getter.csv'!B409="","",'[1]JIRA-Getter.csv'!B409)</f>
        <v>BA-120</v>
      </c>
      <c r="C410" s="5" t="str">
        <f>IF('[1]JIRA-Getter.csv'!C409="","",'[1]JIRA-Getter.csv'!C409)</f>
        <v>Extend admin interface with processors CRUD on client</v>
      </c>
      <c r="D410" s="5" t="str">
        <f>IF('[1]JIRA-Getter.csv'!D409="","",'[1]JIRA-Getter.csv'!D409)</f>
        <v/>
      </c>
      <c r="E410" s="5" t="str">
        <f>IF('[1]JIRA-Getter.csv'!E409="","",'[1]JIRA-Getter.csv'!E409)</f>
        <v>Dev.Milestone3</v>
      </c>
      <c r="F410" s="5" t="str">
        <f>IF('[1]JIRA-Getter.csv'!F409="","",'[1]JIRA-Getter.csv'!F409)</f>
        <v>Closed</v>
      </c>
      <c r="G410" s="6">
        <f>IF('[1]JIRA-Getter.csv'!G409="","",'[1]JIRA-Getter.csv'!G409)</f>
        <v>8</v>
      </c>
      <c r="H410" s="6">
        <f>IF('[1]JIRA-Getter.csv'!H409="","",'[1]JIRA-Getter.csv'!H409)</f>
        <v>2.6666666666666599</v>
      </c>
      <c r="I410" s="6">
        <f>IF('[1]JIRA-Getter.csv'!I409="","",'[1]JIRA-Getter.csv'!I409)</f>
        <v>0</v>
      </c>
      <c r="J410" s="6">
        <f>IF('[1]JIRA-Getter.csv'!J409="","",'[1]JIRA-Getter.csv'!J409)</f>
        <v>0</v>
      </c>
      <c r="K410" s="5">
        <f>IF('[1]JIRA-Getter.csv'!K409="","",'[1]JIRA-Getter.csv'!K409)</f>
        <v>3</v>
      </c>
      <c r="L410" s="5" t="str">
        <f>IF('[1]JIRA-Getter.csv'!L409="","",'[1]JIRA-Getter.csv'!L409)</f>
        <v>Laurin Murer</v>
      </c>
      <c r="M410" s="7">
        <f>IF('[1]JIRA-Getter.csv'!M409="","",'[1]JIRA-Getter.csv'!M409+365.5*4)</f>
        <v>41957.933333333334</v>
      </c>
      <c r="N410" s="6">
        <f>IF('[1]JIRA-Getter.csv'!N409="","",'[1]JIRA-Getter.csv'!N409)</f>
        <v>0.5</v>
      </c>
      <c r="O410" s="8" t="str">
        <f>IF('[1]JIRA-Getter.csv'!O409="","",'[1]JIRA-Getter.csv'!O409)</f>
        <v>Replaced input-boxes for code by textareas</v>
      </c>
      <c r="P410" s="7">
        <f t="shared" si="6"/>
        <v>41957</v>
      </c>
    </row>
    <row r="411" spans="1:16">
      <c r="A411" s="5">
        <f>IF('[1]JIRA-Getter.csv'!A410="","",'[1]JIRA-Getter.csv'!A410)</f>
        <v>11318</v>
      </c>
      <c r="B411" s="5" t="str">
        <f>IF('[1]JIRA-Getter.csv'!B410="","",'[1]JIRA-Getter.csv'!B410)</f>
        <v>BA-120</v>
      </c>
      <c r="C411" s="5" t="str">
        <f>IF('[1]JIRA-Getter.csv'!C410="","",'[1]JIRA-Getter.csv'!C410)</f>
        <v>Extend admin interface with processors CRUD on client</v>
      </c>
      <c r="D411" s="5" t="str">
        <f>IF('[1]JIRA-Getter.csv'!D410="","",'[1]JIRA-Getter.csv'!D410)</f>
        <v/>
      </c>
      <c r="E411" s="5" t="str">
        <f>IF('[1]JIRA-Getter.csv'!E410="","",'[1]JIRA-Getter.csv'!E410)</f>
        <v>Dev.Milestone3</v>
      </c>
      <c r="F411" s="5" t="str">
        <f>IF('[1]JIRA-Getter.csv'!F410="","",'[1]JIRA-Getter.csv'!F410)</f>
        <v>Closed</v>
      </c>
      <c r="G411" s="6">
        <f>IF('[1]JIRA-Getter.csv'!G410="","",'[1]JIRA-Getter.csv'!G410)</f>
        <v>8</v>
      </c>
      <c r="H411" s="6">
        <f>IF('[1]JIRA-Getter.csv'!H410="","",'[1]JIRA-Getter.csv'!H410)</f>
        <v>2.6666666666666599</v>
      </c>
      <c r="I411" s="6">
        <f>IF('[1]JIRA-Getter.csv'!I410="","",'[1]JIRA-Getter.csv'!I410)</f>
        <v>0</v>
      </c>
      <c r="J411" s="6">
        <f>IF('[1]JIRA-Getter.csv'!J410="","",'[1]JIRA-Getter.csv'!J410)</f>
        <v>0</v>
      </c>
      <c r="K411" s="5">
        <f>IF('[1]JIRA-Getter.csv'!K410="","",'[1]JIRA-Getter.csv'!K410)</f>
        <v>3</v>
      </c>
      <c r="L411" s="5" t="str">
        <f>IF('[1]JIRA-Getter.csv'!L410="","",'[1]JIRA-Getter.csv'!L410)</f>
        <v>Laurin Murer</v>
      </c>
      <c r="M411" s="7">
        <f>IF('[1]JIRA-Getter.csv'!M410="","",'[1]JIRA-Getter.csv'!M410+365.5*4)</f>
        <v>41957.933333333334</v>
      </c>
      <c r="N411" s="6">
        <f>IF('[1]JIRA-Getter.csv'!N410="","",'[1]JIRA-Getter.csv'!N410)</f>
        <v>1.25</v>
      </c>
      <c r="O411" s="8" t="str">
        <f>IF('[1]JIRA-Getter.csv'!O410="","",'[1]JIRA-Getter.csv'!O410)</f>
        <v>Added AdminControllerTest on client</v>
      </c>
      <c r="P411" s="7">
        <f t="shared" si="6"/>
        <v>41957</v>
      </c>
    </row>
    <row r="412" spans="1:16">
      <c r="A412" s="5">
        <f>IF('[1]JIRA-Getter.csv'!A411="","",'[1]JIRA-Getter.csv'!A411)</f>
        <v>11319</v>
      </c>
      <c r="B412" s="5" t="str">
        <f>IF('[1]JIRA-Getter.csv'!B411="","",'[1]JIRA-Getter.csv'!B411)</f>
        <v>BA-179</v>
      </c>
      <c r="C412" s="5" t="str">
        <f>IF('[1]JIRA-Getter.csv'!C411="","",'[1]JIRA-Getter.csv'!C411)</f>
        <v>fix api parameter inconsistencies</v>
      </c>
      <c r="D412" s="5" t="str">
        <f>IF('[1]JIRA-Getter.csv'!D411="","",'[1]JIRA-Getter.csv'!D411)</f>
        <v/>
      </c>
      <c r="E412" s="5" t="str">
        <f>IF('[1]JIRA-Getter.csv'!E411="","",'[1]JIRA-Getter.csv'!E411)</f>
        <v>Dev.Milestone3</v>
      </c>
      <c r="F412" s="5" t="str">
        <f>IF('[1]JIRA-Getter.csv'!F411="","",'[1]JIRA-Getter.csv'!F411)</f>
        <v>Closed</v>
      </c>
      <c r="G412" s="6">
        <f>IF('[1]JIRA-Getter.csv'!G411="","",'[1]JIRA-Getter.csv'!G411)</f>
        <v>2</v>
      </c>
      <c r="H412" s="6">
        <f>IF('[1]JIRA-Getter.csv'!H411="","",'[1]JIRA-Getter.csv'!H411)</f>
        <v>0.66666666666666596</v>
      </c>
      <c r="I412" s="6">
        <f>IF('[1]JIRA-Getter.csv'!I411="","",'[1]JIRA-Getter.csv'!I411)</f>
        <v>0</v>
      </c>
      <c r="J412" s="6">
        <f>IF('[1]JIRA-Getter.csv'!J411="","",'[1]JIRA-Getter.csv'!J411)</f>
        <v>0</v>
      </c>
      <c r="K412" s="5">
        <f>IF('[1]JIRA-Getter.csv'!K411="","",'[1]JIRA-Getter.csv'!K411)</f>
        <v>3</v>
      </c>
      <c r="L412" s="5" t="str">
        <f>IF('[1]JIRA-Getter.csv'!L411="","",'[1]JIRA-Getter.csv'!L411)</f>
        <v>Laurin Murer</v>
      </c>
      <c r="M412" s="7">
        <f>IF('[1]JIRA-Getter.csv'!M411="","",'[1]JIRA-Getter.csv'!M411+365.5*4)</f>
        <v>41957.995138888888</v>
      </c>
      <c r="N412" s="6">
        <f>IF('[1]JIRA-Getter.csv'!N411="","",'[1]JIRA-Getter.csv'!N411)</f>
        <v>0.5</v>
      </c>
      <c r="O412" s="8" t="str">
        <f>IF('[1]JIRA-Getter.csv'!O411="","",'[1]JIRA-Getter.csv'!O411)</f>
        <v>Replaced all Forms by their corresponding entity</v>
      </c>
      <c r="P412" s="7">
        <f t="shared" si="6"/>
        <v>41957</v>
      </c>
    </row>
    <row r="413" spans="1:16">
      <c r="A413" s="5">
        <f>IF('[1]JIRA-Getter.csv'!A412="","",'[1]JIRA-Getter.csv'!A412)</f>
        <v>11320</v>
      </c>
      <c r="B413" s="5" t="str">
        <f>IF('[1]JIRA-Getter.csv'!B412="","",'[1]JIRA-Getter.csv'!B412)</f>
        <v>BA-179</v>
      </c>
      <c r="C413" s="5" t="str">
        <f>IF('[1]JIRA-Getter.csv'!C412="","",'[1]JIRA-Getter.csv'!C412)</f>
        <v>fix api parameter inconsistencies</v>
      </c>
      <c r="D413" s="5" t="str">
        <f>IF('[1]JIRA-Getter.csv'!D412="","",'[1]JIRA-Getter.csv'!D412)</f>
        <v/>
      </c>
      <c r="E413" s="5" t="str">
        <f>IF('[1]JIRA-Getter.csv'!E412="","",'[1]JIRA-Getter.csv'!E412)</f>
        <v>Dev.Milestone3</v>
      </c>
      <c r="F413" s="5" t="str">
        <f>IF('[1]JIRA-Getter.csv'!F412="","",'[1]JIRA-Getter.csv'!F412)</f>
        <v>Closed</v>
      </c>
      <c r="G413" s="6">
        <f>IF('[1]JIRA-Getter.csv'!G412="","",'[1]JIRA-Getter.csv'!G412)</f>
        <v>2</v>
      </c>
      <c r="H413" s="6">
        <f>IF('[1]JIRA-Getter.csv'!H412="","",'[1]JIRA-Getter.csv'!H412)</f>
        <v>0.66666666666666596</v>
      </c>
      <c r="I413" s="6">
        <f>IF('[1]JIRA-Getter.csv'!I412="","",'[1]JIRA-Getter.csv'!I412)</f>
        <v>0</v>
      </c>
      <c r="J413" s="6">
        <f>IF('[1]JIRA-Getter.csv'!J412="","",'[1]JIRA-Getter.csv'!J412)</f>
        <v>0</v>
      </c>
      <c r="K413" s="5">
        <f>IF('[1]JIRA-Getter.csv'!K412="","",'[1]JIRA-Getter.csv'!K412)</f>
        <v>3</v>
      </c>
      <c r="L413" s="5" t="str">
        <f>IF('[1]JIRA-Getter.csv'!L412="","",'[1]JIRA-Getter.csv'!L412)</f>
        <v>Laurin Murer</v>
      </c>
      <c r="M413" s="7">
        <f>IF('[1]JIRA-Getter.csv'!M412="","",'[1]JIRA-Getter.csv'!M412+365.5*4)</f>
        <v>41958.009722222225</v>
      </c>
      <c r="N413" s="6">
        <f>IF('[1]JIRA-Getter.csv'!N412="","",'[1]JIRA-Getter.csv'!N412)</f>
        <v>0.75</v>
      </c>
      <c r="O413" s="8" t="str">
        <f>IF('[1]JIRA-Getter.csv'!O412="","",'[1]JIRA-Getter.csv'!O412)</f>
        <v>Wrote tests for Json requests and extended documentation for Json requests</v>
      </c>
      <c r="P413" s="7">
        <f t="shared" si="6"/>
        <v>41958</v>
      </c>
    </row>
    <row r="414" spans="1:16">
      <c r="A414" s="5">
        <f>IF('[1]JIRA-Getter.csv'!A413="","",'[1]JIRA-Getter.csv'!A413)</f>
        <v>11321</v>
      </c>
      <c r="B414" s="5" t="str">
        <f>IF('[1]JIRA-Getter.csv'!B413="","",'[1]JIRA-Getter.csv'!B413)</f>
        <v>BA-182</v>
      </c>
      <c r="C414" s="5" t="str">
        <f>IF('[1]JIRA-Getter.csv'!C413="","",'[1]JIRA-Getter.csv'!C413)</f>
        <v>Update ADRepo</v>
      </c>
      <c r="D414" s="5" t="str">
        <f>IF('[1]JIRA-Getter.csv'!D413="","",'[1]JIRA-Getter.csv'!D413)</f>
        <v/>
      </c>
      <c r="E414" s="5" t="str">
        <f>IF('[1]JIRA-Getter.csv'!E413="","",'[1]JIRA-Getter.csv'!E413)</f>
        <v>Dev.Milestone3</v>
      </c>
      <c r="F414" s="5" t="str">
        <f>IF('[1]JIRA-Getter.csv'!F413="","",'[1]JIRA-Getter.csv'!F413)</f>
        <v>Closed</v>
      </c>
      <c r="G414" s="6">
        <f>IF('[1]JIRA-Getter.csv'!G413="","",'[1]JIRA-Getter.csv'!G413)</f>
        <v>2</v>
      </c>
      <c r="H414" s="6">
        <f>IF('[1]JIRA-Getter.csv'!H413="","",'[1]JIRA-Getter.csv'!H413)</f>
        <v>1</v>
      </c>
      <c r="I414" s="6">
        <f>IF('[1]JIRA-Getter.csv'!I413="","",'[1]JIRA-Getter.csv'!I413)</f>
        <v>0.5</v>
      </c>
      <c r="J414" s="6">
        <f>IF('[1]JIRA-Getter.csv'!J413="","",'[1]JIRA-Getter.csv'!J413)</f>
        <v>0.25</v>
      </c>
      <c r="K414" s="5">
        <f>IF('[1]JIRA-Getter.csv'!K413="","",'[1]JIRA-Getter.csv'!K413)</f>
        <v>2</v>
      </c>
      <c r="L414" s="5" t="str">
        <f>IF('[1]JIRA-Getter.csv'!L413="","",'[1]JIRA-Getter.csv'!L413)</f>
        <v>Laurin Murer</v>
      </c>
      <c r="M414" s="7">
        <f>IF('[1]JIRA-Getter.csv'!M413="","",'[1]JIRA-Getter.csv'!M413+365.5*4)</f>
        <v>41958.025000000001</v>
      </c>
      <c r="N414" s="6">
        <f>IF('[1]JIRA-Getter.csv'!N413="","",'[1]JIRA-Getter.csv'!N413)</f>
        <v>0.5</v>
      </c>
      <c r="O414" s="8" t="str">
        <f>IF('[1]JIRA-Getter.csv'!O413="","",'[1]JIRA-Getter.csv'!O413)</f>
        <v>Tried to update to new version, but it failed with an internal server error.</v>
      </c>
      <c r="P414" s="7">
        <f t="shared" si="6"/>
        <v>41958</v>
      </c>
    </row>
    <row r="415" spans="1:16">
      <c r="A415" s="5">
        <f>IF('[1]JIRA-Getter.csv'!A414="","",'[1]JIRA-Getter.csv'!A414)</f>
        <v>11322</v>
      </c>
      <c r="B415" s="5" t="str">
        <f>IF('[1]JIRA-Getter.csv'!B414="","",'[1]JIRA-Getter.csv'!B414)</f>
        <v>BA-113</v>
      </c>
      <c r="C415" s="5" t="str">
        <f>IF('[1]JIRA-Getter.csv'!C414="","",'[1]JIRA-Getter.csv'!C414)</f>
        <v>Improve Task templates detail view</v>
      </c>
      <c r="D415" s="5" t="str">
        <f>IF('[1]JIRA-Getter.csv'!D414="","",'[1]JIRA-Getter.csv'!D414)</f>
        <v/>
      </c>
      <c r="E415" s="5" t="str">
        <f>IF('[1]JIRA-Getter.csv'!E414="","",'[1]JIRA-Getter.csv'!E414)</f>
        <v>Dev.Milestone3</v>
      </c>
      <c r="F415" s="5" t="str">
        <f>IF('[1]JIRA-Getter.csv'!F414="","",'[1]JIRA-Getter.csv'!F414)</f>
        <v>Closed</v>
      </c>
      <c r="G415" s="6">
        <f>IF('[1]JIRA-Getter.csv'!G414="","",'[1]JIRA-Getter.csv'!G414)</f>
        <v>5</v>
      </c>
      <c r="H415" s="6">
        <f>IF('[1]JIRA-Getter.csv'!H414="","",'[1]JIRA-Getter.csv'!H414)</f>
        <v>2.5</v>
      </c>
      <c r="I415" s="6">
        <f>IF('[1]JIRA-Getter.csv'!I414="","",'[1]JIRA-Getter.csv'!I414)</f>
        <v>2</v>
      </c>
      <c r="J415" s="6">
        <f>IF('[1]JIRA-Getter.csv'!J414="","",'[1]JIRA-Getter.csv'!J414)</f>
        <v>1</v>
      </c>
      <c r="K415" s="5">
        <f>IF('[1]JIRA-Getter.csv'!K414="","",'[1]JIRA-Getter.csv'!K414)</f>
        <v>2</v>
      </c>
      <c r="L415" s="5" t="str">
        <f>IF('[1]JIRA-Getter.csv'!L414="","",'[1]JIRA-Getter.csv'!L414)</f>
        <v>Laurin Murer</v>
      </c>
      <c r="M415" s="7">
        <f>IF('[1]JIRA-Getter.csv'!M414="","",'[1]JIRA-Getter.csv'!M414+365.5*4)</f>
        <v>41958.625694444447</v>
      </c>
      <c r="N415" s="6">
        <f>IF('[1]JIRA-Getter.csv'!N414="","",'[1]JIRA-Getter.csv'!N414)</f>
        <v>2</v>
      </c>
      <c r="O415" s="8" t="str">
        <f>IF('[1]JIRA-Getter.csv'!O414="","",'[1]JIRA-Getter.csv'!O414)</f>
        <v>Improved Task Template view</v>
      </c>
      <c r="P415" s="7">
        <f t="shared" si="6"/>
        <v>41958</v>
      </c>
    </row>
    <row r="416" spans="1:16">
      <c r="A416" s="5">
        <f>IF('[1]JIRA-Getter.csv'!A415="","",'[1]JIRA-Getter.csv'!A415)</f>
        <v>11323</v>
      </c>
      <c r="B416" s="5" t="str">
        <f>IF('[1]JIRA-Getter.csv'!B415="","",'[1]JIRA-Getter.csv'!B415)</f>
        <v>BA-185</v>
      </c>
      <c r="C416" s="5" t="str">
        <f>IF('[1]JIRA-Getter.csv'!C415="","",'[1]JIRA-Getter.csv'!C415)</f>
        <v>Enable fetching of DKS-Mappings by DKS-Node</v>
      </c>
      <c r="D416" s="5" t="str">
        <f>IF('[1]JIRA-Getter.csv'!D415="","",'[1]JIRA-Getter.csv'!D415)</f>
        <v/>
      </c>
      <c r="E416" s="5" t="str">
        <f>IF('[1]JIRA-Getter.csv'!E415="","",'[1]JIRA-Getter.csv'!E415)</f>
        <v>Dev.Milestone3</v>
      </c>
      <c r="F416" s="5" t="str">
        <f>IF('[1]JIRA-Getter.csv'!F415="","",'[1]JIRA-Getter.csv'!F415)</f>
        <v>Closed</v>
      </c>
      <c r="G416" s="6">
        <f>IF('[1]JIRA-Getter.csv'!G415="","",'[1]JIRA-Getter.csv'!G415)</f>
        <v>1</v>
      </c>
      <c r="H416" s="6">
        <f>IF('[1]JIRA-Getter.csv'!H415="","",'[1]JIRA-Getter.csv'!H415)</f>
        <v>1</v>
      </c>
      <c r="I416" s="6">
        <f>IF('[1]JIRA-Getter.csv'!I415="","",'[1]JIRA-Getter.csv'!I415)</f>
        <v>0</v>
      </c>
      <c r="J416" s="6">
        <f>IF('[1]JIRA-Getter.csv'!J415="","",'[1]JIRA-Getter.csv'!J415)</f>
        <v>0</v>
      </c>
      <c r="K416" s="5">
        <f>IF('[1]JIRA-Getter.csv'!K415="","",'[1]JIRA-Getter.csv'!K415)</f>
        <v>1</v>
      </c>
      <c r="L416" s="5" t="str">
        <f>IF('[1]JIRA-Getter.csv'!L415="","",'[1]JIRA-Getter.csv'!L415)</f>
        <v>Laurin Murer</v>
      </c>
      <c r="M416" s="7">
        <f>IF('[1]JIRA-Getter.csv'!M415="","",'[1]JIRA-Getter.csv'!M415+365.5*4)</f>
        <v>41958.689583333333</v>
      </c>
      <c r="N416" s="6">
        <f>IF('[1]JIRA-Getter.csv'!N415="","",'[1]JIRA-Getter.csv'!N415)</f>
        <v>1.1666666666666601</v>
      </c>
      <c r="O416" s="8" t="str">
        <f>IF('[1]JIRA-Getter.csv'!O415="","",'[1]JIRA-Getter.csv'!O415)</f>
        <v>Added option to fetch DKS-Mappings by DKS-Node</v>
      </c>
      <c r="P416" s="7">
        <f t="shared" si="6"/>
        <v>41958</v>
      </c>
    </row>
    <row r="417" spans="1:16">
      <c r="A417" s="5">
        <f>IF('[1]JIRA-Getter.csv'!A416="","",'[1]JIRA-Getter.csv'!A416)</f>
        <v>11324</v>
      </c>
      <c r="B417" s="5" t="str">
        <f>IF('[1]JIRA-Getter.csv'!B416="","",'[1]JIRA-Getter.csv'!B416)</f>
        <v>BA-113</v>
      </c>
      <c r="C417" s="5" t="str">
        <f>IF('[1]JIRA-Getter.csv'!C416="","",'[1]JIRA-Getter.csv'!C416)</f>
        <v>Improve Task templates detail view</v>
      </c>
      <c r="D417" s="5" t="str">
        <f>IF('[1]JIRA-Getter.csv'!D416="","",'[1]JIRA-Getter.csv'!D416)</f>
        <v/>
      </c>
      <c r="E417" s="5" t="str">
        <f>IF('[1]JIRA-Getter.csv'!E416="","",'[1]JIRA-Getter.csv'!E416)</f>
        <v>Dev.Milestone3</v>
      </c>
      <c r="F417" s="5" t="str">
        <f>IF('[1]JIRA-Getter.csv'!F416="","",'[1]JIRA-Getter.csv'!F416)</f>
        <v>Closed</v>
      </c>
      <c r="G417" s="6">
        <f>IF('[1]JIRA-Getter.csv'!G416="","",'[1]JIRA-Getter.csv'!G416)</f>
        <v>5</v>
      </c>
      <c r="H417" s="6">
        <f>IF('[1]JIRA-Getter.csv'!H416="","",'[1]JIRA-Getter.csv'!H416)</f>
        <v>2.5</v>
      </c>
      <c r="I417" s="6">
        <f>IF('[1]JIRA-Getter.csv'!I416="","",'[1]JIRA-Getter.csv'!I416)</f>
        <v>2</v>
      </c>
      <c r="J417" s="6">
        <f>IF('[1]JIRA-Getter.csv'!J416="","",'[1]JIRA-Getter.csv'!J416)</f>
        <v>1</v>
      </c>
      <c r="K417" s="5">
        <f>IF('[1]JIRA-Getter.csv'!K416="","",'[1]JIRA-Getter.csv'!K416)</f>
        <v>2</v>
      </c>
      <c r="L417" s="5" t="str">
        <f>IF('[1]JIRA-Getter.csv'!L416="","",'[1]JIRA-Getter.csv'!L416)</f>
        <v>Tobias Blaser</v>
      </c>
      <c r="M417" s="7">
        <f>IF('[1]JIRA-Getter.csv'!M416="","",'[1]JIRA-Getter.csv'!M416+365.5*4)</f>
        <v>41958.6875</v>
      </c>
      <c r="N417" s="6">
        <f>IF('[1]JIRA-Getter.csv'!N416="","",'[1]JIRA-Getter.csv'!N416)</f>
        <v>1</v>
      </c>
      <c r="O417" s="8" t="str">
        <f>IF('[1]JIRA-Getter.csv'!O416="","",'[1]JIRA-Getter.csv'!O416)</f>
        <v>Refactor repository for consistent status return and fix status visibility in tasktemplate view.</v>
      </c>
      <c r="P417" s="7">
        <f t="shared" si="6"/>
        <v>41958</v>
      </c>
    </row>
    <row r="418" spans="1:16">
      <c r="A418" s="5">
        <f>IF('[1]JIRA-Getter.csv'!A417="","",'[1]JIRA-Getter.csv'!A417)</f>
        <v>11325</v>
      </c>
      <c r="B418" s="5" t="str">
        <f>IF('[1]JIRA-Getter.csv'!B417="","",'[1]JIRA-Getter.csv'!B417)</f>
        <v>BA-125</v>
      </c>
      <c r="C418" s="5" t="str">
        <f>IF('[1]JIRA-Getter.csv'!C417="","",'[1]JIRA-Getter.csv'!C417)</f>
        <v>Implement processing of task templates to tasks and send to server</v>
      </c>
      <c r="D418" s="5" t="str">
        <f>IF('[1]JIRA-Getter.csv'!D417="","",'[1]JIRA-Getter.csv'!D417)</f>
        <v/>
      </c>
      <c r="E418" s="5" t="str">
        <f>IF('[1]JIRA-Getter.csv'!E417="","",'[1]JIRA-Getter.csv'!E417)</f>
        <v>Dev.Milestone3</v>
      </c>
      <c r="F418" s="5" t="str">
        <f>IF('[1]JIRA-Getter.csv'!F417="","",'[1]JIRA-Getter.csv'!F417)</f>
        <v>Closed</v>
      </c>
      <c r="G418" s="6">
        <f>IF('[1]JIRA-Getter.csv'!G417="","",'[1]JIRA-Getter.csv'!G417)</f>
        <v>16</v>
      </c>
      <c r="H418" s="6">
        <f>IF('[1]JIRA-Getter.csv'!H417="","",'[1]JIRA-Getter.csv'!H417)</f>
        <v>0.51612903225806395</v>
      </c>
      <c r="I418" s="6">
        <f>IF('[1]JIRA-Getter.csv'!I417="","",'[1]JIRA-Getter.csv'!I417)</f>
        <v>0</v>
      </c>
      <c r="J418" s="6">
        <f>IF('[1]JIRA-Getter.csv'!J417="","",'[1]JIRA-Getter.csv'!J417)</f>
        <v>0</v>
      </c>
      <c r="K418" s="5">
        <f>IF('[1]JIRA-Getter.csv'!K417="","",'[1]JIRA-Getter.csv'!K417)</f>
        <v>31</v>
      </c>
      <c r="L418" s="5" t="str">
        <f>IF('[1]JIRA-Getter.csv'!L417="","",'[1]JIRA-Getter.csv'!L417)</f>
        <v>Tobias Blaser</v>
      </c>
      <c r="M418" s="7">
        <f>IF('[1]JIRA-Getter.csv'!M417="","",'[1]JIRA-Getter.csv'!M417+365.5*4)</f>
        <v>41958.729166666664</v>
      </c>
      <c r="N418" s="6">
        <f>IF('[1]JIRA-Getter.csv'!N417="","",'[1]JIRA-Getter.csv'!N417)</f>
        <v>0.5</v>
      </c>
      <c r="O418" s="8" t="str">
        <f>IF('[1]JIRA-Getter.csv'!O417="","",'[1]JIRA-Getter.csv'!O417)</f>
        <v>Fix something.</v>
      </c>
      <c r="P418" s="7">
        <f t="shared" si="6"/>
        <v>41958</v>
      </c>
    </row>
    <row r="419" spans="1:16">
      <c r="A419" s="5">
        <f>IF('[1]JIRA-Getter.csv'!A418="","",'[1]JIRA-Getter.csv'!A418)</f>
        <v>11326</v>
      </c>
      <c r="B419" s="5" t="str">
        <f>IF('[1]JIRA-Getter.csv'!B418="","",'[1]JIRA-Getter.csv'!B418)</f>
        <v>BA-125</v>
      </c>
      <c r="C419" s="5" t="str">
        <f>IF('[1]JIRA-Getter.csv'!C418="","",'[1]JIRA-Getter.csv'!C418)</f>
        <v>Implement processing of task templates to tasks and send to server</v>
      </c>
      <c r="D419" s="5" t="str">
        <f>IF('[1]JIRA-Getter.csv'!D418="","",'[1]JIRA-Getter.csv'!D418)</f>
        <v/>
      </c>
      <c r="E419" s="5" t="str">
        <f>IF('[1]JIRA-Getter.csv'!E418="","",'[1]JIRA-Getter.csv'!E418)</f>
        <v>Dev.Milestone3</v>
      </c>
      <c r="F419" s="5" t="str">
        <f>IF('[1]JIRA-Getter.csv'!F418="","",'[1]JIRA-Getter.csv'!F418)</f>
        <v>Closed</v>
      </c>
      <c r="G419" s="6">
        <f>IF('[1]JIRA-Getter.csv'!G418="","",'[1]JIRA-Getter.csv'!G418)</f>
        <v>16</v>
      </c>
      <c r="H419" s="6">
        <f>IF('[1]JIRA-Getter.csv'!H418="","",'[1]JIRA-Getter.csv'!H418)</f>
        <v>0.51612903225806395</v>
      </c>
      <c r="I419" s="6">
        <f>IF('[1]JIRA-Getter.csv'!I418="","",'[1]JIRA-Getter.csv'!I418)</f>
        <v>0</v>
      </c>
      <c r="J419" s="6">
        <f>IF('[1]JIRA-Getter.csv'!J418="","",'[1]JIRA-Getter.csv'!J418)</f>
        <v>0</v>
      </c>
      <c r="K419" s="5">
        <f>IF('[1]JIRA-Getter.csv'!K418="","",'[1]JIRA-Getter.csv'!K418)</f>
        <v>31</v>
      </c>
      <c r="L419" s="5" t="str">
        <f>IF('[1]JIRA-Getter.csv'!L418="","",'[1]JIRA-Getter.csv'!L418)</f>
        <v>Tobias Blaser</v>
      </c>
      <c r="M419" s="7">
        <f>IF('[1]JIRA-Getter.csv'!M418="","",'[1]JIRA-Getter.csv'!M418+365.5*4)</f>
        <v>41958.75</v>
      </c>
      <c r="N419" s="6">
        <f>IF('[1]JIRA-Getter.csv'!N418="","",'[1]JIRA-Getter.csv'!N418)</f>
        <v>0.5</v>
      </c>
      <c r="O419" s="8" t="str">
        <f>IF('[1]JIRA-Getter.csv'!O418="","",'[1]JIRA-Getter.csv'!O418)</f>
        <v>List decisions.</v>
      </c>
      <c r="P419" s="7">
        <f t="shared" si="6"/>
        <v>41958</v>
      </c>
    </row>
    <row r="420" spans="1:16">
      <c r="A420" s="5">
        <f>IF('[1]JIRA-Getter.csv'!A419="","",'[1]JIRA-Getter.csv'!A419)</f>
        <v>11327</v>
      </c>
      <c r="B420" s="5" t="str">
        <f>IF('[1]JIRA-Getter.csv'!B419="","",'[1]JIRA-Getter.csv'!B419)</f>
        <v>BA-125</v>
      </c>
      <c r="C420" s="5" t="str">
        <f>IF('[1]JIRA-Getter.csv'!C419="","",'[1]JIRA-Getter.csv'!C419)</f>
        <v>Implement processing of task templates to tasks and send to server</v>
      </c>
      <c r="D420" s="5" t="str">
        <f>IF('[1]JIRA-Getter.csv'!D419="","",'[1]JIRA-Getter.csv'!D419)</f>
        <v/>
      </c>
      <c r="E420" s="5" t="str">
        <f>IF('[1]JIRA-Getter.csv'!E419="","",'[1]JIRA-Getter.csv'!E419)</f>
        <v>Dev.Milestone3</v>
      </c>
      <c r="F420" s="5" t="str">
        <f>IF('[1]JIRA-Getter.csv'!F419="","",'[1]JIRA-Getter.csv'!F419)</f>
        <v>Closed</v>
      </c>
      <c r="G420" s="6">
        <f>IF('[1]JIRA-Getter.csv'!G419="","",'[1]JIRA-Getter.csv'!G419)</f>
        <v>16</v>
      </c>
      <c r="H420" s="6">
        <f>IF('[1]JIRA-Getter.csv'!H419="","",'[1]JIRA-Getter.csv'!H419)</f>
        <v>0.51612903225806395</v>
      </c>
      <c r="I420" s="6">
        <f>IF('[1]JIRA-Getter.csv'!I419="","",'[1]JIRA-Getter.csv'!I419)</f>
        <v>0</v>
      </c>
      <c r="J420" s="6">
        <f>IF('[1]JIRA-Getter.csv'!J419="","",'[1]JIRA-Getter.csv'!J419)</f>
        <v>0</v>
      </c>
      <c r="K420" s="5">
        <f>IF('[1]JIRA-Getter.csv'!K419="","",'[1]JIRA-Getter.csv'!K419)</f>
        <v>31</v>
      </c>
      <c r="L420" s="5" t="str">
        <f>IF('[1]JIRA-Getter.csv'!L419="","",'[1]JIRA-Getter.csv'!L419)</f>
        <v>Tobias Blaser</v>
      </c>
      <c r="M420" s="7">
        <f>IF('[1]JIRA-Getter.csv'!M419="","",'[1]JIRA-Getter.csv'!M419+365.5*4)</f>
        <v>41958.875</v>
      </c>
      <c r="N420" s="6">
        <f>IF('[1]JIRA-Getter.csv'!N419="","",'[1]JIRA-Getter.csv'!N419)</f>
        <v>1.5</v>
      </c>
      <c r="O420" s="8" t="str">
        <f>IF('[1]JIRA-Getter.csv'!O419="","",'[1]JIRA-Getter.csv'!O419)</f>
        <v>Implement listing of problems, decisions, task templates and alternatives for transmit view.</v>
      </c>
      <c r="P420" s="7">
        <f t="shared" si="6"/>
        <v>41958</v>
      </c>
    </row>
    <row r="421" spans="1:16">
      <c r="A421" s="5">
        <f>IF('[1]JIRA-Getter.csv'!A420="","",'[1]JIRA-Getter.csv'!A420)</f>
        <v>11328</v>
      </c>
      <c r="B421" s="5" t="str">
        <f>IF('[1]JIRA-Getter.csv'!B420="","",'[1]JIRA-Getter.csv'!B420)</f>
        <v>BA-125</v>
      </c>
      <c r="C421" s="5" t="str">
        <f>IF('[1]JIRA-Getter.csv'!C420="","",'[1]JIRA-Getter.csv'!C420)</f>
        <v>Implement processing of task templates to tasks and send to server</v>
      </c>
      <c r="D421" s="5" t="str">
        <f>IF('[1]JIRA-Getter.csv'!D420="","",'[1]JIRA-Getter.csv'!D420)</f>
        <v/>
      </c>
      <c r="E421" s="5" t="str">
        <f>IF('[1]JIRA-Getter.csv'!E420="","",'[1]JIRA-Getter.csv'!E420)</f>
        <v>Dev.Milestone3</v>
      </c>
      <c r="F421" s="5" t="str">
        <f>IF('[1]JIRA-Getter.csv'!F420="","",'[1]JIRA-Getter.csv'!F420)</f>
        <v>Closed</v>
      </c>
      <c r="G421" s="6">
        <f>IF('[1]JIRA-Getter.csv'!G420="","",'[1]JIRA-Getter.csv'!G420)</f>
        <v>16</v>
      </c>
      <c r="H421" s="6">
        <f>IF('[1]JIRA-Getter.csv'!H420="","",'[1]JIRA-Getter.csv'!H420)</f>
        <v>0.51612903225806395</v>
      </c>
      <c r="I421" s="6">
        <f>IF('[1]JIRA-Getter.csv'!I420="","",'[1]JIRA-Getter.csv'!I420)</f>
        <v>0</v>
      </c>
      <c r="J421" s="6">
        <f>IF('[1]JIRA-Getter.csv'!J420="","",'[1]JIRA-Getter.csv'!J420)</f>
        <v>0</v>
      </c>
      <c r="K421" s="5">
        <f>IF('[1]JIRA-Getter.csv'!K420="","",'[1]JIRA-Getter.csv'!K420)</f>
        <v>31</v>
      </c>
      <c r="L421" s="5" t="str">
        <f>IF('[1]JIRA-Getter.csv'!L420="","",'[1]JIRA-Getter.csv'!L420)</f>
        <v>Tobias Blaser</v>
      </c>
      <c r="M421" s="7">
        <f>IF('[1]JIRA-Getter.csv'!M420="","",'[1]JIRA-Getter.csv'!M420+365.5*4)</f>
        <v>41959.416666666664</v>
      </c>
      <c r="N421" s="6">
        <f>IF('[1]JIRA-Getter.csv'!N420="","",'[1]JIRA-Getter.csv'!N420)</f>
        <v>0.25</v>
      </c>
      <c r="O421" s="8" t="str">
        <f>IF('[1]JIRA-Getter.csv'!O420="","",'[1]JIRA-Getter.csv'!O420)</f>
        <v>Improove transmit view.</v>
      </c>
      <c r="P421" s="7">
        <f t="shared" si="6"/>
        <v>41959</v>
      </c>
    </row>
    <row r="422" spans="1:16">
      <c r="A422" s="5">
        <f>IF('[1]JIRA-Getter.csv'!A421="","",'[1]JIRA-Getter.csv'!A421)</f>
        <v>11329</v>
      </c>
      <c r="B422" s="5" t="str">
        <f>IF('[1]JIRA-Getter.csv'!B421="","",'[1]JIRA-Getter.csv'!B421)</f>
        <v>BA-125</v>
      </c>
      <c r="C422" s="5" t="str">
        <f>IF('[1]JIRA-Getter.csv'!C421="","",'[1]JIRA-Getter.csv'!C421)</f>
        <v>Implement processing of task templates to tasks and send to server</v>
      </c>
      <c r="D422" s="5" t="str">
        <f>IF('[1]JIRA-Getter.csv'!D421="","",'[1]JIRA-Getter.csv'!D421)</f>
        <v/>
      </c>
      <c r="E422" s="5" t="str">
        <f>IF('[1]JIRA-Getter.csv'!E421="","",'[1]JIRA-Getter.csv'!E421)</f>
        <v>Dev.Milestone3</v>
      </c>
      <c r="F422" s="5" t="str">
        <f>IF('[1]JIRA-Getter.csv'!F421="","",'[1]JIRA-Getter.csv'!F421)</f>
        <v>Closed</v>
      </c>
      <c r="G422" s="6">
        <f>IF('[1]JIRA-Getter.csv'!G421="","",'[1]JIRA-Getter.csv'!G421)</f>
        <v>16</v>
      </c>
      <c r="H422" s="6">
        <f>IF('[1]JIRA-Getter.csv'!H421="","",'[1]JIRA-Getter.csv'!H421)</f>
        <v>0.51612903225806395</v>
      </c>
      <c r="I422" s="6">
        <f>IF('[1]JIRA-Getter.csv'!I421="","",'[1]JIRA-Getter.csv'!I421)</f>
        <v>0</v>
      </c>
      <c r="J422" s="6">
        <f>IF('[1]JIRA-Getter.csv'!J421="","",'[1]JIRA-Getter.csv'!J421)</f>
        <v>0</v>
      </c>
      <c r="K422" s="5">
        <f>IF('[1]JIRA-Getter.csv'!K421="","",'[1]JIRA-Getter.csv'!K421)</f>
        <v>31</v>
      </c>
      <c r="L422" s="5" t="str">
        <f>IF('[1]JIRA-Getter.csv'!L421="","",'[1]JIRA-Getter.csv'!L421)</f>
        <v>Tobias Blaser</v>
      </c>
      <c r="M422" s="7">
        <f>IF('[1]JIRA-Getter.csv'!M421="","",'[1]JIRA-Getter.csv'!M421+365.5*4)</f>
        <v>41959.604166666664</v>
      </c>
      <c r="N422" s="6">
        <f>IF('[1]JIRA-Getter.csv'!N421="","",'[1]JIRA-Getter.csv'!N421)</f>
        <v>0.75</v>
      </c>
      <c r="O422" s="8" t="str">
        <f>IF('[1]JIRA-Getter.csv'!O421="","",'[1]JIRA-Getter.csv'!O421)</f>
        <v>Fix some bugs.</v>
      </c>
      <c r="P422" s="7">
        <f t="shared" si="6"/>
        <v>41959</v>
      </c>
    </row>
    <row r="423" spans="1:16">
      <c r="A423" s="5">
        <f>IF('[1]JIRA-Getter.csv'!A422="","",'[1]JIRA-Getter.csv'!A422)</f>
        <v>11330</v>
      </c>
      <c r="B423" s="5" t="str">
        <f>IF('[1]JIRA-Getter.csv'!B422="","",'[1]JIRA-Getter.csv'!B422)</f>
        <v>BA-169</v>
      </c>
      <c r="C423" s="5" t="str">
        <f>IF('[1]JIRA-Getter.csv'!C422="","",'[1]JIRA-Getter.csv'!C422)</f>
        <v>Add more default properties to db.</v>
      </c>
      <c r="D423" s="5" t="str">
        <f>IF('[1]JIRA-Getter.csv'!D422="","",'[1]JIRA-Getter.csv'!D422)</f>
        <v/>
      </c>
      <c r="E423" s="5" t="str">
        <f>IF('[1]JIRA-Getter.csv'!E422="","",'[1]JIRA-Getter.csv'!E422)</f>
        <v>Dev.Milestone3</v>
      </c>
      <c r="F423" s="5" t="str">
        <f>IF('[1]JIRA-Getter.csv'!F422="","",'[1]JIRA-Getter.csv'!F422)</f>
        <v>Closed</v>
      </c>
      <c r="G423" s="6">
        <f>IF('[1]JIRA-Getter.csv'!G422="","",'[1]JIRA-Getter.csv'!G422)</f>
        <v>1</v>
      </c>
      <c r="H423" s="6">
        <f>IF('[1]JIRA-Getter.csv'!H422="","",'[1]JIRA-Getter.csv'!H422)</f>
        <v>1</v>
      </c>
      <c r="I423" s="6">
        <f>IF('[1]JIRA-Getter.csv'!I422="","",'[1]JIRA-Getter.csv'!I422)</f>
        <v>0.5</v>
      </c>
      <c r="J423" s="6">
        <f>IF('[1]JIRA-Getter.csv'!J422="","",'[1]JIRA-Getter.csv'!J422)</f>
        <v>0.5</v>
      </c>
      <c r="K423" s="5">
        <f>IF('[1]JIRA-Getter.csv'!K422="","",'[1]JIRA-Getter.csv'!K422)</f>
        <v>1</v>
      </c>
      <c r="L423" s="5" t="str">
        <f>IF('[1]JIRA-Getter.csv'!L422="","",'[1]JIRA-Getter.csv'!L422)</f>
        <v>Laurin Murer</v>
      </c>
      <c r="M423" s="7">
        <f>IF('[1]JIRA-Getter.csv'!M422="","",'[1]JIRA-Getter.csv'!M422+365.5*4)</f>
        <v>41959.984027777777</v>
      </c>
      <c r="N423" s="6">
        <f>IF('[1]JIRA-Getter.csv'!N422="","",'[1]JIRA-Getter.csv'!N422)</f>
        <v>0.5</v>
      </c>
      <c r="O423" s="8" t="str">
        <f>IF('[1]JIRA-Getter.csv'!O422="","",'[1]JIRA-Getter.csv'!O422)</f>
        <v>Added example data for TaskProperties and Mapping</v>
      </c>
      <c r="P423" s="7">
        <f t="shared" si="6"/>
        <v>41959</v>
      </c>
    </row>
    <row r="424" spans="1:16">
      <c r="A424" s="5">
        <f>IF('[1]JIRA-Getter.csv'!A423="","",'[1]JIRA-Getter.csv'!A423)</f>
        <v>11331</v>
      </c>
      <c r="B424" s="5" t="str">
        <f>IF('[1]JIRA-Getter.csv'!B423="","",'[1]JIRA-Getter.csv'!B423)</f>
        <v>BA-8</v>
      </c>
      <c r="C424" s="5" t="str">
        <f>IF('[1]JIRA-Getter.csv'!C423="","",'[1]JIRA-Getter.csv'!C423)</f>
        <v>Prepare &amp; rework meetings</v>
      </c>
      <c r="D424" s="5" t="str">
        <f>IF('[1]JIRA-Getter.csv'!D423="","",'[1]JIRA-Getter.csv'!D423)</f>
        <v/>
      </c>
      <c r="E424" s="5" t="str">
        <f>IF('[1]JIRA-Getter.csv'!E423="","",'[1]JIRA-Getter.csv'!E423)</f>
        <v/>
      </c>
      <c r="F424" s="5" t="str">
        <f>IF('[1]JIRA-Getter.csv'!F423="","",'[1]JIRA-Getter.csv'!F423)</f>
        <v>Open</v>
      </c>
      <c r="G424" s="6">
        <f>IF('[1]JIRA-Getter.csv'!G423="","",'[1]JIRA-Getter.csv'!G423)</f>
        <v>18</v>
      </c>
      <c r="H424" s="6">
        <f>IF('[1]JIRA-Getter.csv'!H423="","",'[1]JIRA-Getter.csv'!H423)</f>
        <v>0.78260869565217395</v>
      </c>
      <c r="I424" s="6">
        <f>IF('[1]JIRA-Getter.csv'!I423="","",'[1]JIRA-Getter.csv'!I423)</f>
        <v>6.5833333333333304</v>
      </c>
      <c r="J424" s="6">
        <f>IF('[1]JIRA-Getter.csv'!J423="","",'[1]JIRA-Getter.csv'!J423)</f>
        <v>0.28623188405797101</v>
      </c>
      <c r="K424" s="5">
        <f>IF('[1]JIRA-Getter.csv'!K423="","",'[1]JIRA-Getter.csv'!K423)</f>
        <v>23</v>
      </c>
      <c r="L424" s="5" t="str">
        <f>IF('[1]JIRA-Getter.csv'!L423="","",'[1]JIRA-Getter.csv'!L423)</f>
        <v>Tobias Blaser</v>
      </c>
      <c r="M424" s="7">
        <f>IF('[1]JIRA-Getter.csv'!M423="","",'[1]JIRA-Getter.csv'!M423+365.5*4)</f>
        <v>41960.333333333336</v>
      </c>
      <c r="N424" s="6">
        <f>IF('[1]JIRA-Getter.csv'!N423="","",'[1]JIRA-Getter.csv'!N423)</f>
        <v>0.5</v>
      </c>
      <c r="O424" s="8" t="str">
        <f>IF('[1]JIRA-Getter.csv'!O423="","",'[1]JIRA-Getter.csv'!O423)</f>
        <v>Send meeting topics do professor.</v>
      </c>
      <c r="P424" s="7">
        <f t="shared" si="6"/>
        <v>41960</v>
      </c>
    </row>
    <row r="425" spans="1:16">
      <c r="A425" s="5">
        <f>IF('[1]JIRA-Getter.csv'!A424="","",'[1]JIRA-Getter.csv'!A424)</f>
        <v>11332</v>
      </c>
      <c r="B425" s="5" t="str">
        <f>IF('[1]JIRA-Getter.csv'!B424="","",'[1]JIRA-Getter.csv'!B424)</f>
        <v>BA-186</v>
      </c>
      <c r="C425" s="5" t="str">
        <f>IF('[1]JIRA-Getter.csv'!C424="","",'[1]JIRA-Getter.csv'!C424)</f>
        <v>Fix request template ppt reference bug</v>
      </c>
      <c r="D425" s="5" t="str">
        <f>IF('[1]JIRA-Getter.csv'!D424="","",'[1]JIRA-Getter.csv'!D424)</f>
        <v/>
      </c>
      <c r="E425" s="5" t="str">
        <f>IF('[1]JIRA-Getter.csv'!E424="","",'[1]JIRA-Getter.csv'!E424)</f>
        <v>Dev.Milestone3</v>
      </c>
      <c r="F425" s="5" t="str">
        <f>IF('[1]JIRA-Getter.csv'!F424="","",'[1]JIRA-Getter.csv'!F424)</f>
        <v>Closed</v>
      </c>
      <c r="G425" s="6">
        <f>IF('[1]JIRA-Getter.csv'!G424="","",'[1]JIRA-Getter.csv'!G424)</f>
        <v>1</v>
      </c>
      <c r="H425" s="6">
        <f>IF('[1]JIRA-Getter.csv'!H424="","",'[1]JIRA-Getter.csv'!H424)</f>
        <v>0.5</v>
      </c>
      <c r="I425" s="6">
        <f>IF('[1]JIRA-Getter.csv'!I424="","",'[1]JIRA-Getter.csv'!I424)</f>
        <v>0.25</v>
      </c>
      <c r="J425" s="6">
        <f>IF('[1]JIRA-Getter.csv'!J424="","",'[1]JIRA-Getter.csv'!J424)</f>
        <v>0.125</v>
      </c>
      <c r="K425" s="5">
        <f>IF('[1]JIRA-Getter.csv'!K424="","",'[1]JIRA-Getter.csv'!K424)</f>
        <v>2</v>
      </c>
      <c r="L425" s="5" t="str">
        <f>IF('[1]JIRA-Getter.csv'!L424="","",'[1]JIRA-Getter.csv'!L424)</f>
        <v>Laurin Murer</v>
      </c>
      <c r="M425" s="7">
        <f>IF('[1]JIRA-Getter.csv'!M424="","",'[1]JIRA-Getter.csv'!M424+365.5*4)</f>
        <v>41960.468055555553</v>
      </c>
      <c r="N425" s="6">
        <f>IF('[1]JIRA-Getter.csv'!N424="","",'[1]JIRA-Getter.csv'!N424)</f>
        <v>0.5</v>
      </c>
      <c r="O425" s="8" t="str">
        <f>IF('[1]JIRA-Getter.csv'!O424="","",'[1]JIRA-Getter.csv'!O424)</f>
        <v>Renamed parameter from projectPlanningTool to simply ppt</v>
      </c>
      <c r="P425" s="7">
        <f t="shared" si="6"/>
        <v>41960</v>
      </c>
    </row>
    <row r="426" spans="1:16">
      <c r="A426" s="5">
        <f>IF('[1]JIRA-Getter.csv'!A425="","",'[1]JIRA-Getter.csv'!A425)</f>
        <v>11333</v>
      </c>
      <c r="B426" s="5" t="str">
        <f>IF('[1]JIRA-Getter.csv'!B425="","",'[1]JIRA-Getter.csv'!B425)</f>
        <v>BA-186</v>
      </c>
      <c r="C426" s="5" t="str">
        <f>IF('[1]JIRA-Getter.csv'!C425="","",'[1]JIRA-Getter.csv'!C425)</f>
        <v>Fix request template ppt reference bug</v>
      </c>
      <c r="D426" s="5" t="str">
        <f>IF('[1]JIRA-Getter.csv'!D425="","",'[1]JIRA-Getter.csv'!D425)</f>
        <v/>
      </c>
      <c r="E426" s="5" t="str">
        <f>IF('[1]JIRA-Getter.csv'!E425="","",'[1]JIRA-Getter.csv'!E425)</f>
        <v>Dev.Milestone3</v>
      </c>
      <c r="F426" s="5" t="str">
        <f>IF('[1]JIRA-Getter.csv'!F425="","",'[1]JIRA-Getter.csv'!F425)</f>
        <v>Closed</v>
      </c>
      <c r="G426" s="6">
        <f>IF('[1]JIRA-Getter.csv'!G425="","",'[1]JIRA-Getter.csv'!G425)</f>
        <v>1</v>
      </c>
      <c r="H426" s="6">
        <f>IF('[1]JIRA-Getter.csv'!H425="","",'[1]JIRA-Getter.csv'!H425)</f>
        <v>0.5</v>
      </c>
      <c r="I426" s="6">
        <f>IF('[1]JIRA-Getter.csv'!I425="","",'[1]JIRA-Getter.csv'!I425)</f>
        <v>0.25</v>
      </c>
      <c r="J426" s="6">
        <f>IF('[1]JIRA-Getter.csv'!J425="","",'[1]JIRA-Getter.csv'!J425)</f>
        <v>0.125</v>
      </c>
      <c r="K426" s="5">
        <f>IF('[1]JIRA-Getter.csv'!K425="","",'[1]JIRA-Getter.csv'!K425)</f>
        <v>2</v>
      </c>
      <c r="L426" s="5" t="str">
        <f>IF('[1]JIRA-Getter.csv'!L425="","",'[1]JIRA-Getter.csv'!L425)</f>
        <v>Laurin Murer</v>
      </c>
      <c r="M426" s="7">
        <f>IF('[1]JIRA-Getter.csv'!M425="","",'[1]JIRA-Getter.csv'!M425+365.5*4)</f>
        <v>41960.458333333336</v>
      </c>
      <c r="N426" s="6">
        <f>IF('[1]JIRA-Getter.csv'!N425="","",'[1]JIRA-Getter.csv'!N425)</f>
        <v>0.25</v>
      </c>
      <c r="O426" s="8" t="str">
        <f>IF('[1]JIRA-Getter.csv'!O425="","",'[1]JIRA-Getter.csv'!O425)</f>
        <v>Wrote test for this bug</v>
      </c>
      <c r="P426" s="7">
        <f t="shared" si="6"/>
        <v>41960</v>
      </c>
    </row>
    <row r="427" spans="1:16">
      <c r="A427" s="5">
        <f>IF('[1]JIRA-Getter.csv'!A426="","",'[1]JIRA-Getter.csv'!A426)</f>
        <v>11334</v>
      </c>
      <c r="B427" s="5" t="str">
        <f>IF('[1]JIRA-Getter.csv'!B426="","",'[1]JIRA-Getter.csv'!B426)</f>
        <v>BA-182</v>
      </c>
      <c r="C427" s="5" t="str">
        <f>IF('[1]JIRA-Getter.csv'!C426="","",'[1]JIRA-Getter.csv'!C426)</f>
        <v>Update ADRepo</v>
      </c>
      <c r="D427" s="5" t="str">
        <f>IF('[1]JIRA-Getter.csv'!D426="","",'[1]JIRA-Getter.csv'!D426)</f>
        <v/>
      </c>
      <c r="E427" s="5" t="str">
        <f>IF('[1]JIRA-Getter.csv'!E426="","",'[1]JIRA-Getter.csv'!E426)</f>
        <v>Dev.Milestone3</v>
      </c>
      <c r="F427" s="5" t="str">
        <f>IF('[1]JIRA-Getter.csv'!F426="","",'[1]JIRA-Getter.csv'!F426)</f>
        <v>Closed</v>
      </c>
      <c r="G427" s="6">
        <f>IF('[1]JIRA-Getter.csv'!G426="","",'[1]JIRA-Getter.csv'!G426)</f>
        <v>2</v>
      </c>
      <c r="H427" s="6">
        <f>IF('[1]JIRA-Getter.csv'!H426="","",'[1]JIRA-Getter.csv'!H426)</f>
        <v>1</v>
      </c>
      <c r="I427" s="6">
        <f>IF('[1]JIRA-Getter.csv'!I426="","",'[1]JIRA-Getter.csv'!I426)</f>
        <v>0.5</v>
      </c>
      <c r="J427" s="6">
        <f>IF('[1]JIRA-Getter.csv'!J426="","",'[1]JIRA-Getter.csv'!J426)</f>
        <v>0.25</v>
      </c>
      <c r="K427" s="5">
        <f>IF('[1]JIRA-Getter.csv'!K426="","",'[1]JIRA-Getter.csv'!K426)</f>
        <v>2</v>
      </c>
      <c r="L427" s="5" t="str">
        <f>IF('[1]JIRA-Getter.csv'!L426="","",'[1]JIRA-Getter.csv'!L426)</f>
        <v>Laurin Murer</v>
      </c>
      <c r="M427" s="7">
        <f>IF('[1]JIRA-Getter.csv'!M426="","",'[1]JIRA-Getter.csv'!M426+365.5*4)</f>
        <v>41960.46875</v>
      </c>
      <c r="N427" s="6">
        <f>IF('[1]JIRA-Getter.csv'!N426="","",'[1]JIRA-Getter.csv'!N426)</f>
        <v>1</v>
      </c>
      <c r="O427" s="8" t="str">
        <f>IF('[1]JIRA-Getter.csv'!O426="","",'[1]JIRA-Getter.csv'!O426)</f>
        <v>Updated ADRepo together with Java-Version (to 1.8)</v>
      </c>
      <c r="P427" s="7">
        <f t="shared" si="6"/>
        <v>41960</v>
      </c>
    </row>
    <row r="428" spans="1:16">
      <c r="A428" s="5">
        <f>IF('[1]JIRA-Getter.csv'!A427="","",'[1]JIRA-Getter.csv'!A427)</f>
        <v>11335</v>
      </c>
      <c r="B428" s="5" t="str">
        <f>IF('[1]JIRA-Getter.csv'!B427="","",'[1]JIRA-Getter.csv'!B427)</f>
        <v>BA-14</v>
      </c>
      <c r="C428" s="5" t="str">
        <f>IF('[1]JIRA-Getter.csv'!C427="","",'[1]JIRA-Getter.csv'!C427)</f>
        <v>Projectmanagement</v>
      </c>
      <c r="D428" s="5" t="str">
        <f>IF('[1]JIRA-Getter.csv'!D427="","",'[1]JIRA-Getter.csv'!D427)</f>
        <v/>
      </c>
      <c r="E428" s="5" t="str">
        <f>IF('[1]JIRA-Getter.csv'!E427="","",'[1]JIRA-Getter.csv'!E427)</f>
        <v/>
      </c>
      <c r="F428" s="5" t="str">
        <f>IF('[1]JIRA-Getter.csv'!F427="","",'[1]JIRA-Getter.csv'!F427)</f>
        <v>Open</v>
      </c>
      <c r="G428" s="6">
        <f>IF('[1]JIRA-Getter.csv'!G427="","",'[1]JIRA-Getter.csv'!G427)</f>
        <v>14</v>
      </c>
      <c r="H428" s="6">
        <f>IF('[1]JIRA-Getter.csv'!H427="","",'[1]JIRA-Getter.csv'!H427)</f>
        <v>0.35</v>
      </c>
      <c r="I428" s="6">
        <f>IF('[1]JIRA-Getter.csv'!I427="","",'[1]JIRA-Getter.csv'!I427)</f>
        <v>0</v>
      </c>
      <c r="J428" s="6">
        <f>IF('[1]JIRA-Getter.csv'!J427="","",'[1]JIRA-Getter.csv'!J427)</f>
        <v>0</v>
      </c>
      <c r="K428" s="5">
        <f>IF('[1]JIRA-Getter.csv'!K427="","",'[1]JIRA-Getter.csv'!K427)</f>
        <v>40</v>
      </c>
      <c r="L428" s="5" t="str">
        <f>IF('[1]JIRA-Getter.csv'!L427="","",'[1]JIRA-Getter.csv'!L427)</f>
        <v>Laurin Murer</v>
      </c>
      <c r="M428" s="7">
        <f>IF('[1]JIRA-Getter.csv'!M427="","",'[1]JIRA-Getter.csv'!M427+365.5*4)</f>
        <v>41960.427777777775</v>
      </c>
      <c r="N428" s="6">
        <f>IF('[1]JIRA-Getter.csv'!N427="","",'[1]JIRA-Getter.csv'!N427)</f>
        <v>0.5</v>
      </c>
      <c r="O428" s="8" t="str">
        <f>IF('[1]JIRA-Getter.csv'!O427="","",'[1]JIRA-Getter.csv'!O427)</f>
        <v>Monday-morning-(standup) meeting</v>
      </c>
      <c r="P428" s="7">
        <f t="shared" si="6"/>
        <v>41960</v>
      </c>
    </row>
    <row r="429" spans="1:16">
      <c r="A429" s="5">
        <f>IF('[1]JIRA-Getter.csv'!A428="","",'[1]JIRA-Getter.csv'!A428)</f>
        <v>11336</v>
      </c>
      <c r="B429" s="5" t="str">
        <f>IF('[1]JIRA-Getter.csv'!B428="","",'[1]JIRA-Getter.csv'!B428)</f>
        <v>BA-81</v>
      </c>
      <c r="C429" s="5" t="str">
        <f>IF('[1]JIRA-Getter.csv'!C428="","",'[1]JIRA-Getter.csv'!C428)</f>
        <v>Write and send meeting report from 17.11.2014 and send screenshots+api documentation</v>
      </c>
      <c r="D429" s="5" t="str">
        <f>IF('[1]JIRA-Getter.csv'!D428="","",'[1]JIRA-Getter.csv'!D428)</f>
        <v/>
      </c>
      <c r="E429" s="5" t="str">
        <f>IF('[1]JIRA-Getter.csv'!E428="","",'[1]JIRA-Getter.csv'!E428)</f>
        <v>Dev.Milestone3</v>
      </c>
      <c r="F429" s="5" t="str">
        <f>IF('[1]JIRA-Getter.csv'!F428="","",'[1]JIRA-Getter.csv'!F428)</f>
        <v>Closed</v>
      </c>
      <c r="G429" s="6">
        <f>IF('[1]JIRA-Getter.csv'!G428="","",'[1]JIRA-Getter.csv'!G428)</f>
        <v>1</v>
      </c>
      <c r="H429" s="6">
        <f>IF('[1]JIRA-Getter.csv'!H428="","",'[1]JIRA-Getter.csv'!H428)</f>
        <v>0.33333333333333298</v>
      </c>
      <c r="I429" s="6">
        <f>IF('[1]JIRA-Getter.csv'!I428="","",'[1]JIRA-Getter.csv'!I428)</f>
        <v>0</v>
      </c>
      <c r="J429" s="6">
        <f>IF('[1]JIRA-Getter.csv'!J428="","",'[1]JIRA-Getter.csv'!J428)</f>
        <v>0</v>
      </c>
      <c r="K429" s="5">
        <f>IF('[1]JIRA-Getter.csv'!K428="","",'[1]JIRA-Getter.csv'!K428)</f>
        <v>3</v>
      </c>
      <c r="L429" s="5" t="str">
        <f>IF('[1]JIRA-Getter.csv'!L428="","",'[1]JIRA-Getter.csv'!L428)</f>
        <v>Tobias Blaser</v>
      </c>
      <c r="M429" s="7">
        <f>IF('[1]JIRA-Getter.csv'!M428="","",'[1]JIRA-Getter.csv'!M428+365.5*4)</f>
        <v>41960.625</v>
      </c>
      <c r="N429" s="6">
        <f>IF('[1]JIRA-Getter.csv'!N428="","",'[1]JIRA-Getter.csv'!N428)</f>
        <v>1</v>
      </c>
      <c r="O429" s="8" t="str">
        <f>IF('[1]JIRA-Getter.csv'!O428="","",'[1]JIRA-Getter.csv'!O428)</f>
        <v>Meeting protocol 141117.</v>
      </c>
      <c r="P429" s="7">
        <f t="shared" si="6"/>
        <v>41960</v>
      </c>
    </row>
    <row r="430" spans="1:16">
      <c r="A430" s="5">
        <f>IF('[1]JIRA-Getter.csv'!A429="","",'[1]JIRA-Getter.csv'!A429)</f>
        <v>11337</v>
      </c>
      <c r="B430" s="5" t="str">
        <f>IF('[1]JIRA-Getter.csv'!B429="","",'[1]JIRA-Getter.csv'!B429)</f>
        <v>BA-125</v>
      </c>
      <c r="C430" s="5" t="str">
        <f>IF('[1]JIRA-Getter.csv'!C429="","",'[1]JIRA-Getter.csv'!C429)</f>
        <v>Implement processing of task templates to tasks and send to server</v>
      </c>
      <c r="D430" s="5" t="str">
        <f>IF('[1]JIRA-Getter.csv'!D429="","",'[1]JIRA-Getter.csv'!D429)</f>
        <v/>
      </c>
      <c r="E430" s="5" t="str">
        <f>IF('[1]JIRA-Getter.csv'!E429="","",'[1]JIRA-Getter.csv'!E429)</f>
        <v>Dev.Milestone3</v>
      </c>
      <c r="F430" s="5" t="str">
        <f>IF('[1]JIRA-Getter.csv'!F429="","",'[1]JIRA-Getter.csv'!F429)</f>
        <v>Closed</v>
      </c>
      <c r="G430" s="6">
        <f>IF('[1]JIRA-Getter.csv'!G429="","",'[1]JIRA-Getter.csv'!G429)</f>
        <v>16</v>
      </c>
      <c r="H430" s="6">
        <f>IF('[1]JIRA-Getter.csv'!H429="","",'[1]JIRA-Getter.csv'!H429)</f>
        <v>0.51612903225806395</v>
      </c>
      <c r="I430" s="6">
        <f>IF('[1]JIRA-Getter.csv'!I429="","",'[1]JIRA-Getter.csv'!I429)</f>
        <v>0</v>
      </c>
      <c r="J430" s="6">
        <f>IF('[1]JIRA-Getter.csv'!J429="","",'[1]JIRA-Getter.csv'!J429)</f>
        <v>0</v>
      </c>
      <c r="K430" s="5">
        <f>IF('[1]JIRA-Getter.csv'!K429="","",'[1]JIRA-Getter.csv'!K429)</f>
        <v>31</v>
      </c>
      <c r="L430" s="5" t="str">
        <f>IF('[1]JIRA-Getter.csv'!L429="","",'[1]JIRA-Getter.csv'!L429)</f>
        <v>Tobias Blaser</v>
      </c>
      <c r="M430" s="7">
        <f>IF('[1]JIRA-Getter.csv'!M429="","",'[1]JIRA-Getter.csv'!M429+365.5*4)</f>
        <v>41960.354166666664</v>
      </c>
      <c r="N430" s="6">
        <f>IF('[1]JIRA-Getter.csv'!N429="","",'[1]JIRA-Getter.csv'!N429)</f>
        <v>3.5</v>
      </c>
      <c r="O430" s="8" t="str">
        <f>IF('[1]JIRA-Getter.csv'!O429="","",'[1]JIRA-Getter.csv'!O429)</f>
        <v>Implement transmittion of tasks.</v>
      </c>
      <c r="P430" s="7">
        <f t="shared" si="6"/>
        <v>41960</v>
      </c>
    </row>
    <row r="431" spans="1:16">
      <c r="A431" s="5">
        <f>IF('[1]JIRA-Getter.csv'!A430="","",'[1]JIRA-Getter.csv'!A430)</f>
        <v>11338</v>
      </c>
      <c r="B431" s="5" t="str">
        <f>IF('[1]JIRA-Getter.csv'!B430="","",'[1]JIRA-Getter.csv'!B430)</f>
        <v>BA-9</v>
      </c>
      <c r="C431" s="5" t="str">
        <f>IF('[1]JIRA-Getter.csv'!C430="","",'[1]JIRA-Getter.csv'!C430)</f>
        <v>Hold meeding</v>
      </c>
      <c r="D431" s="5" t="str">
        <f>IF('[1]JIRA-Getter.csv'!D430="","",'[1]JIRA-Getter.csv'!D430)</f>
        <v/>
      </c>
      <c r="E431" s="5" t="str">
        <f>IF('[1]JIRA-Getter.csv'!E430="","",'[1]JIRA-Getter.csv'!E430)</f>
        <v/>
      </c>
      <c r="F431" s="5" t="str">
        <f>IF('[1]JIRA-Getter.csv'!F430="","",'[1]JIRA-Getter.csv'!F430)</f>
        <v>Open</v>
      </c>
      <c r="G431" s="6">
        <f>IF('[1]JIRA-Getter.csv'!G430="","",'[1]JIRA-Getter.csv'!G430)</f>
        <v>28</v>
      </c>
      <c r="H431" s="6">
        <f>IF('[1]JIRA-Getter.csv'!H430="","",'[1]JIRA-Getter.csv'!H430)</f>
        <v>1.1200000000000001</v>
      </c>
      <c r="I431" s="6">
        <f>IF('[1]JIRA-Getter.csv'!I430="","",'[1]JIRA-Getter.csv'!I430)</f>
        <v>0</v>
      </c>
      <c r="J431" s="6">
        <f>IF('[1]JIRA-Getter.csv'!J430="","",'[1]JIRA-Getter.csv'!J430)</f>
        <v>0</v>
      </c>
      <c r="K431" s="5">
        <f>IF('[1]JIRA-Getter.csv'!K430="","",'[1]JIRA-Getter.csv'!K430)</f>
        <v>25</v>
      </c>
      <c r="L431" s="5" t="str">
        <f>IF('[1]JIRA-Getter.csv'!L430="","",'[1]JIRA-Getter.csv'!L430)</f>
        <v>Tobias Blaser</v>
      </c>
      <c r="M431" s="7">
        <f>IF('[1]JIRA-Getter.csv'!M430="","",'[1]JIRA-Getter.csv'!M430+365.5*4)</f>
        <v>41960.541666666664</v>
      </c>
      <c r="N431" s="6">
        <f>IF('[1]JIRA-Getter.csv'!N430="","",'[1]JIRA-Getter.csv'!N430)</f>
        <v>1.5</v>
      </c>
      <c r="O431" s="8" t="str">
        <f>IF('[1]JIRA-Getter.csv'!O430="","",'[1]JIRA-Getter.csv'!O430)</f>
        <v>Meeting 141117</v>
      </c>
      <c r="P431" s="7">
        <f t="shared" si="6"/>
        <v>41960</v>
      </c>
    </row>
    <row r="432" spans="1:16">
      <c r="A432" s="5">
        <f>IF('[1]JIRA-Getter.csv'!A431="","",'[1]JIRA-Getter.csv'!A431)</f>
        <v>11339</v>
      </c>
      <c r="B432" s="5" t="str">
        <f>IF('[1]JIRA-Getter.csv'!B431="","",'[1]JIRA-Getter.csv'!B431)</f>
        <v>BA-131</v>
      </c>
      <c r="C432" s="5" t="str">
        <f>IF('[1]JIRA-Getter.csv'!C431="","",'[1]JIRA-Getter.csv'!C431)</f>
        <v>Enable subtasks on client and server side</v>
      </c>
      <c r="D432" s="5" t="str">
        <f>IF('[1]JIRA-Getter.csv'!D431="","",'[1]JIRA-Getter.csv'!D431)</f>
        <v/>
      </c>
      <c r="E432" s="5" t="str">
        <f>IF('[1]JIRA-Getter.csv'!E431="","",'[1]JIRA-Getter.csv'!E431)</f>
        <v>Dev.Milestone3</v>
      </c>
      <c r="F432" s="5" t="str">
        <f>IF('[1]JIRA-Getter.csv'!F431="","",'[1]JIRA-Getter.csv'!F431)</f>
        <v>Closed</v>
      </c>
      <c r="G432" s="6">
        <f>IF('[1]JIRA-Getter.csv'!G431="","",'[1]JIRA-Getter.csv'!G431)</f>
        <v>10</v>
      </c>
      <c r="H432" s="6">
        <f>IF('[1]JIRA-Getter.csv'!H431="","",'[1]JIRA-Getter.csv'!H431)</f>
        <v>0.625</v>
      </c>
      <c r="I432" s="6">
        <f>IF('[1]JIRA-Getter.csv'!I431="","",'[1]JIRA-Getter.csv'!I431)</f>
        <v>0</v>
      </c>
      <c r="J432" s="6">
        <f>IF('[1]JIRA-Getter.csv'!J431="","",'[1]JIRA-Getter.csv'!J431)</f>
        <v>0</v>
      </c>
      <c r="K432" s="5">
        <f>IF('[1]JIRA-Getter.csv'!K431="","",'[1]JIRA-Getter.csv'!K431)</f>
        <v>16</v>
      </c>
      <c r="L432" s="5" t="str">
        <f>IF('[1]JIRA-Getter.csv'!L431="","",'[1]JIRA-Getter.csv'!L431)</f>
        <v>Laurin Murer</v>
      </c>
      <c r="M432" s="7">
        <f>IF('[1]JIRA-Getter.csv'!M431="","",'[1]JIRA-Getter.csv'!M431+365.5*4)</f>
        <v>41960.693055555559</v>
      </c>
      <c r="N432" s="6">
        <f>IF('[1]JIRA-Getter.csv'!N431="","",'[1]JIRA-Getter.csv'!N431)</f>
        <v>0.16666666666666599</v>
      </c>
      <c r="O432" s="8" t="str">
        <f>IF('[1]JIRA-Getter.csv'!O431="","",'[1]JIRA-Getter.csv'!O431)</f>
        <v>Check out requirement for links to parent issue</v>
      </c>
      <c r="P432" s="7">
        <f t="shared" si="6"/>
        <v>41960</v>
      </c>
    </row>
    <row r="433" spans="1:16">
      <c r="A433" s="5">
        <f>IF('[1]JIRA-Getter.csv'!A432="","",'[1]JIRA-Getter.csv'!A432)</f>
        <v>11340</v>
      </c>
      <c r="B433" s="5" t="str">
        <f>IF('[1]JIRA-Getter.csv'!B432="","",'[1]JIRA-Getter.csv'!B432)</f>
        <v>BA-189</v>
      </c>
      <c r="C433" s="5" t="str">
        <f>IF('[1]JIRA-Getter.csv'!C432="","",'[1]JIRA-Getter.csv'!C432)</f>
        <v>Remove need for sending task properties on transmit and fix exception</v>
      </c>
      <c r="D433" s="5" t="str">
        <f>IF('[1]JIRA-Getter.csv'!D432="","",'[1]JIRA-Getter.csv'!D432)</f>
        <v/>
      </c>
      <c r="E433" s="5" t="str">
        <f>IF('[1]JIRA-Getter.csv'!E432="","",'[1]JIRA-Getter.csv'!E432)</f>
        <v>Dev.Milestone3</v>
      </c>
      <c r="F433" s="5" t="str">
        <f>IF('[1]JIRA-Getter.csv'!F432="","",'[1]JIRA-Getter.csv'!F432)</f>
        <v>Closed</v>
      </c>
      <c r="G433" s="6">
        <f>IF('[1]JIRA-Getter.csv'!G432="","",'[1]JIRA-Getter.csv'!G432)</f>
        <v>2</v>
      </c>
      <c r="H433" s="6">
        <f>IF('[1]JIRA-Getter.csv'!H432="","",'[1]JIRA-Getter.csv'!H432)</f>
        <v>2</v>
      </c>
      <c r="I433" s="6">
        <f>IF('[1]JIRA-Getter.csv'!I432="","",'[1]JIRA-Getter.csv'!I432)</f>
        <v>1</v>
      </c>
      <c r="J433" s="6">
        <f>IF('[1]JIRA-Getter.csv'!J432="","",'[1]JIRA-Getter.csv'!J432)</f>
        <v>1</v>
      </c>
      <c r="K433" s="5">
        <f>IF('[1]JIRA-Getter.csv'!K432="","",'[1]JIRA-Getter.csv'!K432)</f>
        <v>1</v>
      </c>
      <c r="L433" s="5" t="str">
        <f>IF('[1]JIRA-Getter.csv'!L432="","",'[1]JIRA-Getter.csv'!L432)</f>
        <v>Laurin Murer</v>
      </c>
      <c r="M433" s="7">
        <f>IF('[1]JIRA-Getter.csv'!M432="","",'[1]JIRA-Getter.csv'!M432+365.5*4)</f>
        <v>41960.810416666667</v>
      </c>
      <c r="N433" s="6">
        <f>IF('[1]JIRA-Getter.csv'!N432="","",'[1]JIRA-Getter.csv'!N432)</f>
        <v>1</v>
      </c>
      <c r="O433" s="8" t="str">
        <f>IF('[1]JIRA-Getter.csv'!O432="","",'[1]JIRA-Getter.csv'!O432)</f>
        <v>Added test to createPPTTasks with a Json-Request (and added a small fix)</v>
      </c>
      <c r="P433" s="7">
        <f t="shared" si="6"/>
        <v>41960</v>
      </c>
    </row>
    <row r="434" spans="1:16">
      <c r="A434" s="5">
        <f>IF('[1]JIRA-Getter.csv'!A433="","",'[1]JIRA-Getter.csv'!A433)</f>
        <v>11341</v>
      </c>
      <c r="B434" s="5" t="str">
        <f>IF('[1]JIRA-Getter.csv'!B433="","",'[1]JIRA-Getter.csv'!B433)</f>
        <v>BA-81</v>
      </c>
      <c r="C434" s="5" t="str">
        <f>IF('[1]JIRA-Getter.csv'!C433="","",'[1]JIRA-Getter.csv'!C433)</f>
        <v>Write and send meeting report from 17.11.2014 and send screenshots+api documentation</v>
      </c>
      <c r="D434" s="5" t="str">
        <f>IF('[1]JIRA-Getter.csv'!D433="","",'[1]JIRA-Getter.csv'!D433)</f>
        <v/>
      </c>
      <c r="E434" s="5" t="str">
        <f>IF('[1]JIRA-Getter.csv'!E433="","",'[1]JIRA-Getter.csv'!E433)</f>
        <v>Dev.Milestone3</v>
      </c>
      <c r="F434" s="5" t="str">
        <f>IF('[1]JIRA-Getter.csv'!F433="","",'[1]JIRA-Getter.csv'!F433)</f>
        <v>Closed</v>
      </c>
      <c r="G434" s="6">
        <f>IF('[1]JIRA-Getter.csv'!G433="","",'[1]JIRA-Getter.csv'!G433)</f>
        <v>1</v>
      </c>
      <c r="H434" s="6">
        <f>IF('[1]JIRA-Getter.csv'!H433="","",'[1]JIRA-Getter.csv'!H433)</f>
        <v>0.33333333333333298</v>
      </c>
      <c r="I434" s="6">
        <f>IF('[1]JIRA-Getter.csv'!I433="","",'[1]JIRA-Getter.csv'!I433)</f>
        <v>0</v>
      </c>
      <c r="J434" s="6">
        <f>IF('[1]JIRA-Getter.csv'!J433="","",'[1]JIRA-Getter.csv'!J433)</f>
        <v>0</v>
      </c>
      <c r="K434" s="5">
        <f>IF('[1]JIRA-Getter.csv'!K433="","",'[1]JIRA-Getter.csv'!K433)</f>
        <v>3</v>
      </c>
      <c r="L434" s="5" t="str">
        <f>IF('[1]JIRA-Getter.csv'!L433="","",'[1]JIRA-Getter.csv'!L433)</f>
        <v>Laurin Murer</v>
      </c>
      <c r="M434" s="7">
        <f>IF('[1]JIRA-Getter.csv'!M433="","",'[1]JIRA-Getter.csv'!M433+365.5*4)</f>
        <v>41960.818749999999</v>
      </c>
      <c r="N434" s="6">
        <f>IF('[1]JIRA-Getter.csv'!N433="","",'[1]JIRA-Getter.csv'!N433)</f>
        <v>0.5</v>
      </c>
      <c r="O434" s="8" t="str">
        <f>IF('[1]JIRA-Getter.csv'!O433="","",'[1]JIRA-Getter.csv'!O433)</f>
        <v>Reviewed meeting protocol and sent to ZIO</v>
      </c>
      <c r="P434" s="7">
        <f t="shared" si="6"/>
        <v>41960</v>
      </c>
    </row>
    <row r="435" spans="1:16">
      <c r="A435" s="5">
        <f>IF('[1]JIRA-Getter.csv'!A434="","",'[1]JIRA-Getter.csv'!A434)</f>
        <v>11342</v>
      </c>
      <c r="B435" s="5" t="str">
        <f>IF('[1]JIRA-Getter.csv'!B434="","",'[1]JIRA-Getter.csv'!B434)</f>
        <v>BA-9</v>
      </c>
      <c r="C435" s="5" t="str">
        <f>IF('[1]JIRA-Getter.csv'!C434="","",'[1]JIRA-Getter.csv'!C434)</f>
        <v>Hold meeding</v>
      </c>
      <c r="D435" s="5" t="str">
        <f>IF('[1]JIRA-Getter.csv'!D434="","",'[1]JIRA-Getter.csv'!D434)</f>
        <v/>
      </c>
      <c r="E435" s="5" t="str">
        <f>IF('[1]JIRA-Getter.csv'!E434="","",'[1]JIRA-Getter.csv'!E434)</f>
        <v/>
      </c>
      <c r="F435" s="5" t="str">
        <f>IF('[1]JIRA-Getter.csv'!F434="","",'[1]JIRA-Getter.csv'!F434)</f>
        <v>Open</v>
      </c>
      <c r="G435" s="6">
        <f>IF('[1]JIRA-Getter.csv'!G434="","",'[1]JIRA-Getter.csv'!G434)</f>
        <v>28</v>
      </c>
      <c r="H435" s="6">
        <f>IF('[1]JIRA-Getter.csv'!H434="","",'[1]JIRA-Getter.csv'!H434)</f>
        <v>1.1200000000000001</v>
      </c>
      <c r="I435" s="6">
        <f>IF('[1]JIRA-Getter.csv'!I434="","",'[1]JIRA-Getter.csv'!I434)</f>
        <v>0</v>
      </c>
      <c r="J435" s="6">
        <f>IF('[1]JIRA-Getter.csv'!J434="","",'[1]JIRA-Getter.csv'!J434)</f>
        <v>0</v>
      </c>
      <c r="K435" s="5">
        <f>IF('[1]JIRA-Getter.csv'!K434="","",'[1]JIRA-Getter.csv'!K434)</f>
        <v>25</v>
      </c>
      <c r="L435" s="5" t="str">
        <f>IF('[1]JIRA-Getter.csv'!L434="","",'[1]JIRA-Getter.csv'!L434)</f>
        <v>Laurin Murer</v>
      </c>
      <c r="M435" s="7">
        <f>IF('[1]JIRA-Getter.csv'!M434="","",'[1]JIRA-Getter.csv'!M434+365.5*4)</f>
        <v>41960.831250000003</v>
      </c>
      <c r="N435" s="6">
        <f>IF('[1]JIRA-Getter.csv'!N434="","",'[1]JIRA-Getter.csv'!N434)</f>
        <v>1.5</v>
      </c>
      <c r="O435" s="8" t="str">
        <f>IF('[1]JIRA-Getter.csv'!O434="","",'[1]JIRA-Getter.csv'!O434)</f>
        <v>Meeting vom 17.11.2014</v>
      </c>
      <c r="P435" s="7">
        <f t="shared" si="6"/>
        <v>41960</v>
      </c>
    </row>
    <row r="436" spans="1:16">
      <c r="A436" s="5">
        <f>IF('[1]JIRA-Getter.csv'!A435="","",'[1]JIRA-Getter.csv'!A435)</f>
        <v>11343</v>
      </c>
      <c r="B436" s="5" t="str">
        <f>IF('[1]JIRA-Getter.csv'!B435="","",'[1]JIRA-Getter.csv'!B435)</f>
        <v>BA-125</v>
      </c>
      <c r="C436" s="5" t="str">
        <f>IF('[1]JIRA-Getter.csv'!C435="","",'[1]JIRA-Getter.csv'!C435)</f>
        <v>Implement processing of task templates to tasks and send to server</v>
      </c>
      <c r="D436" s="5" t="str">
        <f>IF('[1]JIRA-Getter.csv'!D435="","",'[1]JIRA-Getter.csv'!D435)</f>
        <v/>
      </c>
      <c r="E436" s="5" t="str">
        <f>IF('[1]JIRA-Getter.csv'!E435="","",'[1]JIRA-Getter.csv'!E435)</f>
        <v>Dev.Milestone3</v>
      </c>
      <c r="F436" s="5" t="str">
        <f>IF('[1]JIRA-Getter.csv'!F435="","",'[1]JIRA-Getter.csv'!F435)</f>
        <v>Closed</v>
      </c>
      <c r="G436" s="6">
        <f>IF('[1]JIRA-Getter.csv'!G435="","",'[1]JIRA-Getter.csv'!G435)</f>
        <v>16</v>
      </c>
      <c r="H436" s="6">
        <f>IF('[1]JIRA-Getter.csv'!H435="","",'[1]JIRA-Getter.csv'!H435)</f>
        <v>0.51612903225806395</v>
      </c>
      <c r="I436" s="6">
        <f>IF('[1]JIRA-Getter.csv'!I435="","",'[1]JIRA-Getter.csv'!I435)</f>
        <v>0</v>
      </c>
      <c r="J436" s="6">
        <f>IF('[1]JIRA-Getter.csv'!J435="","",'[1]JIRA-Getter.csv'!J435)</f>
        <v>0</v>
      </c>
      <c r="K436" s="5">
        <f>IF('[1]JIRA-Getter.csv'!K435="","",'[1]JIRA-Getter.csv'!K435)</f>
        <v>31</v>
      </c>
      <c r="L436" s="5" t="str">
        <f>IF('[1]JIRA-Getter.csv'!L435="","",'[1]JIRA-Getter.csv'!L435)</f>
        <v>Laurin Murer</v>
      </c>
      <c r="M436" s="7">
        <f>IF('[1]JIRA-Getter.csv'!M435="","",'[1]JIRA-Getter.csv'!M435+365.5*4)</f>
        <v>41960.50277777778</v>
      </c>
      <c r="N436" s="6">
        <f>IF('[1]JIRA-Getter.csv'!N435="","",'[1]JIRA-Getter.csv'!N435)</f>
        <v>1.25</v>
      </c>
      <c r="O436" s="8" t="str">
        <f>IF('[1]JIRA-Getter.csv'!O435="","",'[1]JIRA-Getter.csv'!O435)</f>
        <v>Improved design</v>
      </c>
      <c r="P436" s="7">
        <f t="shared" si="6"/>
        <v>41960</v>
      </c>
    </row>
    <row r="437" spans="1:16">
      <c r="A437" s="5">
        <f>IF('[1]JIRA-Getter.csv'!A436="","",'[1]JIRA-Getter.csv'!A436)</f>
        <v>11344</v>
      </c>
      <c r="B437" s="5" t="str">
        <f>IF('[1]JIRA-Getter.csv'!B436="","",'[1]JIRA-Getter.csv'!B436)</f>
        <v>BA-81</v>
      </c>
      <c r="C437" s="5" t="str">
        <f>IF('[1]JIRA-Getter.csv'!C436="","",'[1]JIRA-Getter.csv'!C436)</f>
        <v>Write and send meeting report from 17.11.2014 and send screenshots+api documentation</v>
      </c>
      <c r="D437" s="5" t="str">
        <f>IF('[1]JIRA-Getter.csv'!D436="","",'[1]JIRA-Getter.csv'!D436)</f>
        <v/>
      </c>
      <c r="E437" s="5" t="str">
        <f>IF('[1]JIRA-Getter.csv'!E436="","",'[1]JIRA-Getter.csv'!E436)</f>
        <v>Dev.Milestone3</v>
      </c>
      <c r="F437" s="5" t="str">
        <f>IF('[1]JIRA-Getter.csv'!F436="","",'[1]JIRA-Getter.csv'!F436)</f>
        <v>Closed</v>
      </c>
      <c r="G437" s="6">
        <f>IF('[1]JIRA-Getter.csv'!G436="","",'[1]JIRA-Getter.csv'!G436)</f>
        <v>1</v>
      </c>
      <c r="H437" s="6">
        <f>IF('[1]JIRA-Getter.csv'!H436="","",'[1]JIRA-Getter.csv'!H436)</f>
        <v>0.33333333333333298</v>
      </c>
      <c r="I437" s="6">
        <f>IF('[1]JIRA-Getter.csv'!I436="","",'[1]JIRA-Getter.csv'!I436)</f>
        <v>0</v>
      </c>
      <c r="J437" s="6">
        <f>IF('[1]JIRA-Getter.csv'!J436="","",'[1]JIRA-Getter.csv'!J436)</f>
        <v>0</v>
      </c>
      <c r="K437" s="5">
        <f>IF('[1]JIRA-Getter.csv'!K436="","",'[1]JIRA-Getter.csv'!K436)</f>
        <v>3</v>
      </c>
      <c r="L437" s="5" t="str">
        <f>IF('[1]JIRA-Getter.csv'!L436="","",'[1]JIRA-Getter.csv'!L436)</f>
        <v>Laurin Murer</v>
      </c>
      <c r="M437" s="7">
        <f>IF('[1]JIRA-Getter.csv'!M436="","",'[1]JIRA-Getter.csv'!M436+365.5*4)</f>
        <v>41960.631944444445</v>
      </c>
      <c r="N437" s="6">
        <f>IF('[1]JIRA-Getter.csv'!N436="","",'[1]JIRA-Getter.csv'!N436)</f>
        <v>1</v>
      </c>
      <c r="O437" s="8" t="str">
        <f>IF('[1]JIRA-Getter.csv'!O436="","",'[1]JIRA-Getter.csv'!O436)</f>
        <v>Extracted separate startup script for ADRepo Vagrant and added some more example data</v>
      </c>
      <c r="P437" s="7">
        <f t="shared" si="6"/>
        <v>41960</v>
      </c>
    </row>
    <row r="438" spans="1:16">
      <c r="A438" s="5">
        <f>IF('[1]JIRA-Getter.csv'!A437="","",'[1]JIRA-Getter.csv'!A437)</f>
        <v>11345</v>
      </c>
      <c r="B438" s="5" t="str">
        <f>IF('[1]JIRA-Getter.csv'!B437="","",'[1]JIRA-Getter.csv'!B437)</f>
        <v>BA-125</v>
      </c>
      <c r="C438" s="5" t="str">
        <f>IF('[1]JIRA-Getter.csv'!C437="","",'[1]JIRA-Getter.csv'!C437)</f>
        <v>Implement processing of task templates to tasks and send to server</v>
      </c>
      <c r="D438" s="5" t="str">
        <f>IF('[1]JIRA-Getter.csv'!D437="","",'[1]JIRA-Getter.csv'!D437)</f>
        <v/>
      </c>
      <c r="E438" s="5" t="str">
        <f>IF('[1]JIRA-Getter.csv'!E437="","",'[1]JIRA-Getter.csv'!E437)</f>
        <v>Dev.Milestone3</v>
      </c>
      <c r="F438" s="5" t="str">
        <f>IF('[1]JIRA-Getter.csv'!F437="","",'[1]JIRA-Getter.csv'!F437)</f>
        <v>Closed</v>
      </c>
      <c r="G438" s="6">
        <f>IF('[1]JIRA-Getter.csv'!G437="","",'[1]JIRA-Getter.csv'!G437)</f>
        <v>16</v>
      </c>
      <c r="H438" s="6">
        <f>IF('[1]JIRA-Getter.csv'!H437="","",'[1]JIRA-Getter.csv'!H437)</f>
        <v>0.51612903225806395</v>
      </c>
      <c r="I438" s="6">
        <f>IF('[1]JIRA-Getter.csv'!I437="","",'[1]JIRA-Getter.csv'!I437)</f>
        <v>0</v>
      </c>
      <c r="J438" s="6">
        <f>IF('[1]JIRA-Getter.csv'!J437="","",'[1]JIRA-Getter.csv'!J437)</f>
        <v>0</v>
      </c>
      <c r="K438" s="5">
        <f>IF('[1]JIRA-Getter.csv'!K437="","",'[1]JIRA-Getter.csv'!K437)</f>
        <v>31</v>
      </c>
      <c r="L438" s="5" t="str">
        <f>IF('[1]JIRA-Getter.csv'!L437="","",'[1]JIRA-Getter.csv'!L437)</f>
        <v>Laurin Murer</v>
      </c>
      <c r="M438" s="7">
        <f>IF('[1]JIRA-Getter.csv'!M437="","",'[1]JIRA-Getter.csv'!M437+365.5*4)</f>
        <v>41960.716666666667</v>
      </c>
      <c r="N438" s="6">
        <f>IF('[1]JIRA-Getter.csv'!N437="","",'[1]JIRA-Getter.csv'!N437)</f>
        <v>0.5</v>
      </c>
      <c r="O438" s="8" t="str">
        <f>IF('[1]JIRA-Getter.csv'!O437="","",'[1]JIRA-Getter.csv'!O437)</f>
        <v>Added name to Mapping on server</v>
      </c>
      <c r="P438" s="7">
        <f t="shared" si="6"/>
        <v>41960</v>
      </c>
    </row>
    <row r="439" spans="1:16">
      <c r="A439" s="5">
        <f>IF('[1]JIRA-Getter.csv'!A438="","",'[1]JIRA-Getter.csv'!A438)</f>
        <v>11346</v>
      </c>
      <c r="B439" s="5" t="str">
        <f>IF('[1]JIRA-Getter.csv'!B438="","",'[1]JIRA-Getter.csv'!B438)</f>
        <v>BA-139</v>
      </c>
      <c r="C439" s="5" t="str">
        <f>IF('[1]JIRA-Getter.csv'!C438="","",'[1]JIRA-Getter.csv'!C438)</f>
        <v>Implement inclusion of information from DKS on export into PPT</v>
      </c>
      <c r="D439" s="5" t="str">
        <f>IF('[1]JIRA-Getter.csv'!D438="","",'[1]JIRA-Getter.csv'!D438)</f>
        <v/>
      </c>
      <c r="E439" s="5" t="str">
        <f>IF('[1]JIRA-Getter.csv'!E438="","",'[1]JIRA-Getter.csv'!E438)</f>
        <v>Dev.Milestone3</v>
      </c>
      <c r="F439" s="5" t="str">
        <f>IF('[1]JIRA-Getter.csv'!F438="","",'[1]JIRA-Getter.csv'!F438)</f>
        <v>Closed</v>
      </c>
      <c r="G439" s="6">
        <f>IF('[1]JIRA-Getter.csv'!G438="","",'[1]JIRA-Getter.csv'!G438)</f>
        <v>8</v>
      </c>
      <c r="H439" s="6">
        <f>IF('[1]JIRA-Getter.csv'!H438="","",'[1]JIRA-Getter.csv'!H438)</f>
        <v>2.6666666666666599</v>
      </c>
      <c r="I439" s="6">
        <f>IF('[1]JIRA-Getter.csv'!I438="","",'[1]JIRA-Getter.csv'!I438)</f>
        <v>0</v>
      </c>
      <c r="J439" s="6">
        <f>IF('[1]JIRA-Getter.csv'!J438="","",'[1]JIRA-Getter.csv'!J438)</f>
        <v>0</v>
      </c>
      <c r="K439" s="5">
        <f>IF('[1]JIRA-Getter.csv'!K438="","",'[1]JIRA-Getter.csv'!K438)</f>
        <v>3</v>
      </c>
      <c r="L439" s="5" t="str">
        <f>IF('[1]JIRA-Getter.csv'!L438="","",'[1]JIRA-Getter.csv'!L438)</f>
        <v>Tobias Blaser</v>
      </c>
      <c r="M439" s="7">
        <f>IF('[1]JIRA-Getter.csv'!M438="","",'[1]JIRA-Getter.csv'!M438+365.5*4)</f>
        <v>41960.666666666664</v>
      </c>
      <c r="N439" s="6">
        <f>IF('[1]JIRA-Getter.csv'!N438="","",'[1]JIRA-Getter.csv'!N438)</f>
        <v>2</v>
      </c>
      <c r="O439" s="8" t="str">
        <f>IF('[1]JIRA-Getter.csv'!O438="","",'[1]JIRA-Getter.csv'!O438)</f>
        <v>Map Decisions to exportData.</v>
      </c>
      <c r="P439" s="7">
        <f t="shared" si="6"/>
        <v>41960</v>
      </c>
    </row>
    <row r="440" spans="1:16">
      <c r="A440" s="5">
        <f>IF('[1]JIRA-Getter.csv'!A439="","",'[1]JIRA-Getter.csv'!A439)</f>
        <v>11347</v>
      </c>
      <c r="B440" s="5" t="str">
        <f>IF('[1]JIRA-Getter.csv'!B439="","",'[1]JIRA-Getter.csv'!B439)</f>
        <v>BA-128</v>
      </c>
      <c r="C440" s="5" t="str">
        <f>IF('[1]JIRA-Getter.csv'!C439="","",'[1]JIRA-Getter.csv'!C439)</f>
        <v>Implement export wizard on client</v>
      </c>
      <c r="D440" s="5" t="str">
        <f>IF('[1]JIRA-Getter.csv'!D439="","",'[1]JIRA-Getter.csv'!D439)</f>
        <v/>
      </c>
      <c r="E440" s="5" t="str">
        <f>IF('[1]JIRA-Getter.csv'!E439="","",'[1]JIRA-Getter.csv'!E439)</f>
        <v>Dev.Milestone3</v>
      </c>
      <c r="F440" s="5" t="str">
        <f>IF('[1]JIRA-Getter.csv'!F439="","",'[1]JIRA-Getter.csv'!F439)</f>
        <v>Closed</v>
      </c>
      <c r="G440" s="6">
        <f>IF('[1]JIRA-Getter.csv'!G439="","",'[1]JIRA-Getter.csv'!G439)</f>
        <v>8</v>
      </c>
      <c r="H440" s="6">
        <f>IF('[1]JIRA-Getter.csv'!H439="","",'[1]JIRA-Getter.csv'!H439)</f>
        <v>1.6</v>
      </c>
      <c r="I440" s="6">
        <f>IF('[1]JIRA-Getter.csv'!I439="","",'[1]JIRA-Getter.csv'!I439)</f>
        <v>0</v>
      </c>
      <c r="J440" s="6">
        <f>IF('[1]JIRA-Getter.csv'!J439="","",'[1]JIRA-Getter.csv'!J439)</f>
        <v>0</v>
      </c>
      <c r="K440" s="5">
        <f>IF('[1]JIRA-Getter.csv'!K439="","",'[1]JIRA-Getter.csv'!K439)</f>
        <v>5</v>
      </c>
      <c r="L440" s="5" t="str">
        <f>IF('[1]JIRA-Getter.csv'!L439="","",'[1]JIRA-Getter.csv'!L439)</f>
        <v>Tobias Blaser</v>
      </c>
      <c r="M440" s="7">
        <f>IF('[1]JIRA-Getter.csv'!M439="","",'[1]JIRA-Getter.csv'!M439+365.5*4)</f>
        <v>41960.75</v>
      </c>
      <c r="N440" s="6">
        <f>IF('[1]JIRA-Getter.csv'!N439="","",'[1]JIRA-Getter.csv'!N439)</f>
        <v>1.5</v>
      </c>
      <c r="O440" s="8" t="str">
        <f>IF('[1]JIRA-Getter.csv'!O439="","",'[1]JIRA-Getter.csv'!O439)</f>
        <v>Improove wizard.</v>
      </c>
      <c r="P440" s="7">
        <f t="shared" si="6"/>
        <v>41960</v>
      </c>
    </row>
    <row r="441" spans="1:16">
      <c r="A441" s="5">
        <f>IF('[1]JIRA-Getter.csv'!A440="","",'[1]JIRA-Getter.csv'!A440)</f>
        <v>11348</v>
      </c>
      <c r="B441" s="5" t="str">
        <f>IF('[1]JIRA-Getter.csv'!B440="","",'[1]JIRA-Getter.csv'!B440)</f>
        <v>BA-125</v>
      </c>
      <c r="C441" s="5" t="str">
        <f>IF('[1]JIRA-Getter.csv'!C440="","",'[1]JIRA-Getter.csv'!C440)</f>
        <v>Implement processing of task templates to tasks and send to server</v>
      </c>
      <c r="D441" s="5" t="str">
        <f>IF('[1]JIRA-Getter.csv'!D440="","",'[1]JIRA-Getter.csv'!D440)</f>
        <v/>
      </c>
      <c r="E441" s="5" t="str">
        <f>IF('[1]JIRA-Getter.csv'!E440="","",'[1]JIRA-Getter.csv'!E440)</f>
        <v>Dev.Milestone3</v>
      </c>
      <c r="F441" s="5" t="str">
        <f>IF('[1]JIRA-Getter.csv'!F440="","",'[1]JIRA-Getter.csv'!F440)</f>
        <v>Closed</v>
      </c>
      <c r="G441" s="6">
        <f>IF('[1]JIRA-Getter.csv'!G440="","",'[1]JIRA-Getter.csv'!G440)</f>
        <v>16</v>
      </c>
      <c r="H441" s="6">
        <f>IF('[1]JIRA-Getter.csv'!H440="","",'[1]JIRA-Getter.csv'!H440)</f>
        <v>0.51612903225806395</v>
      </c>
      <c r="I441" s="6">
        <f>IF('[1]JIRA-Getter.csv'!I440="","",'[1]JIRA-Getter.csv'!I440)</f>
        <v>0</v>
      </c>
      <c r="J441" s="6">
        <f>IF('[1]JIRA-Getter.csv'!J440="","",'[1]JIRA-Getter.csv'!J440)</f>
        <v>0</v>
      </c>
      <c r="K441" s="5">
        <f>IF('[1]JIRA-Getter.csv'!K440="","",'[1]JIRA-Getter.csv'!K440)</f>
        <v>31</v>
      </c>
      <c r="L441" s="5" t="str">
        <f>IF('[1]JIRA-Getter.csv'!L440="","",'[1]JIRA-Getter.csv'!L440)</f>
        <v>Tobias Blaser</v>
      </c>
      <c r="M441" s="7">
        <f>IF('[1]JIRA-Getter.csv'!M440="","",'[1]JIRA-Getter.csv'!M440+365.5*4)</f>
        <v>41960.875</v>
      </c>
      <c r="N441" s="6">
        <f>IF('[1]JIRA-Getter.csv'!N440="","",'[1]JIRA-Getter.csv'!N440)</f>
        <v>1.25</v>
      </c>
      <c r="O441" s="8" t="str">
        <f>IF('[1]JIRA-Getter.csv'!O440="","",'[1]JIRA-Getter.csv'!O440)</f>
        <v>Try to fix problem with eval.</v>
      </c>
      <c r="P441" s="7">
        <f t="shared" si="6"/>
        <v>41960</v>
      </c>
    </row>
    <row r="442" spans="1:16">
      <c r="A442" s="5">
        <f>IF('[1]JIRA-Getter.csv'!A441="","",'[1]JIRA-Getter.csv'!A441)</f>
        <v>11400</v>
      </c>
      <c r="B442" s="5" t="str">
        <f>IF('[1]JIRA-Getter.csv'!B441="","",'[1]JIRA-Getter.csv'!B441)</f>
        <v>BA-181</v>
      </c>
      <c r="C442" s="5" t="str">
        <f>IF('[1]JIRA-Getter.csv'!C441="","",'[1]JIRA-Getter.csv'!C441)</f>
        <v>Persist RequestTemplates</v>
      </c>
      <c r="D442" s="5" t="str">
        <f>IF('[1]JIRA-Getter.csv'!D441="","",'[1]JIRA-Getter.csv'!D441)</f>
        <v/>
      </c>
      <c r="E442" s="5" t="str">
        <f>IF('[1]JIRA-Getter.csv'!E441="","",'[1]JIRA-Getter.csv'!E441)</f>
        <v>Dev.Milestone3</v>
      </c>
      <c r="F442" s="5" t="str">
        <f>IF('[1]JIRA-Getter.csv'!F441="","",'[1]JIRA-Getter.csv'!F441)</f>
        <v>Closed</v>
      </c>
      <c r="G442" s="6">
        <f>IF('[1]JIRA-Getter.csv'!G441="","",'[1]JIRA-Getter.csv'!G441)</f>
        <v>1.6666666666666601E-2</v>
      </c>
      <c r="H442" s="6">
        <f>IF('[1]JIRA-Getter.csv'!H441="","",'[1]JIRA-Getter.csv'!H441)</f>
        <v>8.3333333333333297E-3</v>
      </c>
      <c r="I442" s="6">
        <f>IF('[1]JIRA-Getter.csv'!I441="","",'[1]JIRA-Getter.csv'!I441)</f>
        <v>0</v>
      </c>
      <c r="J442" s="6">
        <f>IF('[1]JIRA-Getter.csv'!J441="","",'[1]JIRA-Getter.csv'!J441)</f>
        <v>0</v>
      </c>
      <c r="K442" s="5">
        <f>IF('[1]JIRA-Getter.csv'!K441="","",'[1]JIRA-Getter.csv'!K441)</f>
        <v>2</v>
      </c>
      <c r="L442" s="5" t="str">
        <f>IF('[1]JIRA-Getter.csv'!L441="","",'[1]JIRA-Getter.csv'!L441)</f>
        <v>Tobias Blaser</v>
      </c>
      <c r="M442" s="7">
        <f>IF('[1]JIRA-Getter.csv'!M441="","",'[1]JIRA-Getter.csv'!M441+365.5*4)</f>
        <v>41959.427083333336</v>
      </c>
      <c r="N442" s="6">
        <f>IF('[1]JIRA-Getter.csv'!N441="","",'[1]JIRA-Getter.csv'!N441)</f>
        <v>1.5</v>
      </c>
      <c r="O442" s="8" t="str">
        <f>IF('[1]JIRA-Getter.csv'!O441="","",'[1]JIRA-Getter.csv'!O441)</f>
        <v>Persist request templates.</v>
      </c>
      <c r="P442" s="7">
        <f t="shared" si="6"/>
        <v>41959</v>
      </c>
    </row>
    <row r="443" spans="1:16">
      <c r="A443" s="5">
        <f>IF('[1]JIRA-Getter.csv'!A442="","",'[1]JIRA-Getter.csv'!A442)</f>
        <v>11401</v>
      </c>
      <c r="B443" s="5" t="str">
        <f>IF('[1]JIRA-Getter.csv'!B442="","",'[1]JIRA-Getter.csv'!B442)</f>
        <v>BA-139</v>
      </c>
      <c r="C443" s="5" t="str">
        <f>IF('[1]JIRA-Getter.csv'!C442="","",'[1]JIRA-Getter.csv'!C442)</f>
        <v>Implement inclusion of information from DKS on export into PPT</v>
      </c>
      <c r="D443" s="5" t="str">
        <f>IF('[1]JIRA-Getter.csv'!D442="","",'[1]JIRA-Getter.csv'!D442)</f>
        <v/>
      </c>
      <c r="E443" s="5" t="str">
        <f>IF('[1]JIRA-Getter.csv'!E442="","",'[1]JIRA-Getter.csv'!E442)</f>
        <v>Dev.Milestone3</v>
      </c>
      <c r="F443" s="5" t="str">
        <f>IF('[1]JIRA-Getter.csv'!F442="","",'[1]JIRA-Getter.csv'!F442)</f>
        <v>Closed</v>
      </c>
      <c r="G443" s="6">
        <f>IF('[1]JIRA-Getter.csv'!G442="","",'[1]JIRA-Getter.csv'!G442)</f>
        <v>8</v>
      </c>
      <c r="H443" s="6">
        <f>IF('[1]JIRA-Getter.csv'!H442="","",'[1]JIRA-Getter.csv'!H442)</f>
        <v>2.6666666666666599</v>
      </c>
      <c r="I443" s="6">
        <f>IF('[1]JIRA-Getter.csv'!I442="","",'[1]JIRA-Getter.csv'!I442)</f>
        <v>0</v>
      </c>
      <c r="J443" s="6">
        <f>IF('[1]JIRA-Getter.csv'!J442="","",'[1]JIRA-Getter.csv'!J442)</f>
        <v>0</v>
      </c>
      <c r="K443" s="5">
        <f>IF('[1]JIRA-Getter.csv'!K442="","",'[1]JIRA-Getter.csv'!K442)</f>
        <v>3</v>
      </c>
      <c r="L443" s="5" t="str">
        <f>IF('[1]JIRA-Getter.csv'!L442="","",'[1]JIRA-Getter.csv'!L442)</f>
        <v>Tobias Blaser</v>
      </c>
      <c r="M443" s="7">
        <f>IF('[1]JIRA-Getter.csv'!M442="","",'[1]JIRA-Getter.csv'!M442+365.5*4)</f>
        <v>41962.604166666664</v>
      </c>
      <c r="N443" s="6">
        <f>IF('[1]JIRA-Getter.csv'!N442="","",'[1]JIRA-Getter.csv'!N442)</f>
        <v>4.75</v>
      </c>
      <c r="O443" s="8" t="str">
        <f>IF('[1]JIRA-Getter.csv'!O442="","",'[1]JIRA-Getter.csv'!O442)</f>
        <v>Fetch/Map alternatives for exporting and show in transmit view.</v>
      </c>
      <c r="P443" s="7">
        <f t="shared" si="6"/>
        <v>41962</v>
      </c>
    </row>
    <row r="444" spans="1:16">
      <c r="A444" s="5">
        <f>IF('[1]JIRA-Getter.csv'!A443="","",'[1]JIRA-Getter.csv'!A443)</f>
        <v>11402</v>
      </c>
      <c r="B444" s="5" t="str">
        <f>IF('[1]JIRA-Getter.csv'!B443="","",'[1]JIRA-Getter.csv'!B443)</f>
        <v>BA-139</v>
      </c>
      <c r="C444" s="5" t="str">
        <f>IF('[1]JIRA-Getter.csv'!C443="","",'[1]JIRA-Getter.csv'!C443)</f>
        <v>Implement inclusion of information from DKS on export into PPT</v>
      </c>
      <c r="D444" s="5" t="str">
        <f>IF('[1]JIRA-Getter.csv'!D443="","",'[1]JIRA-Getter.csv'!D443)</f>
        <v/>
      </c>
      <c r="E444" s="5" t="str">
        <f>IF('[1]JIRA-Getter.csv'!E443="","",'[1]JIRA-Getter.csv'!E443)</f>
        <v>Dev.Milestone3</v>
      </c>
      <c r="F444" s="5" t="str">
        <f>IF('[1]JIRA-Getter.csv'!F443="","",'[1]JIRA-Getter.csv'!F443)</f>
        <v>Closed</v>
      </c>
      <c r="G444" s="6">
        <f>IF('[1]JIRA-Getter.csv'!G443="","",'[1]JIRA-Getter.csv'!G443)</f>
        <v>8</v>
      </c>
      <c r="H444" s="6">
        <f>IF('[1]JIRA-Getter.csv'!H443="","",'[1]JIRA-Getter.csv'!H443)</f>
        <v>2.6666666666666599</v>
      </c>
      <c r="I444" s="6">
        <f>IF('[1]JIRA-Getter.csv'!I443="","",'[1]JIRA-Getter.csv'!I443)</f>
        <v>0</v>
      </c>
      <c r="J444" s="6">
        <f>IF('[1]JIRA-Getter.csv'!J443="","",'[1]JIRA-Getter.csv'!J443)</f>
        <v>0</v>
      </c>
      <c r="K444" s="5">
        <f>IF('[1]JIRA-Getter.csv'!K443="","",'[1]JIRA-Getter.csv'!K443)</f>
        <v>3</v>
      </c>
      <c r="L444" s="5" t="str">
        <f>IF('[1]JIRA-Getter.csv'!L443="","",'[1]JIRA-Getter.csv'!L443)</f>
        <v>Tobias Blaser</v>
      </c>
      <c r="M444" s="7">
        <f>IF('[1]JIRA-Getter.csv'!M443="","",'[1]JIRA-Getter.csv'!M443+365.5*4)</f>
        <v>41963.28125</v>
      </c>
      <c r="N444" s="6">
        <f>IF('[1]JIRA-Getter.csv'!N443="","",'[1]JIRA-Getter.csv'!N443)</f>
        <v>1.25</v>
      </c>
      <c r="O444" s="8" t="str">
        <f>IF('[1]JIRA-Getter.csv'!O443="","",'[1]JIRA-Getter.csv'!O443)</f>
        <v>Structure options in transmit view.</v>
      </c>
      <c r="P444" s="7">
        <f t="shared" si="6"/>
        <v>41963</v>
      </c>
    </row>
    <row r="445" spans="1:16">
      <c r="A445" s="5">
        <f>IF('[1]JIRA-Getter.csv'!A444="","",'[1]JIRA-Getter.csv'!A444)</f>
        <v>11403</v>
      </c>
      <c r="B445" s="5" t="str">
        <f>IF('[1]JIRA-Getter.csv'!B444="","",'[1]JIRA-Getter.csv'!B444)</f>
        <v>BA-125</v>
      </c>
      <c r="C445" s="5" t="str">
        <f>IF('[1]JIRA-Getter.csv'!C444="","",'[1]JIRA-Getter.csv'!C444)</f>
        <v>Implement processing of task templates to tasks and send to server</v>
      </c>
      <c r="D445" s="5" t="str">
        <f>IF('[1]JIRA-Getter.csv'!D444="","",'[1]JIRA-Getter.csv'!D444)</f>
        <v/>
      </c>
      <c r="E445" s="5" t="str">
        <f>IF('[1]JIRA-Getter.csv'!E444="","",'[1]JIRA-Getter.csv'!E444)</f>
        <v>Dev.Milestone3</v>
      </c>
      <c r="F445" s="5" t="str">
        <f>IF('[1]JIRA-Getter.csv'!F444="","",'[1]JIRA-Getter.csv'!F444)</f>
        <v>Closed</v>
      </c>
      <c r="G445" s="6">
        <f>IF('[1]JIRA-Getter.csv'!G444="","",'[1]JIRA-Getter.csv'!G444)</f>
        <v>16</v>
      </c>
      <c r="H445" s="6">
        <f>IF('[1]JIRA-Getter.csv'!H444="","",'[1]JIRA-Getter.csv'!H444)</f>
        <v>0.51612903225806395</v>
      </c>
      <c r="I445" s="6">
        <f>IF('[1]JIRA-Getter.csv'!I444="","",'[1]JIRA-Getter.csv'!I444)</f>
        <v>0</v>
      </c>
      <c r="J445" s="6">
        <f>IF('[1]JIRA-Getter.csv'!J444="","",'[1]JIRA-Getter.csv'!J444)</f>
        <v>0</v>
      </c>
      <c r="K445" s="5">
        <f>IF('[1]JIRA-Getter.csv'!K444="","",'[1]JIRA-Getter.csv'!K444)</f>
        <v>31</v>
      </c>
      <c r="L445" s="5" t="str">
        <f>IF('[1]JIRA-Getter.csv'!L444="","",'[1]JIRA-Getter.csv'!L444)</f>
        <v>Tobias Blaser</v>
      </c>
      <c r="M445" s="7">
        <f>IF('[1]JIRA-Getter.csv'!M444="","",'[1]JIRA-Getter.csv'!M444+365.5*4)</f>
        <v>41963.34375</v>
      </c>
      <c r="N445" s="6">
        <f>IF('[1]JIRA-Getter.csv'!N444="","",'[1]JIRA-Getter.csv'!N444)</f>
        <v>1.75</v>
      </c>
      <c r="O445" s="8" t="str">
        <f>IF('[1]JIRA-Getter.csv'!O444="","",'[1]JIRA-Getter.csv'!O444)</f>
        <v>Implement secondary variables</v>
      </c>
      <c r="P445" s="7">
        <f t="shared" si="6"/>
        <v>41963</v>
      </c>
    </row>
    <row r="446" spans="1:16">
      <c r="A446" s="5">
        <f>IF('[1]JIRA-Getter.csv'!A445="","",'[1]JIRA-Getter.csv'!A445)</f>
        <v>11404</v>
      </c>
      <c r="B446" s="5" t="str">
        <f>IF('[1]JIRA-Getter.csv'!B445="","",'[1]JIRA-Getter.csv'!B445)</f>
        <v>BA-125</v>
      </c>
      <c r="C446" s="5" t="str">
        <f>IF('[1]JIRA-Getter.csv'!C445="","",'[1]JIRA-Getter.csv'!C445)</f>
        <v>Implement processing of task templates to tasks and send to server</v>
      </c>
      <c r="D446" s="5" t="str">
        <f>IF('[1]JIRA-Getter.csv'!D445="","",'[1]JIRA-Getter.csv'!D445)</f>
        <v/>
      </c>
      <c r="E446" s="5" t="str">
        <f>IF('[1]JIRA-Getter.csv'!E445="","",'[1]JIRA-Getter.csv'!E445)</f>
        <v>Dev.Milestone3</v>
      </c>
      <c r="F446" s="5" t="str">
        <f>IF('[1]JIRA-Getter.csv'!F445="","",'[1]JIRA-Getter.csv'!F445)</f>
        <v>Closed</v>
      </c>
      <c r="G446" s="6">
        <f>IF('[1]JIRA-Getter.csv'!G445="","",'[1]JIRA-Getter.csv'!G445)</f>
        <v>16</v>
      </c>
      <c r="H446" s="6">
        <f>IF('[1]JIRA-Getter.csv'!H445="","",'[1]JIRA-Getter.csv'!H445)</f>
        <v>0.51612903225806395</v>
      </c>
      <c r="I446" s="6">
        <f>IF('[1]JIRA-Getter.csv'!I445="","",'[1]JIRA-Getter.csv'!I445)</f>
        <v>0</v>
      </c>
      <c r="J446" s="6">
        <f>IF('[1]JIRA-Getter.csv'!J445="","",'[1]JIRA-Getter.csv'!J445)</f>
        <v>0</v>
      </c>
      <c r="K446" s="5">
        <f>IF('[1]JIRA-Getter.csv'!K445="","",'[1]JIRA-Getter.csv'!K445)</f>
        <v>31</v>
      </c>
      <c r="L446" s="5" t="str">
        <f>IF('[1]JIRA-Getter.csv'!L445="","",'[1]JIRA-Getter.csv'!L445)</f>
        <v>Tobias Blaser</v>
      </c>
      <c r="M446" s="7">
        <f>IF('[1]JIRA-Getter.csv'!M445="","",'[1]JIRA-Getter.csv'!M445+365.5*4)</f>
        <v>41963.4375</v>
      </c>
      <c r="N446" s="6">
        <f>IF('[1]JIRA-Getter.csv'!N445="","",'[1]JIRA-Getter.csv'!N445)</f>
        <v>1</v>
      </c>
      <c r="O446" s="8" t="str">
        <f>IF('[1]JIRA-Getter.csv'!O445="","",'[1]JIRA-Getter.csv'!O445)</f>
        <v>Parse secondary variables on transmit.</v>
      </c>
      <c r="P446" s="7">
        <f t="shared" si="6"/>
        <v>41963</v>
      </c>
    </row>
    <row r="447" spans="1:16">
      <c r="A447" s="5">
        <f>IF('[1]JIRA-Getter.csv'!A446="","",'[1]JIRA-Getter.csv'!A446)</f>
        <v>11405</v>
      </c>
      <c r="B447" s="5" t="str">
        <f>IF('[1]JIRA-Getter.csv'!B446="","",'[1]JIRA-Getter.csv'!B446)</f>
        <v>BA-14</v>
      </c>
      <c r="C447" s="5" t="str">
        <f>IF('[1]JIRA-Getter.csv'!C446="","",'[1]JIRA-Getter.csv'!C446)</f>
        <v>Projectmanagement</v>
      </c>
      <c r="D447" s="5" t="str">
        <f>IF('[1]JIRA-Getter.csv'!D446="","",'[1]JIRA-Getter.csv'!D446)</f>
        <v/>
      </c>
      <c r="E447" s="5" t="str">
        <f>IF('[1]JIRA-Getter.csv'!E446="","",'[1]JIRA-Getter.csv'!E446)</f>
        <v/>
      </c>
      <c r="F447" s="5" t="str">
        <f>IF('[1]JIRA-Getter.csv'!F446="","",'[1]JIRA-Getter.csv'!F446)</f>
        <v>Open</v>
      </c>
      <c r="G447" s="6">
        <f>IF('[1]JIRA-Getter.csv'!G446="","",'[1]JIRA-Getter.csv'!G446)</f>
        <v>14</v>
      </c>
      <c r="H447" s="6">
        <f>IF('[1]JIRA-Getter.csv'!H446="","",'[1]JIRA-Getter.csv'!H446)</f>
        <v>0.35</v>
      </c>
      <c r="I447" s="6">
        <f>IF('[1]JIRA-Getter.csv'!I446="","",'[1]JIRA-Getter.csv'!I446)</f>
        <v>0</v>
      </c>
      <c r="J447" s="6">
        <f>IF('[1]JIRA-Getter.csv'!J446="","",'[1]JIRA-Getter.csv'!J446)</f>
        <v>0</v>
      </c>
      <c r="K447" s="5">
        <f>IF('[1]JIRA-Getter.csv'!K446="","",'[1]JIRA-Getter.csv'!K446)</f>
        <v>40</v>
      </c>
      <c r="L447" s="5" t="str">
        <f>IF('[1]JIRA-Getter.csv'!L446="","",'[1]JIRA-Getter.csv'!L446)</f>
        <v>Tobias Blaser</v>
      </c>
      <c r="M447" s="7">
        <f>IF('[1]JIRA-Getter.csv'!M446="","",'[1]JIRA-Getter.csv'!M446+365.5*4)</f>
        <v>41963.541666666664</v>
      </c>
      <c r="N447" s="6">
        <f>IF('[1]JIRA-Getter.csv'!N446="","",'[1]JIRA-Getter.csv'!N446)</f>
        <v>1</v>
      </c>
      <c r="O447" s="8" t="str">
        <f>IF('[1]JIRA-Getter.csv'!O446="","",'[1]JIRA-Getter.csv'!O446)</f>
        <v>Planning, meeting.</v>
      </c>
      <c r="P447" s="7">
        <f t="shared" si="6"/>
        <v>41963</v>
      </c>
    </row>
    <row r="448" spans="1:16">
      <c r="A448" s="5">
        <f>IF('[1]JIRA-Getter.csv'!A447="","",'[1]JIRA-Getter.csv'!A447)</f>
        <v>11406</v>
      </c>
      <c r="B448" s="5" t="str">
        <f>IF('[1]JIRA-Getter.csv'!B447="","",'[1]JIRA-Getter.csv'!B447)</f>
        <v>BA-128</v>
      </c>
      <c r="C448" s="5" t="str">
        <f>IF('[1]JIRA-Getter.csv'!C447="","",'[1]JIRA-Getter.csv'!C447)</f>
        <v>Implement export wizard on client</v>
      </c>
      <c r="D448" s="5" t="str">
        <f>IF('[1]JIRA-Getter.csv'!D447="","",'[1]JIRA-Getter.csv'!D447)</f>
        <v/>
      </c>
      <c r="E448" s="5" t="str">
        <f>IF('[1]JIRA-Getter.csv'!E447="","",'[1]JIRA-Getter.csv'!E447)</f>
        <v>Dev.Milestone3</v>
      </c>
      <c r="F448" s="5" t="str">
        <f>IF('[1]JIRA-Getter.csv'!F447="","",'[1]JIRA-Getter.csv'!F447)</f>
        <v>Closed</v>
      </c>
      <c r="G448" s="6">
        <f>IF('[1]JIRA-Getter.csv'!G447="","",'[1]JIRA-Getter.csv'!G447)</f>
        <v>8</v>
      </c>
      <c r="H448" s="6">
        <f>IF('[1]JIRA-Getter.csv'!H447="","",'[1]JIRA-Getter.csv'!H447)</f>
        <v>1.6</v>
      </c>
      <c r="I448" s="6">
        <f>IF('[1]JIRA-Getter.csv'!I447="","",'[1]JIRA-Getter.csv'!I447)</f>
        <v>0</v>
      </c>
      <c r="J448" s="6">
        <f>IF('[1]JIRA-Getter.csv'!J447="","",'[1]JIRA-Getter.csv'!J447)</f>
        <v>0</v>
      </c>
      <c r="K448" s="5">
        <f>IF('[1]JIRA-Getter.csv'!K447="","",'[1]JIRA-Getter.csv'!K447)</f>
        <v>5</v>
      </c>
      <c r="L448" s="5" t="str">
        <f>IF('[1]JIRA-Getter.csv'!L447="","",'[1]JIRA-Getter.csv'!L447)</f>
        <v>Tobias Blaser</v>
      </c>
      <c r="M448" s="7">
        <f>IF('[1]JIRA-Getter.csv'!M447="","",'[1]JIRA-Getter.csv'!M447+365.5*4)</f>
        <v>41964.291666666664</v>
      </c>
      <c r="N448" s="6">
        <f>IF('[1]JIRA-Getter.csv'!N447="","",'[1]JIRA-Getter.csv'!N447)</f>
        <v>1.5</v>
      </c>
      <c r="O448" s="8" t="str">
        <f>IF('[1]JIRA-Getter.csv'!O447="","",'[1]JIRA-Getter.csv'!O447)</f>
        <v>Test exporting to PPT, adjust default templates, improve error handling</v>
      </c>
      <c r="P448" s="7">
        <f t="shared" si="6"/>
        <v>41964</v>
      </c>
    </row>
    <row r="449" spans="1:16">
      <c r="A449" s="5">
        <f>IF('[1]JIRA-Getter.csv'!A448="","",'[1]JIRA-Getter.csv'!A448)</f>
        <v>11407</v>
      </c>
      <c r="B449" s="5" t="str">
        <f>IF('[1]JIRA-Getter.csv'!B448="","",'[1]JIRA-Getter.csv'!B448)</f>
        <v>BA-125</v>
      </c>
      <c r="C449" s="5" t="str">
        <f>IF('[1]JIRA-Getter.csv'!C448="","",'[1]JIRA-Getter.csv'!C448)</f>
        <v>Implement processing of task templates to tasks and send to server</v>
      </c>
      <c r="D449" s="5" t="str">
        <f>IF('[1]JIRA-Getter.csv'!D448="","",'[1]JIRA-Getter.csv'!D448)</f>
        <v/>
      </c>
      <c r="E449" s="5" t="str">
        <f>IF('[1]JIRA-Getter.csv'!E448="","",'[1]JIRA-Getter.csv'!E448)</f>
        <v>Dev.Milestone3</v>
      </c>
      <c r="F449" s="5" t="str">
        <f>IF('[1]JIRA-Getter.csv'!F448="","",'[1]JIRA-Getter.csv'!F448)</f>
        <v>Closed</v>
      </c>
      <c r="G449" s="6">
        <f>IF('[1]JIRA-Getter.csv'!G448="","",'[1]JIRA-Getter.csv'!G448)</f>
        <v>16</v>
      </c>
      <c r="H449" s="6">
        <f>IF('[1]JIRA-Getter.csv'!H448="","",'[1]JIRA-Getter.csv'!H448)</f>
        <v>0.51612903225806395</v>
      </c>
      <c r="I449" s="6">
        <f>IF('[1]JIRA-Getter.csv'!I448="","",'[1]JIRA-Getter.csv'!I448)</f>
        <v>0</v>
      </c>
      <c r="J449" s="6">
        <f>IF('[1]JIRA-Getter.csv'!J448="","",'[1]JIRA-Getter.csv'!J448)</f>
        <v>0</v>
      </c>
      <c r="K449" s="5">
        <f>IF('[1]JIRA-Getter.csv'!K448="","",'[1]JIRA-Getter.csv'!K448)</f>
        <v>31</v>
      </c>
      <c r="L449" s="5" t="str">
        <f>IF('[1]JIRA-Getter.csv'!L448="","",'[1]JIRA-Getter.csv'!L448)</f>
        <v>Tobias Blaser</v>
      </c>
      <c r="M449" s="7">
        <f>IF('[1]JIRA-Getter.csv'!M448="","",'[1]JIRA-Getter.csv'!M448+365.5*4)</f>
        <v>41964.375</v>
      </c>
      <c r="N449" s="6">
        <f>IF('[1]JIRA-Getter.csv'!N448="","",'[1]JIRA-Getter.csv'!N448)</f>
        <v>1</v>
      </c>
      <c r="O449" s="8" t="str">
        <f>IF('[1]JIRA-Getter.csv'!O448="","",'[1]JIRA-Getter.csv'!O448)</f>
        <v>Implement subRequest parsing.</v>
      </c>
      <c r="P449" s="7">
        <f t="shared" si="6"/>
        <v>41964</v>
      </c>
    </row>
    <row r="450" spans="1:16">
      <c r="A450" s="5">
        <f>IF('[1]JIRA-Getter.csv'!A449="","",'[1]JIRA-Getter.csv'!A449)</f>
        <v>11408</v>
      </c>
      <c r="B450" s="5" t="str">
        <f>IF('[1]JIRA-Getter.csv'!B449="","",'[1]JIRA-Getter.csv'!B449)</f>
        <v>BA-125</v>
      </c>
      <c r="C450" s="5" t="str">
        <f>IF('[1]JIRA-Getter.csv'!C449="","",'[1]JIRA-Getter.csv'!C449)</f>
        <v>Implement processing of task templates to tasks and send to server</v>
      </c>
      <c r="D450" s="5" t="str">
        <f>IF('[1]JIRA-Getter.csv'!D449="","",'[1]JIRA-Getter.csv'!D449)</f>
        <v/>
      </c>
      <c r="E450" s="5" t="str">
        <f>IF('[1]JIRA-Getter.csv'!E449="","",'[1]JIRA-Getter.csv'!E449)</f>
        <v>Dev.Milestone3</v>
      </c>
      <c r="F450" s="5" t="str">
        <f>IF('[1]JIRA-Getter.csv'!F449="","",'[1]JIRA-Getter.csv'!F449)</f>
        <v>Closed</v>
      </c>
      <c r="G450" s="6">
        <f>IF('[1]JIRA-Getter.csv'!G449="","",'[1]JIRA-Getter.csv'!G449)</f>
        <v>16</v>
      </c>
      <c r="H450" s="6">
        <f>IF('[1]JIRA-Getter.csv'!H449="","",'[1]JIRA-Getter.csv'!H449)</f>
        <v>0.51612903225806395</v>
      </c>
      <c r="I450" s="6">
        <f>IF('[1]JIRA-Getter.csv'!I449="","",'[1]JIRA-Getter.csv'!I449)</f>
        <v>0</v>
      </c>
      <c r="J450" s="6">
        <f>IF('[1]JIRA-Getter.csv'!J449="","",'[1]JIRA-Getter.csv'!J449)</f>
        <v>0</v>
      </c>
      <c r="K450" s="5">
        <f>IF('[1]JIRA-Getter.csv'!K449="","",'[1]JIRA-Getter.csv'!K449)</f>
        <v>31</v>
      </c>
      <c r="L450" s="5" t="str">
        <f>IF('[1]JIRA-Getter.csv'!L449="","",'[1]JIRA-Getter.csv'!L449)</f>
        <v>Tobias Blaser</v>
      </c>
      <c r="M450" s="7">
        <f>IF('[1]JIRA-Getter.csv'!M449="","",'[1]JIRA-Getter.csv'!M449+365.5*4)</f>
        <v>41964.458333333336</v>
      </c>
      <c r="N450" s="6">
        <f>IF('[1]JIRA-Getter.csv'!N449="","",'[1]JIRA-Getter.csv'!N449)</f>
        <v>2.5</v>
      </c>
      <c r="O450" s="8" t="str">
        <f>IF('[1]JIRA-Getter.csv'!O449="","",'[1]JIRA-Getter.csv'!O449)</f>
        <v>Implement possibility to use parent Task id.</v>
      </c>
      <c r="P450" s="7">
        <f t="shared" si="6"/>
        <v>41964</v>
      </c>
    </row>
    <row r="451" spans="1:16">
      <c r="A451" s="5">
        <f>IF('[1]JIRA-Getter.csv'!A450="","",'[1]JIRA-Getter.csv'!A450)</f>
        <v>11409</v>
      </c>
      <c r="B451" s="5" t="str">
        <f>IF('[1]JIRA-Getter.csv'!B450="","",'[1]JIRA-Getter.csv'!B450)</f>
        <v>BA-125</v>
      </c>
      <c r="C451" s="5" t="str">
        <f>IF('[1]JIRA-Getter.csv'!C450="","",'[1]JIRA-Getter.csv'!C450)</f>
        <v>Implement processing of task templates to tasks and send to server</v>
      </c>
      <c r="D451" s="5" t="str">
        <f>IF('[1]JIRA-Getter.csv'!D450="","",'[1]JIRA-Getter.csv'!D450)</f>
        <v/>
      </c>
      <c r="E451" s="5" t="str">
        <f>IF('[1]JIRA-Getter.csv'!E450="","",'[1]JIRA-Getter.csv'!E450)</f>
        <v>Dev.Milestone3</v>
      </c>
      <c r="F451" s="5" t="str">
        <f>IF('[1]JIRA-Getter.csv'!F450="","",'[1]JIRA-Getter.csv'!F450)</f>
        <v>Closed</v>
      </c>
      <c r="G451" s="6">
        <f>IF('[1]JIRA-Getter.csv'!G450="","",'[1]JIRA-Getter.csv'!G450)</f>
        <v>16</v>
      </c>
      <c r="H451" s="6">
        <f>IF('[1]JIRA-Getter.csv'!H450="","",'[1]JIRA-Getter.csv'!H450)</f>
        <v>0.51612903225806395</v>
      </c>
      <c r="I451" s="6">
        <f>IF('[1]JIRA-Getter.csv'!I450="","",'[1]JIRA-Getter.csv'!I450)</f>
        <v>0</v>
      </c>
      <c r="J451" s="6">
        <f>IF('[1]JIRA-Getter.csv'!J450="","",'[1]JIRA-Getter.csv'!J450)</f>
        <v>0</v>
      </c>
      <c r="K451" s="5">
        <f>IF('[1]JIRA-Getter.csv'!K450="","",'[1]JIRA-Getter.csv'!K450)</f>
        <v>31</v>
      </c>
      <c r="L451" s="5" t="str">
        <f>IF('[1]JIRA-Getter.csv'!L450="","",'[1]JIRA-Getter.csv'!L450)</f>
        <v>Tobias Blaser</v>
      </c>
      <c r="M451" s="7">
        <f>IF('[1]JIRA-Getter.csv'!M450="","",'[1]JIRA-Getter.csv'!M450+365.5*4)</f>
        <v>41964.583333333336</v>
      </c>
      <c r="N451" s="6">
        <f>IF('[1]JIRA-Getter.csv'!N450="","",'[1]JIRA-Getter.csv'!N450)</f>
        <v>2.5</v>
      </c>
      <c r="O451" s="8" t="str">
        <f>IF('[1]JIRA-Getter.csv'!O450="","",'[1]JIRA-Getter.csv'!O450)</f>
        <v>Fix processor parsing bugs &amp; implement replacement of assignee.</v>
      </c>
      <c r="P451" s="7">
        <f t="shared" si="6"/>
        <v>41964</v>
      </c>
    </row>
    <row r="452" spans="1:16">
      <c r="A452" s="5">
        <f>IF('[1]JIRA-Getter.csv'!A451="","",'[1]JIRA-Getter.csv'!A451)</f>
        <v>11410</v>
      </c>
      <c r="B452" s="5" t="str">
        <f>IF('[1]JIRA-Getter.csv'!B451="","",'[1]JIRA-Getter.csv'!B451)</f>
        <v>BA-170</v>
      </c>
      <c r="C452" s="5" t="str">
        <f>IF('[1]JIRA-Getter.csv'!C451="","",'[1]JIRA-Getter.csv'!C451)</f>
        <v>Test UI with common browsers.</v>
      </c>
      <c r="D452" s="5" t="str">
        <f>IF('[1]JIRA-Getter.csv'!D451="","",'[1]JIRA-Getter.csv'!D451)</f>
        <v/>
      </c>
      <c r="E452" s="5" t="str">
        <f>IF('[1]JIRA-Getter.csv'!E451="","",'[1]JIRA-Getter.csv'!E451)</f>
        <v>Dev.Milestone3</v>
      </c>
      <c r="F452" s="5" t="str">
        <f>IF('[1]JIRA-Getter.csv'!F451="","",'[1]JIRA-Getter.csv'!F451)</f>
        <v>Closed</v>
      </c>
      <c r="G452" s="6">
        <f>IF('[1]JIRA-Getter.csv'!G451="","",'[1]JIRA-Getter.csv'!G451)</f>
        <v>2</v>
      </c>
      <c r="H452" s="6">
        <f>IF('[1]JIRA-Getter.csv'!H451="","",'[1]JIRA-Getter.csv'!H451)</f>
        <v>2</v>
      </c>
      <c r="I452" s="6">
        <f>IF('[1]JIRA-Getter.csv'!I451="","",'[1]JIRA-Getter.csv'!I451)</f>
        <v>1</v>
      </c>
      <c r="J452" s="6">
        <f>IF('[1]JIRA-Getter.csv'!J451="","",'[1]JIRA-Getter.csv'!J451)</f>
        <v>1</v>
      </c>
      <c r="K452" s="5">
        <f>IF('[1]JIRA-Getter.csv'!K451="","",'[1]JIRA-Getter.csv'!K451)</f>
        <v>1</v>
      </c>
      <c r="L452" s="5" t="str">
        <f>IF('[1]JIRA-Getter.csv'!L451="","",'[1]JIRA-Getter.csv'!L451)</f>
        <v>Tobias Blaser</v>
      </c>
      <c r="M452" s="7">
        <f>IF('[1]JIRA-Getter.csv'!M451="","",'[1]JIRA-Getter.csv'!M451+365.5*4)</f>
        <v>41964.708333333336</v>
      </c>
      <c r="N452" s="6">
        <f>IF('[1]JIRA-Getter.csv'!N451="","",'[1]JIRA-Getter.csv'!N451)</f>
        <v>1</v>
      </c>
      <c r="O452" s="8" t="str">
        <f>IF('[1]JIRA-Getter.csv'!O451="","",'[1]JIRA-Getter.csv'!O451)</f>
        <v>Test with IE &amp; Chrome.</v>
      </c>
      <c r="P452" s="7">
        <f t="shared" ref="P452:P500" si="7">DATE(YEAR(M452),MONTH(M452),DAY(M452))</f>
        <v>41964</v>
      </c>
    </row>
    <row r="453" spans="1:16">
      <c r="A453" s="5">
        <f>IF('[1]JIRA-Getter.csv'!A452="","",'[1]JIRA-Getter.csv'!A452)</f>
        <v>11411</v>
      </c>
      <c r="B453" s="5" t="str">
        <f>IF('[1]JIRA-Getter.csv'!B452="","",'[1]JIRA-Getter.csv'!B452)</f>
        <v>BA-125</v>
      </c>
      <c r="C453" s="5" t="str">
        <f>IF('[1]JIRA-Getter.csv'!C452="","",'[1]JIRA-Getter.csv'!C452)</f>
        <v>Implement processing of task templates to tasks and send to server</v>
      </c>
      <c r="D453" s="5" t="str">
        <f>IF('[1]JIRA-Getter.csv'!D452="","",'[1]JIRA-Getter.csv'!D452)</f>
        <v/>
      </c>
      <c r="E453" s="5" t="str">
        <f>IF('[1]JIRA-Getter.csv'!E452="","",'[1]JIRA-Getter.csv'!E452)</f>
        <v>Dev.Milestone3</v>
      </c>
      <c r="F453" s="5" t="str">
        <f>IF('[1]JIRA-Getter.csv'!F452="","",'[1]JIRA-Getter.csv'!F452)</f>
        <v>Closed</v>
      </c>
      <c r="G453" s="6">
        <f>IF('[1]JIRA-Getter.csv'!G452="","",'[1]JIRA-Getter.csv'!G452)</f>
        <v>16</v>
      </c>
      <c r="H453" s="6">
        <f>IF('[1]JIRA-Getter.csv'!H452="","",'[1]JIRA-Getter.csv'!H452)</f>
        <v>0.51612903225806395</v>
      </c>
      <c r="I453" s="6">
        <f>IF('[1]JIRA-Getter.csv'!I452="","",'[1]JIRA-Getter.csv'!I452)</f>
        <v>0</v>
      </c>
      <c r="J453" s="6">
        <f>IF('[1]JIRA-Getter.csv'!J452="","",'[1]JIRA-Getter.csv'!J452)</f>
        <v>0</v>
      </c>
      <c r="K453" s="5">
        <f>IF('[1]JIRA-Getter.csv'!K452="","",'[1]JIRA-Getter.csv'!K452)</f>
        <v>31</v>
      </c>
      <c r="L453" s="5" t="str">
        <f>IF('[1]JIRA-Getter.csv'!L452="","",'[1]JIRA-Getter.csv'!L452)</f>
        <v>Tobias Blaser</v>
      </c>
      <c r="M453" s="7">
        <f>IF('[1]JIRA-Getter.csv'!M452="","",'[1]JIRA-Getter.csv'!M452+365.5*4)</f>
        <v>41964.75</v>
      </c>
      <c r="N453" s="6">
        <f>IF('[1]JIRA-Getter.csv'!N452="","",'[1]JIRA-Getter.csv'!N452)</f>
        <v>1.25</v>
      </c>
      <c r="O453" s="8" t="str">
        <f>IF('[1]JIRA-Getter.csv'!O452="","",'[1]JIRA-Getter.csv'!O452)</f>
        <v>Implement selection of parent task.</v>
      </c>
      <c r="P453" s="7">
        <f t="shared" si="7"/>
        <v>41964</v>
      </c>
    </row>
    <row r="454" spans="1:16">
      <c r="A454" s="5">
        <f>IF('[1]JIRA-Getter.csv'!A453="","",'[1]JIRA-Getter.csv'!A453)</f>
        <v>11412</v>
      </c>
      <c r="B454" s="5" t="str">
        <f>IF('[1]JIRA-Getter.csv'!B453="","",'[1]JIRA-Getter.csv'!B453)</f>
        <v>BA-14</v>
      </c>
      <c r="C454" s="5" t="str">
        <f>IF('[1]JIRA-Getter.csv'!C453="","",'[1]JIRA-Getter.csv'!C453)</f>
        <v>Projectmanagement</v>
      </c>
      <c r="D454" s="5" t="str">
        <f>IF('[1]JIRA-Getter.csv'!D453="","",'[1]JIRA-Getter.csv'!D453)</f>
        <v/>
      </c>
      <c r="E454" s="5" t="str">
        <f>IF('[1]JIRA-Getter.csv'!E453="","",'[1]JIRA-Getter.csv'!E453)</f>
        <v/>
      </c>
      <c r="F454" s="5" t="str">
        <f>IF('[1]JIRA-Getter.csv'!F453="","",'[1]JIRA-Getter.csv'!F453)</f>
        <v>Open</v>
      </c>
      <c r="G454" s="6">
        <f>IF('[1]JIRA-Getter.csv'!G453="","",'[1]JIRA-Getter.csv'!G453)</f>
        <v>14</v>
      </c>
      <c r="H454" s="6">
        <f>IF('[1]JIRA-Getter.csv'!H453="","",'[1]JIRA-Getter.csv'!H453)</f>
        <v>0.35</v>
      </c>
      <c r="I454" s="6">
        <f>IF('[1]JIRA-Getter.csv'!I453="","",'[1]JIRA-Getter.csv'!I453)</f>
        <v>0</v>
      </c>
      <c r="J454" s="6">
        <f>IF('[1]JIRA-Getter.csv'!J453="","",'[1]JIRA-Getter.csv'!J453)</f>
        <v>0</v>
      </c>
      <c r="K454" s="5">
        <f>IF('[1]JIRA-Getter.csv'!K453="","",'[1]JIRA-Getter.csv'!K453)</f>
        <v>40</v>
      </c>
      <c r="L454" s="5" t="str">
        <f>IF('[1]JIRA-Getter.csv'!L453="","",'[1]JIRA-Getter.csv'!L453)</f>
        <v>Tobias Blaser</v>
      </c>
      <c r="M454" s="7">
        <f>IF('[1]JIRA-Getter.csv'!M453="","",'[1]JIRA-Getter.csv'!M453+365.5*4)</f>
        <v>41964.8125</v>
      </c>
      <c r="N454" s="6">
        <f>IF('[1]JIRA-Getter.csv'!N453="","",'[1]JIRA-Getter.csv'!N453)</f>
        <v>0.5</v>
      </c>
      <c r="O454" s="8" t="str">
        <f>IF('[1]JIRA-Getter.csv'!O453="","",'[1]JIRA-Getter.csv'!O453)</f>
        <v>Discuss features until feature freeze.</v>
      </c>
      <c r="P454" s="7">
        <f t="shared" si="7"/>
        <v>41964</v>
      </c>
    </row>
    <row r="455" spans="1:16">
      <c r="A455" s="5">
        <f>IF('[1]JIRA-Getter.csv'!A454="","",'[1]JIRA-Getter.csv'!A454)</f>
        <v>11413</v>
      </c>
      <c r="B455" s="5" t="str">
        <f>IF('[1]JIRA-Getter.csv'!B454="","",'[1]JIRA-Getter.csv'!B454)</f>
        <v>BA-125</v>
      </c>
      <c r="C455" s="5" t="str">
        <f>IF('[1]JIRA-Getter.csv'!C454="","",'[1]JIRA-Getter.csv'!C454)</f>
        <v>Implement processing of task templates to tasks and send to server</v>
      </c>
      <c r="D455" s="5" t="str">
        <f>IF('[1]JIRA-Getter.csv'!D454="","",'[1]JIRA-Getter.csv'!D454)</f>
        <v/>
      </c>
      <c r="E455" s="5" t="str">
        <f>IF('[1]JIRA-Getter.csv'!E454="","",'[1]JIRA-Getter.csv'!E454)</f>
        <v>Dev.Milestone3</v>
      </c>
      <c r="F455" s="5" t="str">
        <f>IF('[1]JIRA-Getter.csv'!F454="","",'[1]JIRA-Getter.csv'!F454)</f>
        <v>Closed</v>
      </c>
      <c r="G455" s="6">
        <f>IF('[1]JIRA-Getter.csv'!G454="","",'[1]JIRA-Getter.csv'!G454)</f>
        <v>16</v>
      </c>
      <c r="H455" s="6">
        <f>IF('[1]JIRA-Getter.csv'!H454="","",'[1]JIRA-Getter.csv'!H454)</f>
        <v>0.51612903225806395</v>
      </c>
      <c r="I455" s="6">
        <f>IF('[1]JIRA-Getter.csv'!I454="","",'[1]JIRA-Getter.csv'!I454)</f>
        <v>0</v>
      </c>
      <c r="J455" s="6">
        <f>IF('[1]JIRA-Getter.csv'!J454="","",'[1]JIRA-Getter.csv'!J454)</f>
        <v>0</v>
      </c>
      <c r="K455" s="5">
        <f>IF('[1]JIRA-Getter.csv'!K454="","",'[1]JIRA-Getter.csv'!K454)</f>
        <v>31</v>
      </c>
      <c r="L455" s="5" t="str">
        <f>IF('[1]JIRA-Getter.csv'!L454="","",'[1]JIRA-Getter.csv'!L454)</f>
        <v>Tobias Blaser</v>
      </c>
      <c r="M455" s="7">
        <f>IF('[1]JIRA-Getter.csv'!M454="","",'[1]JIRA-Getter.csv'!M454+365.5*4)</f>
        <v>41964.854166666664</v>
      </c>
      <c r="N455" s="6">
        <f>IF('[1]JIRA-Getter.csv'!N454="","",'[1]JIRA-Getter.csv'!N454)</f>
        <v>1</v>
      </c>
      <c r="O455" s="8" t="str">
        <f>IF('[1]JIRA-Getter.csv'!O454="","",'[1]JIRA-Getter.csv'!O454)</f>
        <v>Implement structure for request view</v>
      </c>
      <c r="P455" s="7">
        <f t="shared" si="7"/>
        <v>41964</v>
      </c>
    </row>
    <row r="456" spans="1:16">
      <c r="A456" s="5">
        <f>IF('[1]JIRA-Getter.csv'!A455="","",'[1]JIRA-Getter.csv'!A455)</f>
        <v>11414</v>
      </c>
      <c r="B456" s="5" t="str">
        <f>IF('[1]JIRA-Getter.csv'!B455="","",'[1]JIRA-Getter.csv'!B455)</f>
        <v>BA-128</v>
      </c>
      <c r="C456" s="5" t="str">
        <f>IF('[1]JIRA-Getter.csv'!C455="","",'[1]JIRA-Getter.csv'!C455)</f>
        <v>Implement export wizard on client</v>
      </c>
      <c r="D456" s="5" t="str">
        <f>IF('[1]JIRA-Getter.csv'!D455="","",'[1]JIRA-Getter.csv'!D455)</f>
        <v/>
      </c>
      <c r="E456" s="5" t="str">
        <f>IF('[1]JIRA-Getter.csv'!E455="","",'[1]JIRA-Getter.csv'!E455)</f>
        <v>Dev.Milestone3</v>
      </c>
      <c r="F456" s="5" t="str">
        <f>IF('[1]JIRA-Getter.csv'!F455="","",'[1]JIRA-Getter.csv'!F455)</f>
        <v>Closed</v>
      </c>
      <c r="G456" s="6">
        <f>IF('[1]JIRA-Getter.csv'!G455="","",'[1]JIRA-Getter.csv'!G455)</f>
        <v>8</v>
      </c>
      <c r="H456" s="6">
        <f>IF('[1]JIRA-Getter.csv'!H455="","",'[1]JIRA-Getter.csv'!H455)</f>
        <v>1.6</v>
      </c>
      <c r="I456" s="6">
        <f>IF('[1]JIRA-Getter.csv'!I455="","",'[1]JIRA-Getter.csv'!I455)</f>
        <v>0</v>
      </c>
      <c r="J456" s="6">
        <f>IF('[1]JIRA-Getter.csv'!J455="","",'[1]JIRA-Getter.csv'!J455)</f>
        <v>0</v>
      </c>
      <c r="K456" s="5">
        <f>IF('[1]JIRA-Getter.csv'!K455="","",'[1]JIRA-Getter.csv'!K455)</f>
        <v>5</v>
      </c>
      <c r="L456" s="5" t="str">
        <f>IF('[1]JIRA-Getter.csv'!L455="","",'[1]JIRA-Getter.csv'!L455)</f>
        <v>Tobias Blaser</v>
      </c>
      <c r="M456" s="7">
        <f>IF('[1]JIRA-Getter.csv'!M455="","",'[1]JIRA-Getter.csv'!M455+365.5*4)</f>
        <v>41966.541666666664</v>
      </c>
      <c r="N456" s="6">
        <f>IF('[1]JIRA-Getter.csv'!N455="","",'[1]JIRA-Getter.csv'!N455)</f>
        <v>3.5</v>
      </c>
      <c r="O456" s="8" t="str">
        <f>IF('[1]JIRA-Getter.csv'!O455="","",'[1]JIRA-Getter.csv'!O455)</f>
        <v>Style &amp; improove export wizard.</v>
      </c>
      <c r="P456" s="7">
        <f t="shared" si="7"/>
        <v>41966</v>
      </c>
    </row>
    <row r="457" spans="1:16">
      <c r="A457" s="5">
        <f>IF('[1]JIRA-Getter.csv'!A456="","",'[1]JIRA-Getter.csv'!A456)</f>
        <v>11415</v>
      </c>
      <c r="B457" s="5" t="str">
        <f>IF('[1]JIRA-Getter.csv'!B456="","",'[1]JIRA-Getter.csv'!B456)</f>
        <v>BA-82</v>
      </c>
      <c r="C457" s="5" t="str">
        <f>IF('[1]JIRA-Getter.csv'!C456="","",'[1]JIRA-Getter.csv'!C456)</f>
        <v>Write and send meeting report from 24.11.2014</v>
      </c>
      <c r="D457" s="5" t="str">
        <f>IF('[1]JIRA-Getter.csv'!D456="","",'[1]JIRA-Getter.csv'!D456)</f>
        <v/>
      </c>
      <c r="E457" s="5" t="str">
        <f>IF('[1]JIRA-Getter.csv'!E456="","",'[1]JIRA-Getter.csv'!E456)</f>
        <v>Doc.Completion</v>
      </c>
      <c r="F457" s="5" t="str">
        <f>IF('[1]JIRA-Getter.csv'!F456="","",'[1]JIRA-Getter.csv'!F456)</f>
        <v>Closed</v>
      </c>
      <c r="G457" s="6">
        <f>IF('[1]JIRA-Getter.csv'!G456="","",'[1]JIRA-Getter.csv'!G456)</f>
        <v>1</v>
      </c>
      <c r="H457" s="6">
        <f>IF('[1]JIRA-Getter.csv'!H456="","",'[1]JIRA-Getter.csv'!H456)</f>
        <v>0.5</v>
      </c>
      <c r="I457" s="6">
        <f>IF('[1]JIRA-Getter.csv'!I456="","",'[1]JIRA-Getter.csv'!I456)</f>
        <v>0.33333333333333298</v>
      </c>
      <c r="J457" s="6">
        <f>IF('[1]JIRA-Getter.csv'!J456="","",'[1]JIRA-Getter.csv'!J456)</f>
        <v>0.16666666666666599</v>
      </c>
      <c r="K457" s="5">
        <f>IF('[1]JIRA-Getter.csv'!K456="","",'[1]JIRA-Getter.csv'!K456)</f>
        <v>2</v>
      </c>
      <c r="L457" s="5" t="str">
        <f>IF('[1]JIRA-Getter.csv'!L456="","",'[1]JIRA-Getter.csv'!L456)</f>
        <v>Tobias Blaser</v>
      </c>
      <c r="M457" s="7">
        <f>IF('[1]JIRA-Getter.csv'!M456="","",'[1]JIRA-Getter.csv'!M456+365.5*4)</f>
        <v>41967.458333333336</v>
      </c>
      <c r="N457" s="6">
        <f>IF('[1]JIRA-Getter.csv'!N456="","",'[1]JIRA-Getter.csv'!N456)</f>
        <v>0.5</v>
      </c>
      <c r="O457" s="8" t="str">
        <f>IF('[1]JIRA-Getter.csv'!O456="","",'[1]JIRA-Getter.csv'!O456)</f>
        <v>Write meeting report 141124</v>
      </c>
      <c r="P457" s="7">
        <f t="shared" si="7"/>
        <v>41967</v>
      </c>
    </row>
    <row r="458" spans="1:16">
      <c r="A458" s="5">
        <f>IF('[1]JIRA-Getter.csv'!A457="","",'[1]JIRA-Getter.csv'!A457)</f>
        <v>11416</v>
      </c>
      <c r="B458" s="5" t="str">
        <f>IF('[1]JIRA-Getter.csv'!B457="","",'[1]JIRA-Getter.csv'!B457)</f>
        <v>BA-9</v>
      </c>
      <c r="C458" s="5" t="str">
        <f>IF('[1]JIRA-Getter.csv'!C457="","",'[1]JIRA-Getter.csv'!C457)</f>
        <v>Hold meeding</v>
      </c>
      <c r="D458" s="5" t="str">
        <f>IF('[1]JIRA-Getter.csv'!D457="","",'[1]JIRA-Getter.csv'!D457)</f>
        <v/>
      </c>
      <c r="E458" s="5" t="str">
        <f>IF('[1]JIRA-Getter.csv'!E457="","",'[1]JIRA-Getter.csv'!E457)</f>
        <v/>
      </c>
      <c r="F458" s="5" t="str">
        <f>IF('[1]JIRA-Getter.csv'!F457="","",'[1]JIRA-Getter.csv'!F457)</f>
        <v>Open</v>
      </c>
      <c r="G458" s="6">
        <f>IF('[1]JIRA-Getter.csv'!G457="","",'[1]JIRA-Getter.csv'!G457)</f>
        <v>28</v>
      </c>
      <c r="H458" s="6">
        <f>IF('[1]JIRA-Getter.csv'!H457="","",'[1]JIRA-Getter.csv'!H457)</f>
        <v>1.1200000000000001</v>
      </c>
      <c r="I458" s="6">
        <f>IF('[1]JIRA-Getter.csv'!I457="","",'[1]JIRA-Getter.csv'!I457)</f>
        <v>0</v>
      </c>
      <c r="J458" s="6">
        <f>IF('[1]JIRA-Getter.csv'!J457="","",'[1]JIRA-Getter.csv'!J457)</f>
        <v>0</v>
      </c>
      <c r="K458" s="5">
        <f>IF('[1]JIRA-Getter.csv'!K457="","",'[1]JIRA-Getter.csv'!K457)</f>
        <v>25</v>
      </c>
      <c r="L458" s="5" t="str">
        <f>IF('[1]JIRA-Getter.csv'!L457="","",'[1]JIRA-Getter.csv'!L457)</f>
        <v>Tobias Blaser</v>
      </c>
      <c r="M458" s="7">
        <f>IF('[1]JIRA-Getter.csv'!M457="","",'[1]JIRA-Getter.csv'!M457+365.5*4)</f>
        <v>41967.375</v>
      </c>
      <c r="N458" s="6">
        <f>IF('[1]JIRA-Getter.csv'!N457="","",'[1]JIRA-Getter.csv'!N457)</f>
        <v>1.5</v>
      </c>
      <c r="O458" s="8" t="str">
        <f>IF('[1]JIRA-Getter.csv'!O457="","",'[1]JIRA-Getter.csv'!O457)</f>
        <v/>
      </c>
      <c r="P458" s="7">
        <f t="shared" si="7"/>
        <v>41967</v>
      </c>
    </row>
    <row r="459" spans="1:16">
      <c r="A459" s="5">
        <f>IF('[1]JIRA-Getter.csv'!A458="","",'[1]JIRA-Getter.csv'!A458)</f>
        <v>11417</v>
      </c>
      <c r="B459" s="5" t="str">
        <f>IF('[1]JIRA-Getter.csv'!B458="","",'[1]JIRA-Getter.csv'!B458)</f>
        <v>BA-8</v>
      </c>
      <c r="C459" s="5" t="str">
        <f>IF('[1]JIRA-Getter.csv'!C458="","",'[1]JIRA-Getter.csv'!C458)</f>
        <v>Prepare &amp; rework meetings</v>
      </c>
      <c r="D459" s="5" t="str">
        <f>IF('[1]JIRA-Getter.csv'!D458="","",'[1]JIRA-Getter.csv'!D458)</f>
        <v/>
      </c>
      <c r="E459" s="5" t="str">
        <f>IF('[1]JIRA-Getter.csv'!E458="","",'[1]JIRA-Getter.csv'!E458)</f>
        <v/>
      </c>
      <c r="F459" s="5" t="str">
        <f>IF('[1]JIRA-Getter.csv'!F458="","",'[1]JIRA-Getter.csv'!F458)</f>
        <v>Open</v>
      </c>
      <c r="G459" s="6">
        <f>IF('[1]JIRA-Getter.csv'!G458="","",'[1]JIRA-Getter.csv'!G458)</f>
        <v>18</v>
      </c>
      <c r="H459" s="6">
        <f>IF('[1]JIRA-Getter.csv'!H458="","",'[1]JIRA-Getter.csv'!H458)</f>
        <v>0.78260869565217395</v>
      </c>
      <c r="I459" s="6">
        <f>IF('[1]JIRA-Getter.csv'!I458="","",'[1]JIRA-Getter.csv'!I458)</f>
        <v>6.5833333333333304</v>
      </c>
      <c r="J459" s="6">
        <f>IF('[1]JIRA-Getter.csv'!J458="","",'[1]JIRA-Getter.csv'!J458)</f>
        <v>0.28623188405797101</v>
      </c>
      <c r="K459" s="5">
        <f>IF('[1]JIRA-Getter.csv'!K458="","",'[1]JIRA-Getter.csv'!K458)</f>
        <v>23</v>
      </c>
      <c r="L459" s="5" t="str">
        <f>IF('[1]JIRA-Getter.csv'!L458="","",'[1]JIRA-Getter.csv'!L458)</f>
        <v>Tobias Blaser</v>
      </c>
      <c r="M459" s="7">
        <f>IF('[1]JIRA-Getter.csv'!M458="","",'[1]JIRA-Getter.csv'!M458+365.5*4)</f>
        <v>41967.333333333336</v>
      </c>
      <c r="N459" s="6">
        <f>IF('[1]JIRA-Getter.csv'!N458="","",'[1]JIRA-Getter.csv'!N458)</f>
        <v>1</v>
      </c>
      <c r="O459" s="8" t="str">
        <f>IF('[1]JIRA-Getter.csv'!O458="","",'[1]JIRA-Getter.csv'!O458)</f>
        <v>Prepare meeting 141124</v>
      </c>
      <c r="P459" s="7">
        <f t="shared" si="7"/>
        <v>41967</v>
      </c>
    </row>
    <row r="460" spans="1:16">
      <c r="A460" s="5">
        <f>IF('[1]JIRA-Getter.csv'!A459="","",'[1]JIRA-Getter.csv'!A459)</f>
        <v>11418</v>
      </c>
      <c r="B460" s="5" t="str">
        <f>IF('[1]JIRA-Getter.csv'!B459="","",'[1]JIRA-Getter.csv'!B459)</f>
        <v>BA-128</v>
      </c>
      <c r="C460" s="5" t="str">
        <f>IF('[1]JIRA-Getter.csv'!C459="","",'[1]JIRA-Getter.csv'!C459)</f>
        <v>Implement export wizard on client</v>
      </c>
      <c r="D460" s="5" t="str">
        <f>IF('[1]JIRA-Getter.csv'!D459="","",'[1]JIRA-Getter.csv'!D459)</f>
        <v/>
      </c>
      <c r="E460" s="5" t="str">
        <f>IF('[1]JIRA-Getter.csv'!E459="","",'[1]JIRA-Getter.csv'!E459)</f>
        <v>Dev.Milestone3</v>
      </c>
      <c r="F460" s="5" t="str">
        <f>IF('[1]JIRA-Getter.csv'!F459="","",'[1]JIRA-Getter.csv'!F459)</f>
        <v>Closed</v>
      </c>
      <c r="G460" s="6">
        <f>IF('[1]JIRA-Getter.csv'!G459="","",'[1]JIRA-Getter.csv'!G459)</f>
        <v>8</v>
      </c>
      <c r="H460" s="6">
        <f>IF('[1]JIRA-Getter.csv'!H459="","",'[1]JIRA-Getter.csv'!H459)</f>
        <v>1.6</v>
      </c>
      <c r="I460" s="6">
        <f>IF('[1]JIRA-Getter.csv'!I459="","",'[1]JIRA-Getter.csv'!I459)</f>
        <v>0</v>
      </c>
      <c r="J460" s="6">
        <f>IF('[1]JIRA-Getter.csv'!J459="","",'[1]JIRA-Getter.csv'!J459)</f>
        <v>0</v>
      </c>
      <c r="K460" s="5">
        <f>IF('[1]JIRA-Getter.csv'!K459="","",'[1]JIRA-Getter.csv'!K459)</f>
        <v>5</v>
      </c>
      <c r="L460" s="5" t="str">
        <f>IF('[1]JIRA-Getter.csv'!L459="","",'[1]JIRA-Getter.csv'!L459)</f>
        <v>Tobias Blaser</v>
      </c>
      <c r="M460" s="7">
        <f>IF('[1]JIRA-Getter.csv'!M459="","",'[1]JIRA-Getter.csv'!M459+365.5*4)</f>
        <v>41967.291666666664</v>
      </c>
      <c r="N460" s="6">
        <f>IF('[1]JIRA-Getter.csv'!N459="","",'[1]JIRA-Getter.csv'!N459)</f>
        <v>1</v>
      </c>
      <c r="O460" s="8" t="str">
        <f>IF('[1]JIRA-Getter.csv'!O459="","",'[1]JIRA-Getter.csv'!O459)</f>
        <v>Improve transmit feedback.</v>
      </c>
      <c r="P460" s="7">
        <f t="shared" si="7"/>
        <v>41967</v>
      </c>
    </row>
    <row r="461" spans="1:16">
      <c r="A461" s="5">
        <f>IF('[1]JIRA-Getter.csv'!A460="","",'[1]JIRA-Getter.csv'!A460)</f>
        <v>11419</v>
      </c>
      <c r="B461" s="5" t="str">
        <f>IF('[1]JIRA-Getter.csv'!B460="","",'[1]JIRA-Getter.csv'!B460)</f>
        <v>BA-128</v>
      </c>
      <c r="C461" s="5" t="str">
        <f>IF('[1]JIRA-Getter.csv'!C460="","",'[1]JIRA-Getter.csv'!C460)</f>
        <v>Implement export wizard on client</v>
      </c>
      <c r="D461" s="5" t="str">
        <f>IF('[1]JIRA-Getter.csv'!D460="","",'[1]JIRA-Getter.csv'!D460)</f>
        <v/>
      </c>
      <c r="E461" s="5" t="str">
        <f>IF('[1]JIRA-Getter.csv'!E460="","",'[1]JIRA-Getter.csv'!E460)</f>
        <v>Dev.Milestone3</v>
      </c>
      <c r="F461" s="5" t="str">
        <f>IF('[1]JIRA-Getter.csv'!F460="","",'[1]JIRA-Getter.csv'!F460)</f>
        <v>Closed</v>
      </c>
      <c r="G461" s="6">
        <f>IF('[1]JIRA-Getter.csv'!G460="","",'[1]JIRA-Getter.csv'!G460)</f>
        <v>8</v>
      </c>
      <c r="H461" s="6">
        <f>IF('[1]JIRA-Getter.csv'!H460="","",'[1]JIRA-Getter.csv'!H460)</f>
        <v>1.6</v>
      </c>
      <c r="I461" s="6">
        <f>IF('[1]JIRA-Getter.csv'!I460="","",'[1]JIRA-Getter.csv'!I460)</f>
        <v>0</v>
      </c>
      <c r="J461" s="6">
        <f>IF('[1]JIRA-Getter.csv'!J460="","",'[1]JIRA-Getter.csv'!J460)</f>
        <v>0</v>
      </c>
      <c r="K461" s="5">
        <f>IF('[1]JIRA-Getter.csv'!K460="","",'[1]JIRA-Getter.csv'!K460)</f>
        <v>5</v>
      </c>
      <c r="L461" s="5" t="str">
        <f>IF('[1]JIRA-Getter.csv'!L460="","",'[1]JIRA-Getter.csv'!L460)</f>
        <v>Tobias Blaser</v>
      </c>
      <c r="M461" s="7">
        <f>IF('[1]JIRA-Getter.csv'!M460="","",'[1]JIRA-Getter.csv'!M460+365.5*4)</f>
        <v>41967.520833333336</v>
      </c>
      <c r="N461" s="6">
        <f>IF('[1]JIRA-Getter.csv'!N460="","",'[1]JIRA-Getter.csv'!N460)</f>
        <v>2</v>
      </c>
      <c r="O461" s="8" t="str">
        <f>IF('[1]JIRA-Getter.csv'!O460="","",'[1]JIRA-Getter.csv'!O460)</f>
        <v>Fix bugs &amp; refactor transmission controller</v>
      </c>
      <c r="P461" s="7">
        <f t="shared" si="7"/>
        <v>41967</v>
      </c>
    </row>
    <row r="462" spans="1:16">
      <c r="A462" s="5">
        <f>IF('[1]JIRA-Getter.csv'!A461="","",'[1]JIRA-Getter.csv'!A461)</f>
        <v>11420</v>
      </c>
      <c r="B462" s="5" t="str">
        <f>IF('[1]JIRA-Getter.csv'!B461="","",'[1]JIRA-Getter.csv'!B461)</f>
        <v>BA-131</v>
      </c>
      <c r="C462" s="5" t="str">
        <f>IF('[1]JIRA-Getter.csv'!C461="","",'[1]JIRA-Getter.csv'!C461)</f>
        <v>Enable subtasks on client and server side</v>
      </c>
      <c r="D462" s="5" t="str">
        <f>IF('[1]JIRA-Getter.csv'!D461="","",'[1]JIRA-Getter.csv'!D461)</f>
        <v/>
      </c>
      <c r="E462" s="5" t="str">
        <f>IF('[1]JIRA-Getter.csv'!E461="","",'[1]JIRA-Getter.csv'!E461)</f>
        <v>Dev.Milestone3</v>
      </c>
      <c r="F462" s="5" t="str">
        <f>IF('[1]JIRA-Getter.csv'!F461="","",'[1]JIRA-Getter.csv'!F461)</f>
        <v>Closed</v>
      </c>
      <c r="G462" s="6">
        <f>IF('[1]JIRA-Getter.csv'!G461="","",'[1]JIRA-Getter.csv'!G461)</f>
        <v>10</v>
      </c>
      <c r="H462" s="6">
        <f>IF('[1]JIRA-Getter.csv'!H461="","",'[1]JIRA-Getter.csv'!H461)</f>
        <v>0.625</v>
      </c>
      <c r="I462" s="6">
        <f>IF('[1]JIRA-Getter.csv'!I461="","",'[1]JIRA-Getter.csv'!I461)</f>
        <v>0</v>
      </c>
      <c r="J462" s="6">
        <f>IF('[1]JIRA-Getter.csv'!J461="","",'[1]JIRA-Getter.csv'!J461)</f>
        <v>0</v>
      </c>
      <c r="K462" s="5">
        <f>IF('[1]JIRA-Getter.csv'!K461="","",'[1]JIRA-Getter.csv'!K461)</f>
        <v>16</v>
      </c>
      <c r="L462" s="5" t="str">
        <f>IF('[1]JIRA-Getter.csv'!L461="","",'[1]JIRA-Getter.csv'!L461)</f>
        <v>Tobias Blaser</v>
      </c>
      <c r="M462" s="7">
        <f>IF('[1]JIRA-Getter.csv'!M461="","",'[1]JIRA-Getter.csv'!M461+365.5*4)</f>
        <v>41967.604166666664</v>
      </c>
      <c r="N462" s="6">
        <f>IF('[1]JIRA-Getter.csv'!N461="","",'[1]JIRA-Getter.csv'!N461)</f>
        <v>2.5</v>
      </c>
      <c r="O462" s="8" t="str">
        <f>IF('[1]JIRA-Getter.csv'!O461="","",'[1]JIRA-Getter.csv'!O461)</f>
        <v>Refactor transmission controller to handle sub mappings.</v>
      </c>
      <c r="P462" s="7">
        <f t="shared" si="7"/>
        <v>41967</v>
      </c>
    </row>
    <row r="463" spans="1:16">
      <c r="A463" s="5">
        <f>IF('[1]JIRA-Getter.csv'!A462="","",'[1]JIRA-Getter.csv'!A462)</f>
        <v>11421</v>
      </c>
      <c r="B463" s="5" t="str">
        <f>IF('[1]JIRA-Getter.csv'!B462="","",'[1]JIRA-Getter.csv'!B462)</f>
        <v>BA-125</v>
      </c>
      <c r="C463" s="5" t="str">
        <f>IF('[1]JIRA-Getter.csv'!C462="","",'[1]JIRA-Getter.csv'!C462)</f>
        <v>Implement processing of task templates to tasks and send to server</v>
      </c>
      <c r="D463" s="5" t="str">
        <f>IF('[1]JIRA-Getter.csv'!D462="","",'[1]JIRA-Getter.csv'!D462)</f>
        <v/>
      </c>
      <c r="E463" s="5" t="str">
        <f>IF('[1]JIRA-Getter.csv'!E462="","",'[1]JIRA-Getter.csv'!E462)</f>
        <v>Dev.Milestone3</v>
      </c>
      <c r="F463" s="5" t="str">
        <f>IF('[1]JIRA-Getter.csv'!F462="","",'[1]JIRA-Getter.csv'!F462)</f>
        <v>Closed</v>
      </c>
      <c r="G463" s="6">
        <f>IF('[1]JIRA-Getter.csv'!G462="","",'[1]JIRA-Getter.csv'!G462)</f>
        <v>16</v>
      </c>
      <c r="H463" s="6">
        <f>IF('[1]JIRA-Getter.csv'!H462="","",'[1]JIRA-Getter.csv'!H462)</f>
        <v>0.51612903225806395</v>
      </c>
      <c r="I463" s="6">
        <f>IF('[1]JIRA-Getter.csv'!I462="","",'[1]JIRA-Getter.csv'!I462)</f>
        <v>0</v>
      </c>
      <c r="J463" s="6">
        <f>IF('[1]JIRA-Getter.csv'!J462="","",'[1]JIRA-Getter.csv'!J462)</f>
        <v>0</v>
      </c>
      <c r="K463" s="5">
        <f>IF('[1]JIRA-Getter.csv'!K462="","",'[1]JIRA-Getter.csv'!K462)</f>
        <v>31</v>
      </c>
      <c r="L463" s="5" t="str">
        <f>IF('[1]JIRA-Getter.csv'!L462="","",'[1]JIRA-Getter.csv'!L462)</f>
        <v>Laurin Murer</v>
      </c>
      <c r="M463" s="7">
        <f>IF('[1]JIRA-Getter.csv'!M462="","",'[1]JIRA-Getter.csv'!M462+365.5*4)</f>
        <v>41960.810416666667</v>
      </c>
      <c r="N463" s="6">
        <f>IF('[1]JIRA-Getter.csv'!N462="","",'[1]JIRA-Getter.csv'!N462)</f>
        <v>1</v>
      </c>
      <c r="O463" s="8" t="str">
        <f>IF('[1]JIRA-Getter.csv'!O462="","",'[1]JIRA-Getter.csv'!O462)</f>
        <v>Added test to createPPTTasks with a Json-Request (and added a small fix)</v>
      </c>
      <c r="P463" s="7">
        <f t="shared" si="7"/>
        <v>41960</v>
      </c>
    </row>
    <row r="464" spans="1:16">
      <c r="A464" s="5">
        <f>IF('[1]JIRA-Getter.csv'!A463="","",'[1]JIRA-Getter.csv'!A463)</f>
        <v>11422</v>
      </c>
      <c r="B464" s="5" t="str">
        <f>IF('[1]JIRA-Getter.csv'!B463="","",'[1]JIRA-Getter.csv'!B463)</f>
        <v>BA-125</v>
      </c>
      <c r="C464" s="5" t="str">
        <f>IF('[1]JIRA-Getter.csv'!C463="","",'[1]JIRA-Getter.csv'!C463)</f>
        <v>Implement processing of task templates to tasks and send to server</v>
      </c>
      <c r="D464" s="5" t="str">
        <f>IF('[1]JIRA-Getter.csv'!D463="","",'[1]JIRA-Getter.csv'!D463)</f>
        <v/>
      </c>
      <c r="E464" s="5" t="str">
        <f>IF('[1]JIRA-Getter.csv'!E463="","",'[1]JIRA-Getter.csv'!E463)</f>
        <v>Dev.Milestone3</v>
      </c>
      <c r="F464" s="5" t="str">
        <f>IF('[1]JIRA-Getter.csv'!F463="","",'[1]JIRA-Getter.csv'!F463)</f>
        <v>Closed</v>
      </c>
      <c r="G464" s="6">
        <f>IF('[1]JIRA-Getter.csv'!G463="","",'[1]JIRA-Getter.csv'!G463)</f>
        <v>16</v>
      </c>
      <c r="H464" s="6">
        <f>IF('[1]JIRA-Getter.csv'!H463="","",'[1]JIRA-Getter.csv'!H463)</f>
        <v>0.51612903225806395</v>
      </c>
      <c r="I464" s="6">
        <f>IF('[1]JIRA-Getter.csv'!I463="","",'[1]JIRA-Getter.csv'!I463)</f>
        <v>0</v>
      </c>
      <c r="J464" s="6">
        <f>IF('[1]JIRA-Getter.csv'!J463="","",'[1]JIRA-Getter.csv'!J463)</f>
        <v>0</v>
      </c>
      <c r="K464" s="5">
        <f>IF('[1]JIRA-Getter.csv'!K463="","",'[1]JIRA-Getter.csv'!K463)</f>
        <v>31</v>
      </c>
      <c r="L464" s="5" t="str">
        <f>IF('[1]JIRA-Getter.csv'!L463="","",'[1]JIRA-Getter.csv'!L463)</f>
        <v>Laurin Murer</v>
      </c>
      <c r="M464" s="7">
        <f>IF('[1]JIRA-Getter.csv'!M463="","",'[1]JIRA-Getter.csv'!M463+365.5*4)</f>
        <v>41960.977777777778</v>
      </c>
      <c r="N464" s="6">
        <f>IF('[1]JIRA-Getter.csv'!N463="","",'[1]JIRA-Getter.csv'!N463)</f>
        <v>0.5</v>
      </c>
      <c r="O464" s="8" t="str">
        <f>IF('[1]JIRA-Getter.csv'!O463="","",'[1]JIRA-Getter.csv'!O463)</f>
        <v>Fixed problem (bug in Play Framework) with creating initial data containing semicolons with a workaround</v>
      </c>
      <c r="P464" s="7">
        <f t="shared" si="7"/>
        <v>41960</v>
      </c>
    </row>
    <row r="465" spans="1:16">
      <c r="A465" s="5">
        <f>IF('[1]JIRA-Getter.csv'!A464="","",'[1]JIRA-Getter.csv'!A464)</f>
        <v>11423</v>
      </c>
      <c r="B465" s="5" t="str">
        <f>IF('[1]JIRA-Getter.csv'!B464="","",'[1]JIRA-Getter.csv'!B464)</f>
        <v>BA-156</v>
      </c>
      <c r="C465" s="5" t="str">
        <f>IF('[1]JIRA-Getter.csv'!C464="","",'[1]JIRA-Getter.csv'!C464)</f>
        <v>Improove UI using usability test feedback</v>
      </c>
      <c r="D465" s="5" t="str">
        <f>IF('[1]JIRA-Getter.csv'!D464="","",'[1]JIRA-Getter.csv'!D464)</f>
        <v/>
      </c>
      <c r="E465" s="5" t="str">
        <f>IF('[1]JIRA-Getter.csv'!E464="","",'[1]JIRA-Getter.csv'!E464)</f>
        <v>Dev.Milestone3</v>
      </c>
      <c r="F465" s="5" t="str">
        <f>IF('[1]JIRA-Getter.csv'!F464="","",'[1]JIRA-Getter.csv'!F464)</f>
        <v>Closed</v>
      </c>
      <c r="G465" s="6">
        <f>IF('[1]JIRA-Getter.csv'!G464="","",'[1]JIRA-Getter.csv'!G464)</f>
        <v>4</v>
      </c>
      <c r="H465" s="6">
        <f>IF('[1]JIRA-Getter.csv'!H464="","",'[1]JIRA-Getter.csv'!H464)</f>
        <v>0.23529411764705799</v>
      </c>
      <c r="I465" s="6">
        <f>IF('[1]JIRA-Getter.csv'!I464="","",'[1]JIRA-Getter.csv'!I464)</f>
        <v>0</v>
      </c>
      <c r="J465" s="6">
        <f>IF('[1]JIRA-Getter.csv'!J464="","",'[1]JIRA-Getter.csv'!J464)</f>
        <v>0</v>
      </c>
      <c r="K465" s="5">
        <f>IF('[1]JIRA-Getter.csv'!K464="","",'[1]JIRA-Getter.csv'!K464)</f>
        <v>17</v>
      </c>
      <c r="L465" s="5" t="str">
        <f>IF('[1]JIRA-Getter.csv'!L464="","",'[1]JIRA-Getter.csv'!L464)</f>
        <v>Laurin Murer</v>
      </c>
      <c r="M465" s="7">
        <f>IF('[1]JIRA-Getter.csv'!M464="","",'[1]JIRA-Getter.csv'!M464+365.5*4)</f>
        <v>41962.395138888889</v>
      </c>
      <c r="N465" s="6">
        <f>IF('[1]JIRA-Getter.csv'!N464="","",'[1]JIRA-Getter.csv'!N464)</f>
        <v>2</v>
      </c>
      <c r="O465" s="8" t="str">
        <f>IF('[1]JIRA-Getter.csv'!O464="","",'[1]JIRA-Getter.csv'!O464)</f>
        <v>Moved Manage PPT Accounts to Users Account page</v>
      </c>
      <c r="P465" s="7">
        <f t="shared" si="7"/>
        <v>41962</v>
      </c>
    </row>
    <row r="466" spans="1:16">
      <c r="A466" s="5">
        <f>IF('[1]JIRA-Getter.csv'!A465="","",'[1]JIRA-Getter.csv'!A465)</f>
        <v>11424</v>
      </c>
      <c r="B466" s="5" t="str">
        <f>IF('[1]JIRA-Getter.csv'!B465="","",'[1]JIRA-Getter.csv'!B465)</f>
        <v>BA-156</v>
      </c>
      <c r="C466" s="5" t="str">
        <f>IF('[1]JIRA-Getter.csv'!C465="","",'[1]JIRA-Getter.csv'!C465)</f>
        <v>Improove UI using usability test feedback</v>
      </c>
      <c r="D466" s="5" t="str">
        <f>IF('[1]JIRA-Getter.csv'!D465="","",'[1]JIRA-Getter.csv'!D465)</f>
        <v/>
      </c>
      <c r="E466" s="5" t="str">
        <f>IF('[1]JIRA-Getter.csv'!E465="","",'[1]JIRA-Getter.csv'!E465)</f>
        <v>Dev.Milestone3</v>
      </c>
      <c r="F466" s="5" t="str">
        <f>IF('[1]JIRA-Getter.csv'!F465="","",'[1]JIRA-Getter.csv'!F465)</f>
        <v>Closed</v>
      </c>
      <c r="G466" s="6">
        <f>IF('[1]JIRA-Getter.csv'!G465="","",'[1]JIRA-Getter.csv'!G465)</f>
        <v>4</v>
      </c>
      <c r="H466" s="6">
        <f>IF('[1]JIRA-Getter.csv'!H465="","",'[1]JIRA-Getter.csv'!H465)</f>
        <v>0.23529411764705799</v>
      </c>
      <c r="I466" s="6">
        <f>IF('[1]JIRA-Getter.csv'!I465="","",'[1]JIRA-Getter.csv'!I465)</f>
        <v>0</v>
      </c>
      <c r="J466" s="6">
        <f>IF('[1]JIRA-Getter.csv'!J465="","",'[1]JIRA-Getter.csv'!J465)</f>
        <v>0</v>
      </c>
      <c r="K466" s="5">
        <f>IF('[1]JIRA-Getter.csv'!K465="","",'[1]JIRA-Getter.csv'!K465)</f>
        <v>17</v>
      </c>
      <c r="L466" s="5" t="str">
        <f>IF('[1]JIRA-Getter.csv'!L465="","",'[1]JIRA-Getter.csv'!L465)</f>
        <v>Laurin Murer</v>
      </c>
      <c r="M466" s="7">
        <f>IF('[1]JIRA-Getter.csv'!M465="","",'[1]JIRA-Getter.csv'!M465+365.5*4)</f>
        <v>41962.399305555555</v>
      </c>
      <c r="N466" s="6">
        <f>IF('[1]JIRA-Getter.csv'!N465="","",'[1]JIRA-Getter.csv'!N465)</f>
        <v>0.66666666666666596</v>
      </c>
      <c r="O466" s="8" t="str">
        <f>IF('[1]JIRA-Getter.csv'!O465="","",'[1]JIRA-Getter.csv'!O465)</f>
        <v>Unified naming in Administration</v>
      </c>
      <c r="P466" s="7">
        <f t="shared" si="7"/>
        <v>41962</v>
      </c>
    </row>
    <row r="467" spans="1:16">
      <c r="A467" s="5">
        <f>IF('[1]JIRA-Getter.csv'!A466="","",'[1]JIRA-Getter.csv'!A466)</f>
        <v>11425</v>
      </c>
      <c r="B467" s="5" t="str">
        <f>IF('[1]JIRA-Getter.csv'!B466="","",'[1]JIRA-Getter.csv'!B466)</f>
        <v>BA-156</v>
      </c>
      <c r="C467" s="5" t="str">
        <f>IF('[1]JIRA-Getter.csv'!C466="","",'[1]JIRA-Getter.csv'!C466)</f>
        <v>Improove UI using usability test feedback</v>
      </c>
      <c r="D467" s="5" t="str">
        <f>IF('[1]JIRA-Getter.csv'!D466="","",'[1]JIRA-Getter.csv'!D466)</f>
        <v/>
      </c>
      <c r="E467" s="5" t="str">
        <f>IF('[1]JIRA-Getter.csv'!E466="","",'[1]JIRA-Getter.csv'!E466)</f>
        <v>Dev.Milestone3</v>
      </c>
      <c r="F467" s="5" t="str">
        <f>IF('[1]JIRA-Getter.csv'!F466="","",'[1]JIRA-Getter.csv'!F466)</f>
        <v>Closed</v>
      </c>
      <c r="G467" s="6">
        <f>IF('[1]JIRA-Getter.csv'!G466="","",'[1]JIRA-Getter.csv'!G466)</f>
        <v>4</v>
      </c>
      <c r="H467" s="6">
        <f>IF('[1]JIRA-Getter.csv'!H466="","",'[1]JIRA-Getter.csv'!H466)</f>
        <v>0.23529411764705799</v>
      </c>
      <c r="I467" s="6">
        <f>IF('[1]JIRA-Getter.csv'!I466="","",'[1]JIRA-Getter.csv'!I466)</f>
        <v>0</v>
      </c>
      <c r="J467" s="6">
        <f>IF('[1]JIRA-Getter.csv'!J466="","",'[1]JIRA-Getter.csv'!J466)</f>
        <v>0</v>
      </c>
      <c r="K467" s="5">
        <f>IF('[1]JIRA-Getter.csv'!K466="","",'[1]JIRA-Getter.csv'!K466)</f>
        <v>17</v>
      </c>
      <c r="L467" s="5" t="str">
        <f>IF('[1]JIRA-Getter.csv'!L466="","",'[1]JIRA-Getter.csv'!L466)</f>
        <v>Laurin Murer</v>
      </c>
      <c r="M467" s="7">
        <f>IF('[1]JIRA-Getter.csv'!M466="","",'[1]JIRA-Getter.csv'!M466+365.5*4)</f>
        <v>41962.399305555555</v>
      </c>
      <c r="N467" s="6">
        <f>IF('[1]JIRA-Getter.csv'!N466="","",'[1]JIRA-Getter.csv'!N466)</f>
        <v>0.33333333333333298</v>
      </c>
      <c r="O467" s="8" t="str">
        <f>IF('[1]JIRA-Getter.csv'!O466="","",'[1]JIRA-Getter.csv'!O466)</f>
        <v>Unified naming in Problems and Task Templates View</v>
      </c>
      <c r="P467" s="7">
        <f t="shared" si="7"/>
        <v>41962</v>
      </c>
    </row>
    <row r="468" spans="1:16">
      <c r="A468" s="5">
        <f>IF('[1]JIRA-Getter.csv'!A467="","",'[1]JIRA-Getter.csv'!A467)</f>
        <v>11426</v>
      </c>
      <c r="B468" s="5" t="str">
        <f>IF('[1]JIRA-Getter.csv'!B467="","",'[1]JIRA-Getter.csv'!B467)</f>
        <v>BA-125</v>
      </c>
      <c r="C468" s="5" t="str">
        <f>IF('[1]JIRA-Getter.csv'!C467="","",'[1]JIRA-Getter.csv'!C467)</f>
        <v>Implement processing of task templates to tasks and send to server</v>
      </c>
      <c r="D468" s="5" t="str">
        <f>IF('[1]JIRA-Getter.csv'!D467="","",'[1]JIRA-Getter.csv'!D467)</f>
        <v/>
      </c>
      <c r="E468" s="5" t="str">
        <f>IF('[1]JIRA-Getter.csv'!E467="","",'[1]JIRA-Getter.csv'!E467)</f>
        <v>Dev.Milestone3</v>
      </c>
      <c r="F468" s="5" t="str">
        <f>IF('[1]JIRA-Getter.csv'!F467="","",'[1]JIRA-Getter.csv'!F467)</f>
        <v>Closed</v>
      </c>
      <c r="G468" s="6">
        <f>IF('[1]JIRA-Getter.csv'!G467="","",'[1]JIRA-Getter.csv'!G467)</f>
        <v>16</v>
      </c>
      <c r="H468" s="6">
        <f>IF('[1]JIRA-Getter.csv'!H467="","",'[1]JIRA-Getter.csv'!H467)</f>
        <v>0.51612903225806395</v>
      </c>
      <c r="I468" s="6">
        <f>IF('[1]JIRA-Getter.csv'!I467="","",'[1]JIRA-Getter.csv'!I467)</f>
        <v>0</v>
      </c>
      <c r="J468" s="6">
        <f>IF('[1]JIRA-Getter.csv'!J467="","",'[1]JIRA-Getter.csv'!J467)</f>
        <v>0</v>
      </c>
      <c r="K468" s="5">
        <f>IF('[1]JIRA-Getter.csv'!K467="","",'[1]JIRA-Getter.csv'!K467)</f>
        <v>31</v>
      </c>
      <c r="L468" s="5" t="str">
        <f>IF('[1]JIRA-Getter.csv'!L467="","",'[1]JIRA-Getter.csv'!L467)</f>
        <v>Laurin Murer</v>
      </c>
      <c r="M468" s="7">
        <f>IF('[1]JIRA-Getter.csv'!M467="","",'[1]JIRA-Getter.csv'!M467+365.5*4)</f>
        <v>41963.400694444441</v>
      </c>
      <c r="N468" s="6">
        <f>IF('[1]JIRA-Getter.csv'!N467="","",'[1]JIRA-Getter.csv'!N467)</f>
        <v>1.5</v>
      </c>
      <c r="O468" s="8" t="str">
        <f>IF('[1]JIRA-Getter.csv'!O467="","",'[1]JIRA-Getter.csv'!O467)</f>
        <v>Fixed timeout and target not found errors in createPPTTasks</v>
      </c>
      <c r="P468" s="7">
        <f t="shared" si="7"/>
        <v>41963</v>
      </c>
    </row>
    <row r="469" spans="1:16">
      <c r="A469" s="5">
        <f>IF('[1]JIRA-Getter.csv'!A468="","",'[1]JIRA-Getter.csv'!A468)</f>
        <v>11427</v>
      </c>
      <c r="B469" s="5" t="str">
        <f>IF('[1]JIRA-Getter.csv'!B468="","",'[1]JIRA-Getter.csv'!B468)</f>
        <v>BA-125</v>
      </c>
      <c r="C469" s="5" t="str">
        <f>IF('[1]JIRA-Getter.csv'!C468="","",'[1]JIRA-Getter.csv'!C468)</f>
        <v>Implement processing of task templates to tasks and send to server</v>
      </c>
      <c r="D469" s="5" t="str">
        <f>IF('[1]JIRA-Getter.csv'!D468="","",'[1]JIRA-Getter.csv'!D468)</f>
        <v/>
      </c>
      <c r="E469" s="5" t="str">
        <f>IF('[1]JIRA-Getter.csv'!E468="","",'[1]JIRA-Getter.csv'!E468)</f>
        <v>Dev.Milestone3</v>
      </c>
      <c r="F469" s="5" t="str">
        <f>IF('[1]JIRA-Getter.csv'!F468="","",'[1]JIRA-Getter.csv'!F468)</f>
        <v>Closed</v>
      </c>
      <c r="G469" s="6">
        <f>IF('[1]JIRA-Getter.csv'!G468="","",'[1]JIRA-Getter.csv'!G468)</f>
        <v>16</v>
      </c>
      <c r="H469" s="6">
        <f>IF('[1]JIRA-Getter.csv'!H468="","",'[1]JIRA-Getter.csv'!H468)</f>
        <v>0.51612903225806395</v>
      </c>
      <c r="I469" s="6">
        <f>IF('[1]JIRA-Getter.csv'!I468="","",'[1]JIRA-Getter.csv'!I468)</f>
        <v>0</v>
      </c>
      <c r="J469" s="6">
        <f>IF('[1]JIRA-Getter.csv'!J468="","",'[1]JIRA-Getter.csv'!J468)</f>
        <v>0</v>
      </c>
      <c r="K469" s="5">
        <f>IF('[1]JIRA-Getter.csv'!K468="","",'[1]JIRA-Getter.csv'!K468)</f>
        <v>31</v>
      </c>
      <c r="L469" s="5" t="str">
        <f>IF('[1]JIRA-Getter.csv'!L468="","",'[1]JIRA-Getter.csv'!L468)</f>
        <v>Laurin Murer</v>
      </c>
      <c r="M469" s="7">
        <f>IF('[1]JIRA-Getter.csv'!M468="","",'[1]JIRA-Getter.csv'!M468+365.5*4)</f>
        <v>41963.401388888888</v>
      </c>
      <c r="N469" s="6">
        <f>IF('[1]JIRA-Getter.csv'!N468="","",'[1]JIRA-Getter.csv'!N468)</f>
        <v>0.33333333333333298</v>
      </c>
      <c r="O469" s="8" t="str">
        <f>IF('[1]JIRA-Getter.csv'!O468="","",'[1]JIRA-Getter.csv'!O468)</f>
        <v>Fixed another persistence error in sendToPPT</v>
      </c>
      <c r="P469" s="7">
        <f t="shared" si="7"/>
        <v>41963</v>
      </c>
    </row>
    <row r="470" spans="1:16">
      <c r="A470" s="5">
        <f>IF('[1]JIRA-Getter.csv'!A469="","",'[1]JIRA-Getter.csv'!A469)</f>
        <v>11428</v>
      </c>
      <c r="B470" s="5" t="str">
        <f>IF('[1]JIRA-Getter.csv'!B469="","",'[1]JIRA-Getter.csv'!B469)</f>
        <v>BA-125</v>
      </c>
      <c r="C470" s="5" t="str">
        <f>IF('[1]JIRA-Getter.csv'!C469="","",'[1]JIRA-Getter.csv'!C469)</f>
        <v>Implement processing of task templates to tasks and send to server</v>
      </c>
      <c r="D470" s="5" t="str">
        <f>IF('[1]JIRA-Getter.csv'!D469="","",'[1]JIRA-Getter.csv'!D469)</f>
        <v/>
      </c>
      <c r="E470" s="5" t="str">
        <f>IF('[1]JIRA-Getter.csv'!E469="","",'[1]JIRA-Getter.csv'!E469)</f>
        <v>Dev.Milestone3</v>
      </c>
      <c r="F470" s="5" t="str">
        <f>IF('[1]JIRA-Getter.csv'!F469="","",'[1]JIRA-Getter.csv'!F469)</f>
        <v>Closed</v>
      </c>
      <c r="G470" s="6">
        <f>IF('[1]JIRA-Getter.csv'!G469="","",'[1]JIRA-Getter.csv'!G469)</f>
        <v>16</v>
      </c>
      <c r="H470" s="6">
        <f>IF('[1]JIRA-Getter.csv'!H469="","",'[1]JIRA-Getter.csv'!H469)</f>
        <v>0.51612903225806395</v>
      </c>
      <c r="I470" s="6">
        <f>IF('[1]JIRA-Getter.csv'!I469="","",'[1]JIRA-Getter.csv'!I469)</f>
        <v>0</v>
      </c>
      <c r="J470" s="6">
        <f>IF('[1]JIRA-Getter.csv'!J469="","",'[1]JIRA-Getter.csv'!J469)</f>
        <v>0</v>
      </c>
      <c r="K470" s="5">
        <f>IF('[1]JIRA-Getter.csv'!K469="","",'[1]JIRA-Getter.csv'!K469)</f>
        <v>31</v>
      </c>
      <c r="L470" s="5" t="str">
        <f>IF('[1]JIRA-Getter.csv'!L469="","",'[1]JIRA-Getter.csv'!L469)</f>
        <v>Laurin Murer</v>
      </c>
      <c r="M470" s="7">
        <f>IF('[1]JIRA-Getter.csv'!M469="","",'[1]JIRA-Getter.csv'!M469+365.5*4)</f>
        <v>41963.402777777781</v>
      </c>
      <c r="N470" s="6">
        <f>IF('[1]JIRA-Getter.csv'!N469="","",'[1]JIRA-Getter.csv'!N469)</f>
        <v>1</v>
      </c>
      <c r="O470" s="8" t="str">
        <f>IF('[1]JIRA-Getter.csv'!O469="","",'[1]JIRA-Getter.csv'!O469)</f>
        <v>Fixed another persistence error in sendToPPT</v>
      </c>
      <c r="P470" s="7">
        <f t="shared" si="7"/>
        <v>41963</v>
      </c>
    </row>
    <row r="471" spans="1:16">
      <c r="A471" s="5">
        <f>IF('[1]JIRA-Getter.csv'!A470="","",'[1]JIRA-Getter.csv'!A470)</f>
        <v>11429</v>
      </c>
      <c r="B471" s="5" t="str">
        <f>IF('[1]JIRA-Getter.csv'!B470="","",'[1]JIRA-Getter.csv'!B470)</f>
        <v>BA-125</v>
      </c>
      <c r="C471" s="5" t="str">
        <f>IF('[1]JIRA-Getter.csv'!C470="","",'[1]JIRA-Getter.csv'!C470)</f>
        <v>Implement processing of task templates to tasks and send to server</v>
      </c>
      <c r="D471" s="5" t="str">
        <f>IF('[1]JIRA-Getter.csv'!D470="","",'[1]JIRA-Getter.csv'!D470)</f>
        <v/>
      </c>
      <c r="E471" s="5" t="str">
        <f>IF('[1]JIRA-Getter.csv'!E470="","",'[1]JIRA-Getter.csv'!E470)</f>
        <v>Dev.Milestone3</v>
      </c>
      <c r="F471" s="5" t="str">
        <f>IF('[1]JIRA-Getter.csv'!F470="","",'[1]JIRA-Getter.csv'!F470)</f>
        <v>Closed</v>
      </c>
      <c r="G471" s="6">
        <f>IF('[1]JIRA-Getter.csv'!G470="","",'[1]JIRA-Getter.csv'!G470)</f>
        <v>16</v>
      </c>
      <c r="H471" s="6">
        <f>IF('[1]JIRA-Getter.csv'!H470="","",'[1]JIRA-Getter.csv'!H470)</f>
        <v>0.51612903225806395</v>
      </c>
      <c r="I471" s="6">
        <f>IF('[1]JIRA-Getter.csv'!I470="","",'[1]JIRA-Getter.csv'!I470)</f>
        <v>0</v>
      </c>
      <c r="J471" s="6">
        <f>IF('[1]JIRA-Getter.csv'!J470="","",'[1]JIRA-Getter.csv'!J470)</f>
        <v>0</v>
      </c>
      <c r="K471" s="5">
        <f>IF('[1]JIRA-Getter.csv'!K470="","",'[1]JIRA-Getter.csv'!K470)</f>
        <v>31</v>
      </c>
      <c r="L471" s="5" t="str">
        <f>IF('[1]JIRA-Getter.csv'!L470="","",'[1]JIRA-Getter.csv'!L470)</f>
        <v>Laurin Murer</v>
      </c>
      <c r="M471" s="7">
        <f>IF('[1]JIRA-Getter.csv'!M470="","",'[1]JIRA-Getter.csv'!M470+365.5*4)</f>
        <v>41963.40347222222</v>
      </c>
      <c r="N471" s="6">
        <f>IF('[1]JIRA-Getter.csv'!N470="","",'[1]JIRA-Getter.csv'!N470)</f>
        <v>1</v>
      </c>
      <c r="O471" s="8" t="str">
        <f>IF('[1]JIRA-Getter.csv'!O470="","",'[1]JIRA-Getter.csv'!O470)</f>
        <v>Added project and daily newly needed license on setup of PPT-Vagrant</v>
      </c>
      <c r="P471" s="7">
        <f t="shared" si="7"/>
        <v>41963</v>
      </c>
    </row>
    <row r="472" spans="1:16">
      <c r="A472" s="5">
        <f>IF('[1]JIRA-Getter.csv'!A471="","",'[1]JIRA-Getter.csv'!A471)</f>
        <v>11430</v>
      </c>
      <c r="B472" s="5" t="str">
        <f>IF('[1]JIRA-Getter.csv'!B471="","",'[1]JIRA-Getter.csv'!B471)</f>
        <v>BA-125</v>
      </c>
      <c r="C472" s="5" t="str">
        <f>IF('[1]JIRA-Getter.csv'!C471="","",'[1]JIRA-Getter.csv'!C471)</f>
        <v>Implement processing of task templates to tasks and send to server</v>
      </c>
      <c r="D472" s="5" t="str">
        <f>IF('[1]JIRA-Getter.csv'!D471="","",'[1]JIRA-Getter.csv'!D471)</f>
        <v/>
      </c>
      <c r="E472" s="5" t="str">
        <f>IF('[1]JIRA-Getter.csv'!E471="","",'[1]JIRA-Getter.csv'!E471)</f>
        <v>Dev.Milestone3</v>
      </c>
      <c r="F472" s="5" t="str">
        <f>IF('[1]JIRA-Getter.csv'!F471="","",'[1]JIRA-Getter.csv'!F471)</f>
        <v>Closed</v>
      </c>
      <c r="G472" s="6">
        <f>IF('[1]JIRA-Getter.csv'!G471="","",'[1]JIRA-Getter.csv'!G471)</f>
        <v>16</v>
      </c>
      <c r="H472" s="6">
        <f>IF('[1]JIRA-Getter.csv'!H471="","",'[1]JIRA-Getter.csv'!H471)</f>
        <v>0.51612903225806395</v>
      </c>
      <c r="I472" s="6">
        <f>IF('[1]JIRA-Getter.csv'!I471="","",'[1]JIRA-Getter.csv'!I471)</f>
        <v>0</v>
      </c>
      <c r="J472" s="6">
        <f>IF('[1]JIRA-Getter.csv'!J471="","",'[1]JIRA-Getter.csv'!J471)</f>
        <v>0</v>
      </c>
      <c r="K472" s="5">
        <f>IF('[1]JIRA-Getter.csv'!K471="","",'[1]JIRA-Getter.csv'!K471)</f>
        <v>31</v>
      </c>
      <c r="L472" s="5" t="str">
        <f>IF('[1]JIRA-Getter.csv'!L471="","",'[1]JIRA-Getter.csv'!L471)</f>
        <v>Laurin Murer</v>
      </c>
      <c r="M472" s="7">
        <f>IF('[1]JIRA-Getter.csv'!M471="","",'[1]JIRA-Getter.csv'!M471+365.5*4)</f>
        <v>41963.40347222222</v>
      </c>
      <c r="N472" s="6">
        <f>IF('[1]JIRA-Getter.csv'!N471="","",'[1]JIRA-Getter.csv'!N471)</f>
        <v>0.5</v>
      </c>
      <c r="O472" s="8" t="str">
        <f>IF('[1]JIRA-Getter.csv'!O471="","",'[1]JIRA-Getter.csv'!O471)</f>
        <v>Fixed another error in sendToPPT</v>
      </c>
      <c r="P472" s="7">
        <f t="shared" si="7"/>
        <v>41963</v>
      </c>
    </row>
    <row r="473" spans="1:16">
      <c r="A473" s="5">
        <f>IF('[1]JIRA-Getter.csv'!A472="","",'[1]JIRA-Getter.csv'!A472)</f>
        <v>11431</v>
      </c>
      <c r="B473" s="5" t="str">
        <f>IF('[1]JIRA-Getter.csv'!B472="","",'[1]JIRA-Getter.csv'!B472)</f>
        <v>BA-125</v>
      </c>
      <c r="C473" s="5" t="str">
        <f>IF('[1]JIRA-Getter.csv'!C472="","",'[1]JIRA-Getter.csv'!C472)</f>
        <v>Implement processing of task templates to tasks and send to server</v>
      </c>
      <c r="D473" s="5" t="str">
        <f>IF('[1]JIRA-Getter.csv'!D472="","",'[1]JIRA-Getter.csv'!D472)</f>
        <v/>
      </c>
      <c r="E473" s="5" t="str">
        <f>IF('[1]JIRA-Getter.csv'!E472="","",'[1]JIRA-Getter.csv'!E472)</f>
        <v>Dev.Milestone3</v>
      </c>
      <c r="F473" s="5" t="str">
        <f>IF('[1]JIRA-Getter.csv'!F472="","",'[1]JIRA-Getter.csv'!F472)</f>
        <v>Closed</v>
      </c>
      <c r="G473" s="6">
        <f>IF('[1]JIRA-Getter.csv'!G472="","",'[1]JIRA-Getter.csv'!G472)</f>
        <v>16</v>
      </c>
      <c r="H473" s="6">
        <f>IF('[1]JIRA-Getter.csv'!H472="","",'[1]JIRA-Getter.csv'!H472)</f>
        <v>0.51612903225806395</v>
      </c>
      <c r="I473" s="6">
        <f>IF('[1]JIRA-Getter.csv'!I472="","",'[1]JIRA-Getter.csv'!I472)</f>
        <v>0</v>
      </c>
      <c r="J473" s="6">
        <f>IF('[1]JIRA-Getter.csv'!J472="","",'[1]JIRA-Getter.csv'!J472)</f>
        <v>0</v>
      </c>
      <c r="K473" s="5">
        <f>IF('[1]JIRA-Getter.csv'!K472="","",'[1]JIRA-Getter.csv'!K472)</f>
        <v>31</v>
      </c>
      <c r="L473" s="5" t="str">
        <f>IF('[1]JIRA-Getter.csv'!L472="","",'[1]JIRA-Getter.csv'!L472)</f>
        <v>Laurin Murer</v>
      </c>
      <c r="M473" s="7">
        <f>IF('[1]JIRA-Getter.csv'!M472="","",'[1]JIRA-Getter.csv'!M472+365.5*4)</f>
        <v>41964.404166666667</v>
      </c>
      <c r="N473" s="6">
        <f>IF('[1]JIRA-Getter.csv'!N472="","",'[1]JIRA-Getter.csv'!N472)</f>
        <v>1</v>
      </c>
      <c r="O473" s="8" t="str">
        <f>IF('[1]JIRA-Getter.csv'!O472="","",'[1]JIRA-Getter.csv'!O472)</f>
        <v>Enabled creation of PPT-Tasks without any properties</v>
      </c>
      <c r="P473" s="7">
        <f t="shared" si="7"/>
        <v>41964</v>
      </c>
    </row>
    <row r="474" spans="1:16">
      <c r="A474" s="5">
        <f>IF('[1]JIRA-Getter.csv'!A473="","",'[1]JIRA-Getter.csv'!A473)</f>
        <v>11432</v>
      </c>
      <c r="B474" s="5" t="str">
        <f>IF('[1]JIRA-Getter.csv'!B473="","",'[1]JIRA-Getter.csv'!B473)</f>
        <v>BA-125</v>
      </c>
      <c r="C474" s="5" t="str">
        <f>IF('[1]JIRA-Getter.csv'!C473="","",'[1]JIRA-Getter.csv'!C473)</f>
        <v>Implement processing of task templates to tasks and send to server</v>
      </c>
      <c r="D474" s="5" t="str">
        <f>IF('[1]JIRA-Getter.csv'!D473="","",'[1]JIRA-Getter.csv'!D473)</f>
        <v/>
      </c>
      <c r="E474" s="5" t="str">
        <f>IF('[1]JIRA-Getter.csv'!E473="","",'[1]JIRA-Getter.csv'!E473)</f>
        <v>Dev.Milestone3</v>
      </c>
      <c r="F474" s="5" t="str">
        <f>IF('[1]JIRA-Getter.csv'!F473="","",'[1]JIRA-Getter.csv'!F473)</f>
        <v>Closed</v>
      </c>
      <c r="G474" s="6">
        <f>IF('[1]JIRA-Getter.csv'!G473="","",'[1]JIRA-Getter.csv'!G473)</f>
        <v>16</v>
      </c>
      <c r="H474" s="6">
        <f>IF('[1]JIRA-Getter.csv'!H473="","",'[1]JIRA-Getter.csv'!H473)</f>
        <v>0.51612903225806395</v>
      </c>
      <c r="I474" s="6">
        <f>IF('[1]JIRA-Getter.csv'!I473="","",'[1]JIRA-Getter.csv'!I473)</f>
        <v>0</v>
      </c>
      <c r="J474" s="6">
        <f>IF('[1]JIRA-Getter.csv'!J473="","",'[1]JIRA-Getter.csv'!J473)</f>
        <v>0</v>
      </c>
      <c r="K474" s="5">
        <f>IF('[1]JIRA-Getter.csv'!K473="","",'[1]JIRA-Getter.csv'!K473)</f>
        <v>31</v>
      </c>
      <c r="L474" s="5" t="str">
        <f>IF('[1]JIRA-Getter.csv'!L473="","",'[1]JIRA-Getter.csv'!L473)</f>
        <v>Laurin Murer</v>
      </c>
      <c r="M474" s="7">
        <f>IF('[1]JIRA-Getter.csv'!M473="","",'[1]JIRA-Getter.csv'!M473+365.5*4)</f>
        <v>41964.404861111114</v>
      </c>
      <c r="N474" s="6">
        <f>IF('[1]JIRA-Getter.csv'!N473="","",'[1]JIRA-Getter.csv'!N473)</f>
        <v>0.5</v>
      </c>
      <c r="O474" s="8" t="str">
        <f>IF('[1]JIRA-Getter.csv'!O473="","",'[1]JIRA-Getter.csv'!O473)</f>
        <v>Enabled selection of alternatives and task templates from mapping view</v>
      </c>
      <c r="P474" s="7">
        <f t="shared" si="7"/>
        <v>41964</v>
      </c>
    </row>
    <row r="475" spans="1:16">
      <c r="A475" s="5">
        <f>IF('[1]JIRA-Getter.csv'!A474="","",'[1]JIRA-Getter.csv'!A474)</f>
        <v>11433</v>
      </c>
      <c r="B475" s="5" t="str">
        <f>IF('[1]JIRA-Getter.csv'!B474="","",'[1]JIRA-Getter.csv'!B474)</f>
        <v>BA-167</v>
      </c>
      <c r="C475" s="5" t="str">
        <f>IF('[1]JIRA-Getter.csv'!C474="","",'[1]JIRA-Getter.csv'!C474)</f>
        <v>Sort lists alphabetic</v>
      </c>
      <c r="D475" s="5" t="str">
        <f>IF('[1]JIRA-Getter.csv'!D474="","",'[1]JIRA-Getter.csv'!D474)</f>
        <v/>
      </c>
      <c r="E475" s="5" t="str">
        <f>IF('[1]JIRA-Getter.csv'!E474="","",'[1]JIRA-Getter.csv'!E474)</f>
        <v>Dev.Milestone3</v>
      </c>
      <c r="F475" s="5" t="str">
        <f>IF('[1]JIRA-Getter.csv'!F474="","",'[1]JIRA-Getter.csv'!F474)</f>
        <v>Closed</v>
      </c>
      <c r="G475" s="6">
        <f>IF('[1]JIRA-Getter.csv'!G474="","",'[1]JIRA-Getter.csv'!G474)</f>
        <v>2</v>
      </c>
      <c r="H475" s="6">
        <f>IF('[1]JIRA-Getter.csv'!H474="","",'[1]JIRA-Getter.csv'!H474)</f>
        <v>1</v>
      </c>
      <c r="I475" s="6">
        <f>IF('[1]JIRA-Getter.csv'!I474="","",'[1]JIRA-Getter.csv'!I474)</f>
        <v>1.25</v>
      </c>
      <c r="J475" s="6">
        <f>IF('[1]JIRA-Getter.csv'!J474="","",'[1]JIRA-Getter.csv'!J474)</f>
        <v>0.625</v>
      </c>
      <c r="K475" s="5">
        <f>IF('[1]JIRA-Getter.csv'!K474="","",'[1]JIRA-Getter.csv'!K474)</f>
        <v>2</v>
      </c>
      <c r="L475" s="5" t="str">
        <f>IF('[1]JIRA-Getter.csv'!L474="","",'[1]JIRA-Getter.csv'!L474)</f>
        <v>Laurin Murer</v>
      </c>
      <c r="M475" s="7">
        <f>IF('[1]JIRA-Getter.csv'!M474="","",'[1]JIRA-Getter.csv'!M474+365.5*4)</f>
        <v>41964.404861111114</v>
      </c>
      <c r="N475" s="6">
        <f>IF('[1]JIRA-Getter.csv'!N474="","",'[1]JIRA-Getter.csv'!N474)</f>
        <v>0.25</v>
      </c>
      <c r="O475" s="8" t="str">
        <f>IF('[1]JIRA-Getter.csv'!O474="","",'[1]JIRA-Getter.csv'!O474)</f>
        <v>Displaying Task Templates and Problems sorted (by name)</v>
      </c>
      <c r="P475" s="7">
        <f t="shared" si="7"/>
        <v>41964</v>
      </c>
    </row>
    <row r="476" spans="1:16">
      <c r="A476" s="5">
        <f>IF('[1]JIRA-Getter.csv'!A475="","",'[1]JIRA-Getter.csv'!A475)</f>
        <v>11434</v>
      </c>
      <c r="B476" s="5" t="str">
        <f>IF('[1]JIRA-Getter.csv'!B475="","",'[1]JIRA-Getter.csv'!B475)</f>
        <v>BA-156</v>
      </c>
      <c r="C476" s="5" t="str">
        <f>IF('[1]JIRA-Getter.csv'!C475="","",'[1]JIRA-Getter.csv'!C475)</f>
        <v>Improove UI using usability test feedback</v>
      </c>
      <c r="D476" s="5" t="str">
        <f>IF('[1]JIRA-Getter.csv'!D475="","",'[1]JIRA-Getter.csv'!D475)</f>
        <v/>
      </c>
      <c r="E476" s="5" t="str">
        <f>IF('[1]JIRA-Getter.csv'!E475="","",'[1]JIRA-Getter.csv'!E475)</f>
        <v>Dev.Milestone3</v>
      </c>
      <c r="F476" s="5" t="str">
        <f>IF('[1]JIRA-Getter.csv'!F475="","",'[1]JIRA-Getter.csv'!F475)</f>
        <v>Closed</v>
      </c>
      <c r="G476" s="6">
        <f>IF('[1]JIRA-Getter.csv'!G475="","",'[1]JIRA-Getter.csv'!G475)</f>
        <v>4</v>
      </c>
      <c r="H476" s="6">
        <f>IF('[1]JIRA-Getter.csv'!H475="","",'[1]JIRA-Getter.csv'!H475)</f>
        <v>0.23529411764705799</v>
      </c>
      <c r="I476" s="6">
        <f>IF('[1]JIRA-Getter.csv'!I475="","",'[1]JIRA-Getter.csv'!I475)</f>
        <v>0</v>
      </c>
      <c r="J476" s="6">
        <f>IF('[1]JIRA-Getter.csv'!J475="","",'[1]JIRA-Getter.csv'!J475)</f>
        <v>0</v>
      </c>
      <c r="K476" s="5">
        <f>IF('[1]JIRA-Getter.csv'!K475="","",'[1]JIRA-Getter.csv'!K475)</f>
        <v>17</v>
      </c>
      <c r="L476" s="5" t="str">
        <f>IF('[1]JIRA-Getter.csv'!L475="","",'[1]JIRA-Getter.csv'!L475)</f>
        <v>Laurin Murer</v>
      </c>
      <c r="M476" s="7">
        <f>IF('[1]JIRA-Getter.csv'!M475="","",'[1]JIRA-Getter.csv'!M475+365.5*4)</f>
        <v>41964.405555555553</v>
      </c>
      <c r="N476" s="6">
        <f>IF('[1]JIRA-Getter.csv'!N475="","",'[1]JIRA-Getter.csv'!N475)</f>
        <v>0.58333333333333304</v>
      </c>
      <c r="O476" s="8" t="str">
        <f>IF('[1]JIRA-Getter.csv'!O475="","",'[1]JIRA-Getter.csv'!O475)</f>
        <v>Made messageboxes float on top</v>
      </c>
      <c r="P476" s="7">
        <f t="shared" si="7"/>
        <v>41964</v>
      </c>
    </row>
    <row r="477" spans="1:16">
      <c r="A477" s="5">
        <f>IF('[1]JIRA-Getter.csv'!A476="","",'[1]JIRA-Getter.csv'!A476)</f>
        <v>11435</v>
      </c>
      <c r="B477" s="5" t="str">
        <f>IF('[1]JIRA-Getter.csv'!B476="","",'[1]JIRA-Getter.csv'!B476)</f>
        <v>BA-156</v>
      </c>
      <c r="C477" s="5" t="str">
        <f>IF('[1]JIRA-Getter.csv'!C476="","",'[1]JIRA-Getter.csv'!C476)</f>
        <v>Improove UI using usability test feedback</v>
      </c>
      <c r="D477" s="5" t="str">
        <f>IF('[1]JIRA-Getter.csv'!D476="","",'[1]JIRA-Getter.csv'!D476)</f>
        <v/>
      </c>
      <c r="E477" s="5" t="str">
        <f>IF('[1]JIRA-Getter.csv'!E476="","",'[1]JIRA-Getter.csv'!E476)</f>
        <v>Dev.Milestone3</v>
      </c>
      <c r="F477" s="5" t="str">
        <f>IF('[1]JIRA-Getter.csv'!F476="","",'[1]JIRA-Getter.csv'!F476)</f>
        <v>Closed</v>
      </c>
      <c r="G477" s="6">
        <f>IF('[1]JIRA-Getter.csv'!G476="","",'[1]JIRA-Getter.csv'!G476)</f>
        <v>4</v>
      </c>
      <c r="H477" s="6">
        <f>IF('[1]JIRA-Getter.csv'!H476="","",'[1]JIRA-Getter.csv'!H476)</f>
        <v>0.23529411764705799</v>
      </c>
      <c r="I477" s="6">
        <f>IF('[1]JIRA-Getter.csv'!I476="","",'[1]JIRA-Getter.csv'!I476)</f>
        <v>0</v>
      </c>
      <c r="J477" s="6">
        <f>IF('[1]JIRA-Getter.csv'!J476="","",'[1]JIRA-Getter.csv'!J476)</f>
        <v>0</v>
      </c>
      <c r="K477" s="5">
        <f>IF('[1]JIRA-Getter.csv'!K476="","",'[1]JIRA-Getter.csv'!K476)</f>
        <v>17</v>
      </c>
      <c r="L477" s="5" t="str">
        <f>IF('[1]JIRA-Getter.csv'!L476="","",'[1]JIRA-Getter.csv'!L476)</f>
        <v>Laurin Murer</v>
      </c>
      <c r="M477" s="7">
        <f>IF('[1]JIRA-Getter.csv'!M476="","",'[1]JIRA-Getter.csv'!M476+365.5*4)</f>
        <v>41964.40625</v>
      </c>
      <c r="N477" s="6">
        <f>IF('[1]JIRA-Getter.csv'!N476="","",'[1]JIRA-Getter.csv'!N476)</f>
        <v>1</v>
      </c>
      <c r="O477" s="8" t="str">
        <f>IF('[1]JIRA-Getter.csv'!O476="","",'[1]JIRA-Getter.csv'!O476)</f>
        <v>Enable navigation as tabs</v>
      </c>
      <c r="P477" s="7">
        <f t="shared" si="7"/>
        <v>41964</v>
      </c>
    </row>
    <row r="478" spans="1:16">
      <c r="A478" s="5">
        <f>IF('[1]JIRA-Getter.csv'!A477="","",'[1]JIRA-Getter.csv'!A477)</f>
        <v>11436</v>
      </c>
      <c r="B478" s="5" t="str">
        <f>IF('[1]JIRA-Getter.csv'!B477="","",'[1]JIRA-Getter.csv'!B477)</f>
        <v>BA-156</v>
      </c>
      <c r="C478" s="5" t="str">
        <f>IF('[1]JIRA-Getter.csv'!C477="","",'[1]JIRA-Getter.csv'!C477)</f>
        <v>Improove UI using usability test feedback</v>
      </c>
      <c r="D478" s="5" t="str">
        <f>IF('[1]JIRA-Getter.csv'!D477="","",'[1]JIRA-Getter.csv'!D477)</f>
        <v/>
      </c>
      <c r="E478" s="5" t="str">
        <f>IF('[1]JIRA-Getter.csv'!E477="","",'[1]JIRA-Getter.csv'!E477)</f>
        <v>Dev.Milestone3</v>
      </c>
      <c r="F478" s="5" t="str">
        <f>IF('[1]JIRA-Getter.csv'!F477="","",'[1]JIRA-Getter.csv'!F477)</f>
        <v>Closed</v>
      </c>
      <c r="G478" s="6">
        <f>IF('[1]JIRA-Getter.csv'!G477="","",'[1]JIRA-Getter.csv'!G477)</f>
        <v>4</v>
      </c>
      <c r="H478" s="6">
        <f>IF('[1]JIRA-Getter.csv'!H477="","",'[1]JIRA-Getter.csv'!H477)</f>
        <v>0.23529411764705799</v>
      </c>
      <c r="I478" s="6">
        <f>IF('[1]JIRA-Getter.csv'!I477="","",'[1]JIRA-Getter.csv'!I477)</f>
        <v>0</v>
      </c>
      <c r="J478" s="6">
        <f>IF('[1]JIRA-Getter.csv'!J477="","",'[1]JIRA-Getter.csv'!J477)</f>
        <v>0</v>
      </c>
      <c r="K478" s="5">
        <f>IF('[1]JIRA-Getter.csv'!K477="","",'[1]JIRA-Getter.csv'!K477)</f>
        <v>17</v>
      </c>
      <c r="L478" s="5" t="str">
        <f>IF('[1]JIRA-Getter.csv'!L477="","",'[1]JIRA-Getter.csv'!L477)</f>
        <v>Laurin Murer</v>
      </c>
      <c r="M478" s="7">
        <f>IF('[1]JIRA-Getter.csv'!M477="","",'[1]JIRA-Getter.csv'!M477+365.5*4)</f>
        <v>41964.40625</v>
      </c>
      <c r="N478" s="6">
        <f>IF('[1]JIRA-Getter.csv'!N477="","",'[1]JIRA-Getter.csv'!N477)</f>
        <v>1.25</v>
      </c>
      <c r="O478" s="8" t="str">
        <f>IF('[1]JIRA-Getter.csv'!O477="","",'[1]JIRA-Getter.csv'!O477)</f>
        <v>Simplified border layout</v>
      </c>
      <c r="P478" s="7">
        <f t="shared" si="7"/>
        <v>41964</v>
      </c>
    </row>
    <row r="479" spans="1:16">
      <c r="A479" s="5">
        <f>IF('[1]JIRA-Getter.csv'!A478="","",'[1]JIRA-Getter.csv'!A478)</f>
        <v>11437</v>
      </c>
      <c r="B479" s="5" t="str">
        <f>IF('[1]JIRA-Getter.csv'!B478="","",'[1]JIRA-Getter.csv'!B478)</f>
        <v>BA-156</v>
      </c>
      <c r="C479" s="5" t="str">
        <f>IF('[1]JIRA-Getter.csv'!C478="","",'[1]JIRA-Getter.csv'!C478)</f>
        <v>Improove UI using usability test feedback</v>
      </c>
      <c r="D479" s="5" t="str">
        <f>IF('[1]JIRA-Getter.csv'!D478="","",'[1]JIRA-Getter.csv'!D478)</f>
        <v/>
      </c>
      <c r="E479" s="5" t="str">
        <f>IF('[1]JIRA-Getter.csv'!E478="","",'[1]JIRA-Getter.csv'!E478)</f>
        <v>Dev.Milestone3</v>
      </c>
      <c r="F479" s="5" t="str">
        <f>IF('[1]JIRA-Getter.csv'!F478="","",'[1]JIRA-Getter.csv'!F478)</f>
        <v>Closed</v>
      </c>
      <c r="G479" s="6">
        <f>IF('[1]JIRA-Getter.csv'!G478="","",'[1]JIRA-Getter.csv'!G478)</f>
        <v>4</v>
      </c>
      <c r="H479" s="6">
        <f>IF('[1]JIRA-Getter.csv'!H478="","",'[1]JIRA-Getter.csv'!H478)</f>
        <v>0.23529411764705799</v>
      </c>
      <c r="I479" s="6">
        <f>IF('[1]JIRA-Getter.csv'!I478="","",'[1]JIRA-Getter.csv'!I478)</f>
        <v>0</v>
      </c>
      <c r="J479" s="6">
        <f>IF('[1]JIRA-Getter.csv'!J478="","",'[1]JIRA-Getter.csv'!J478)</f>
        <v>0</v>
      </c>
      <c r="K479" s="5">
        <f>IF('[1]JIRA-Getter.csv'!K478="","",'[1]JIRA-Getter.csv'!K478)</f>
        <v>17</v>
      </c>
      <c r="L479" s="5" t="str">
        <f>IF('[1]JIRA-Getter.csv'!L478="","",'[1]JIRA-Getter.csv'!L478)</f>
        <v>Laurin Murer</v>
      </c>
      <c r="M479" s="7">
        <f>IF('[1]JIRA-Getter.csv'!M478="","",'[1]JIRA-Getter.csv'!M478+365.5*4)</f>
        <v>41964.406944444447</v>
      </c>
      <c r="N479" s="6">
        <f>IF('[1]JIRA-Getter.csv'!N478="","",'[1]JIRA-Getter.csv'!N478)</f>
        <v>0.5</v>
      </c>
      <c r="O479" s="8" t="str">
        <f>IF('[1]JIRA-Getter.csv'!O478="","",'[1]JIRA-Getter.csv'!O478)</f>
        <v>Beautified tabs in navigation</v>
      </c>
      <c r="P479" s="7">
        <f t="shared" si="7"/>
        <v>41964</v>
      </c>
    </row>
    <row r="480" spans="1:16">
      <c r="A480" s="5">
        <f>IF('[1]JIRA-Getter.csv'!A479="","",'[1]JIRA-Getter.csv'!A479)</f>
        <v>11438</v>
      </c>
      <c r="B480" s="5" t="str">
        <f>IF('[1]JIRA-Getter.csv'!B479="","",'[1]JIRA-Getter.csv'!B479)</f>
        <v>BA-156</v>
      </c>
      <c r="C480" s="5" t="str">
        <f>IF('[1]JIRA-Getter.csv'!C479="","",'[1]JIRA-Getter.csv'!C479)</f>
        <v>Improove UI using usability test feedback</v>
      </c>
      <c r="D480" s="5" t="str">
        <f>IF('[1]JIRA-Getter.csv'!D479="","",'[1]JIRA-Getter.csv'!D479)</f>
        <v/>
      </c>
      <c r="E480" s="5" t="str">
        <f>IF('[1]JIRA-Getter.csv'!E479="","",'[1]JIRA-Getter.csv'!E479)</f>
        <v>Dev.Milestone3</v>
      </c>
      <c r="F480" s="5" t="str">
        <f>IF('[1]JIRA-Getter.csv'!F479="","",'[1]JIRA-Getter.csv'!F479)</f>
        <v>Closed</v>
      </c>
      <c r="G480" s="6">
        <f>IF('[1]JIRA-Getter.csv'!G479="","",'[1]JIRA-Getter.csv'!G479)</f>
        <v>4</v>
      </c>
      <c r="H480" s="6">
        <f>IF('[1]JIRA-Getter.csv'!H479="","",'[1]JIRA-Getter.csv'!H479)</f>
        <v>0.23529411764705799</v>
      </c>
      <c r="I480" s="6">
        <f>IF('[1]JIRA-Getter.csv'!I479="","",'[1]JIRA-Getter.csv'!I479)</f>
        <v>0</v>
      </c>
      <c r="J480" s="6">
        <f>IF('[1]JIRA-Getter.csv'!J479="","",'[1]JIRA-Getter.csv'!J479)</f>
        <v>0</v>
      </c>
      <c r="K480" s="5">
        <f>IF('[1]JIRA-Getter.csv'!K479="","",'[1]JIRA-Getter.csv'!K479)</f>
        <v>17</v>
      </c>
      <c r="L480" s="5" t="str">
        <f>IF('[1]JIRA-Getter.csv'!L479="","",'[1]JIRA-Getter.csv'!L479)</f>
        <v>Laurin Murer</v>
      </c>
      <c r="M480" s="7">
        <f>IF('[1]JIRA-Getter.csv'!M479="","",'[1]JIRA-Getter.csv'!M479+365.5*4)</f>
        <v>41964.406944444447</v>
      </c>
      <c r="N480" s="6">
        <f>IF('[1]JIRA-Getter.csv'!N479="","",'[1]JIRA-Getter.csv'!N479)</f>
        <v>1</v>
      </c>
      <c r="O480" s="8" t="str">
        <f>IF('[1]JIRA-Getter.csv'!O479="","",'[1]JIRA-Getter.csv'!O479)</f>
        <v>Made it (basically) accessible for Chrome</v>
      </c>
      <c r="P480" s="7">
        <f t="shared" si="7"/>
        <v>41964</v>
      </c>
    </row>
    <row r="481" spans="1:16">
      <c r="A481" s="5">
        <f>IF('[1]JIRA-Getter.csv'!A480="","",'[1]JIRA-Getter.csv'!A480)</f>
        <v>11439</v>
      </c>
      <c r="B481" s="5" t="str">
        <f>IF('[1]JIRA-Getter.csv'!B480="","",'[1]JIRA-Getter.csv'!B480)</f>
        <v>BA-156</v>
      </c>
      <c r="C481" s="5" t="str">
        <f>IF('[1]JIRA-Getter.csv'!C480="","",'[1]JIRA-Getter.csv'!C480)</f>
        <v>Improove UI using usability test feedback</v>
      </c>
      <c r="D481" s="5" t="str">
        <f>IF('[1]JIRA-Getter.csv'!D480="","",'[1]JIRA-Getter.csv'!D480)</f>
        <v/>
      </c>
      <c r="E481" s="5" t="str">
        <f>IF('[1]JIRA-Getter.csv'!E480="","",'[1]JIRA-Getter.csv'!E480)</f>
        <v>Dev.Milestone3</v>
      </c>
      <c r="F481" s="5" t="str">
        <f>IF('[1]JIRA-Getter.csv'!F480="","",'[1]JIRA-Getter.csv'!F480)</f>
        <v>Closed</v>
      </c>
      <c r="G481" s="6">
        <f>IF('[1]JIRA-Getter.csv'!G480="","",'[1]JIRA-Getter.csv'!G480)</f>
        <v>4</v>
      </c>
      <c r="H481" s="6">
        <f>IF('[1]JIRA-Getter.csv'!H480="","",'[1]JIRA-Getter.csv'!H480)</f>
        <v>0.23529411764705799</v>
      </c>
      <c r="I481" s="6">
        <f>IF('[1]JIRA-Getter.csv'!I480="","",'[1]JIRA-Getter.csv'!I480)</f>
        <v>0</v>
      </c>
      <c r="J481" s="6">
        <f>IF('[1]JIRA-Getter.csv'!J480="","",'[1]JIRA-Getter.csv'!J480)</f>
        <v>0</v>
      </c>
      <c r="K481" s="5">
        <f>IF('[1]JIRA-Getter.csv'!K480="","",'[1]JIRA-Getter.csv'!K480)</f>
        <v>17</v>
      </c>
      <c r="L481" s="5" t="str">
        <f>IF('[1]JIRA-Getter.csv'!L480="","",'[1]JIRA-Getter.csv'!L480)</f>
        <v>Laurin Murer</v>
      </c>
      <c r="M481" s="7">
        <f>IF('[1]JIRA-Getter.csv'!M480="","",'[1]JIRA-Getter.csv'!M480+365.5*4)</f>
        <v>41964.406944444447</v>
      </c>
      <c r="N481" s="6">
        <f>IF('[1]JIRA-Getter.csv'!N480="","",'[1]JIRA-Getter.csv'!N480)</f>
        <v>0.5</v>
      </c>
      <c r="O481" s="8" t="str">
        <f>IF('[1]JIRA-Getter.csv'!O480="","",'[1]JIRA-Getter.csv'!O480)</f>
        <v>Made it work for IE. However, there is a randomly occurring flaw (Bug in IE)</v>
      </c>
      <c r="P481" s="7">
        <f t="shared" si="7"/>
        <v>41964</v>
      </c>
    </row>
    <row r="482" spans="1:16">
      <c r="A482" s="5">
        <f>IF('[1]JIRA-Getter.csv'!A481="","",'[1]JIRA-Getter.csv'!A481)</f>
        <v>11440</v>
      </c>
      <c r="B482" s="5" t="str">
        <f>IF('[1]JIRA-Getter.csv'!B481="","",'[1]JIRA-Getter.csv'!B481)</f>
        <v>BA-156</v>
      </c>
      <c r="C482" s="5" t="str">
        <f>IF('[1]JIRA-Getter.csv'!C481="","",'[1]JIRA-Getter.csv'!C481)</f>
        <v>Improove UI using usability test feedback</v>
      </c>
      <c r="D482" s="5" t="str">
        <f>IF('[1]JIRA-Getter.csv'!D481="","",'[1]JIRA-Getter.csv'!D481)</f>
        <v/>
      </c>
      <c r="E482" s="5" t="str">
        <f>IF('[1]JIRA-Getter.csv'!E481="","",'[1]JIRA-Getter.csv'!E481)</f>
        <v>Dev.Milestone3</v>
      </c>
      <c r="F482" s="5" t="str">
        <f>IF('[1]JIRA-Getter.csv'!F481="","",'[1]JIRA-Getter.csv'!F481)</f>
        <v>Closed</v>
      </c>
      <c r="G482" s="6">
        <f>IF('[1]JIRA-Getter.csv'!G481="","",'[1]JIRA-Getter.csv'!G481)</f>
        <v>4</v>
      </c>
      <c r="H482" s="6">
        <f>IF('[1]JIRA-Getter.csv'!H481="","",'[1]JIRA-Getter.csv'!H481)</f>
        <v>0.23529411764705799</v>
      </c>
      <c r="I482" s="6">
        <f>IF('[1]JIRA-Getter.csv'!I481="","",'[1]JIRA-Getter.csv'!I481)</f>
        <v>0</v>
      </c>
      <c r="J482" s="6">
        <f>IF('[1]JIRA-Getter.csv'!J481="","",'[1]JIRA-Getter.csv'!J481)</f>
        <v>0</v>
      </c>
      <c r="K482" s="5">
        <f>IF('[1]JIRA-Getter.csv'!K481="","",'[1]JIRA-Getter.csv'!K481)</f>
        <v>17</v>
      </c>
      <c r="L482" s="5" t="str">
        <f>IF('[1]JIRA-Getter.csv'!L481="","",'[1]JIRA-Getter.csv'!L481)</f>
        <v>Laurin Murer</v>
      </c>
      <c r="M482" s="7">
        <f>IF('[1]JIRA-Getter.csv'!M481="","",'[1]JIRA-Getter.csv'!M481+365.5*4)</f>
        <v>41965.407638888886</v>
      </c>
      <c r="N482" s="6">
        <f>IF('[1]JIRA-Getter.csv'!N481="","",'[1]JIRA-Getter.csv'!N481)</f>
        <v>2.5</v>
      </c>
      <c r="O482" s="8" t="str">
        <f>IF('[1]JIRA-Getter.csv'!O481="","",'[1]JIRA-Getter.csv'!O481)</f>
        <v>Made it work for Firefox, Safari and Chrome (removed Border Layout with Flexbox in index.html)</v>
      </c>
      <c r="P482" s="7">
        <f t="shared" si="7"/>
        <v>41965</v>
      </c>
    </row>
    <row r="483" spans="1:16">
      <c r="A483" s="5">
        <f>IF('[1]JIRA-Getter.csv'!A482="","",'[1]JIRA-Getter.csv'!A482)</f>
        <v>11441</v>
      </c>
      <c r="B483" s="5" t="str">
        <f>IF('[1]JIRA-Getter.csv'!B482="","",'[1]JIRA-Getter.csv'!B482)</f>
        <v>BA-126</v>
      </c>
      <c r="C483" s="5" t="str">
        <f>IF('[1]JIRA-Getter.csv'!C482="","",'[1]JIRA-Getter.csv'!C482)</f>
        <v>Implement RU für DKS on server and client</v>
      </c>
      <c r="D483" s="5" t="str">
        <f>IF('[1]JIRA-Getter.csv'!D482="","",'[1]JIRA-Getter.csv'!D482)</f>
        <v/>
      </c>
      <c r="E483" s="5" t="str">
        <f>IF('[1]JIRA-Getter.csv'!E482="","",'[1]JIRA-Getter.csv'!E482)</f>
        <v>Dev.Milestone3</v>
      </c>
      <c r="F483" s="5" t="str">
        <f>IF('[1]JIRA-Getter.csv'!F482="","",'[1]JIRA-Getter.csv'!F482)</f>
        <v>Closed</v>
      </c>
      <c r="G483" s="6">
        <f>IF('[1]JIRA-Getter.csv'!G482="","",'[1]JIRA-Getter.csv'!G482)</f>
        <v>3</v>
      </c>
      <c r="H483" s="6">
        <f>IF('[1]JIRA-Getter.csv'!H482="","",'[1]JIRA-Getter.csv'!H482)</f>
        <v>0.75</v>
      </c>
      <c r="I483" s="6">
        <f>IF('[1]JIRA-Getter.csv'!I482="","",'[1]JIRA-Getter.csv'!I482)</f>
        <v>0</v>
      </c>
      <c r="J483" s="6">
        <f>IF('[1]JIRA-Getter.csv'!J482="","",'[1]JIRA-Getter.csv'!J482)</f>
        <v>0</v>
      </c>
      <c r="K483" s="5">
        <f>IF('[1]JIRA-Getter.csv'!K482="","",'[1]JIRA-Getter.csv'!K482)</f>
        <v>4</v>
      </c>
      <c r="L483" s="5" t="str">
        <f>IF('[1]JIRA-Getter.csv'!L482="","",'[1]JIRA-Getter.csv'!L482)</f>
        <v>Laurin Murer</v>
      </c>
      <c r="M483" s="7">
        <f>IF('[1]JIRA-Getter.csv'!M482="","",'[1]JIRA-Getter.csv'!M482+365.5*4)</f>
        <v>41965.408333333333</v>
      </c>
      <c r="N483" s="6">
        <f>IF('[1]JIRA-Getter.csv'!N482="","",'[1]JIRA-Getter.csv'!N482)</f>
        <v>1</v>
      </c>
      <c r="O483" s="8" t="str">
        <f>IF('[1]JIRA-Getter.csv'!O482="","",'[1]JIRA-Getter.csv'!O482)</f>
        <v>Added DKS to model and DAO</v>
      </c>
      <c r="P483" s="7">
        <f t="shared" si="7"/>
        <v>41965</v>
      </c>
    </row>
    <row r="484" spans="1:16">
      <c r="A484" s="5">
        <f>IF('[1]JIRA-Getter.csv'!A483="","",'[1]JIRA-Getter.csv'!A483)</f>
        <v>11442</v>
      </c>
      <c r="B484" s="5" t="str">
        <f>IF('[1]JIRA-Getter.csv'!B483="","",'[1]JIRA-Getter.csv'!B483)</f>
        <v>BA-126</v>
      </c>
      <c r="C484" s="5" t="str">
        <f>IF('[1]JIRA-Getter.csv'!C483="","",'[1]JIRA-Getter.csv'!C483)</f>
        <v>Implement RU für DKS on server and client</v>
      </c>
      <c r="D484" s="5" t="str">
        <f>IF('[1]JIRA-Getter.csv'!D483="","",'[1]JIRA-Getter.csv'!D483)</f>
        <v/>
      </c>
      <c r="E484" s="5" t="str">
        <f>IF('[1]JIRA-Getter.csv'!E483="","",'[1]JIRA-Getter.csv'!E483)</f>
        <v>Dev.Milestone3</v>
      </c>
      <c r="F484" s="5" t="str">
        <f>IF('[1]JIRA-Getter.csv'!F483="","",'[1]JIRA-Getter.csv'!F483)</f>
        <v>Closed</v>
      </c>
      <c r="G484" s="6">
        <f>IF('[1]JIRA-Getter.csv'!G483="","",'[1]JIRA-Getter.csv'!G483)</f>
        <v>3</v>
      </c>
      <c r="H484" s="6">
        <f>IF('[1]JIRA-Getter.csv'!H483="","",'[1]JIRA-Getter.csv'!H483)</f>
        <v>0.75</v>
      </c>
      <c r="I484" s="6">
        <f>IF('[1]JIRA-Getter.csv'!I483="","",'[1]JIRA-Getter.csv'!I483)</f>
        <v>0</v>
      </c>
      <c r="J484" s="6">
        <f>IF('[1]JIRA-Getter.csv'!J483="","",'[1]JIRA-Getter.csv'!J483)</f>
        <v>0</v>
      </c>
      <c r="K484" s="5">
        <f>IF('[1]JIRA-Getter.csv'!K483="","",'[1]JIRA-Getter.csv'!K483)</f>
        <v>4</v>
      </c>
      <c r="L484" s="5" t="str">
        <f>IF('[1]JIRA-Getter.csv'!L483="","",'[1]JIRA-Getter.csv'!L483)</f>
        <v>Laurin Murer</v>
      </c>
      <c r="M484" s="7">
        <f>IF('[1]JIRA-Getter.csv'!M483="","",'[1]JIRA-Getter.csv'!M483+365.5*4)</f>
        <v>41965.408333333333</v>
      </c>
      <c r="N484" s="6">
        <f>IF('[1]JIRA-Getter.csv'!N483="","",'[1]JIRA-Getter.csv'!N483)</f>
        <v>1</v>
      </c>
      <c r="O484" s="8" t="str">
        <f>IF('[1]JIRA-Getter.csv'!O483="","",'[1]JIRA-Getter.csv'!O483)</f>
        <v>Implemented (C)RU(D) for DKS on server</v>
      </c>
      <c r="P484" s="7">
        <f t="shared" si="7"/>
        <v>41965</v>
      </c>
    </row>
    <row r="485" spans="1:16">
      <c r="A485" s="5">
        <f>IF('[1]JIRA-Getter.csv'!A484="","",'[1]JIRA-Getter.csv'!A484)</f>
        <v>11443</v>
      </c>
      <c r="B485" s="5" t="str">
        <f>IF('[1]JIRA-Getter.csv'!B484="","",'[1]JIRA-Getter.csv'!B484)</f>
        <v>BA-126</v>
      </c>
      <c r="C485" s="5" t="str">
        <f>IF('[1]JIRA-Getter.csv'!C484="","",'[1]JIRA-Getter.csv'!C484)</f>
        <v>Implement RU für DKS on server and client</v>
      </c>
      <c r="D485" s="5" t="str">
        <f>IF('[1]JIRA-Getter.csv'!D484="","",'[1]JIRA-Getter.csv'!D484)</f>
        <v/>
      </c>
      <c r="E485" s="5" t="str">
        <f>IF('[1]JIRA-Getter.csv'!E484="","",'[1]JIRA-Getter.csv'!E484)</f>
        <v>Dev.Milestone3</v>
      </c>
      <c r="F485" s="5" t="str">
        <f>IF('[1]JIRA-Getter.csv'!F484="","",'[1]JIRA-Getter.csv'!F484)</f>
        <v>Closed</v>
      </c>
      <c r="G485" s="6">
        <f>IF('[1]JIRA-Getter.csv'!G484="","",'[1]JIRA-Getter.csv'!G484)</f>
        <v>3</v>
      </c>
      <c r="H485" s="6">
        <f>IF('[1]JIRA-Getter.csv'!H484="","",'[1]JIRA-Getter.csv'!H484)</f>
        <v>0.75</v>
      </c>
      <c r="I485" s="6">
        <f>IF('[1]JIRA-Getter.csv'!I484="","",'[1]JIRA-Getter.csv'!I484)</f>
        <v>0</v>
      </c>
      <c r="J485" s="6">
        <f>IF('[1]JIRA-Getter.csv'!J484="","",'[1]JIRA-Getter.csv'!J484)</f>
        <v>0</v>
      </c>
      <c r="K485" s="5">
        <f>IF('[1]JIRA-Getter.csv'!K484="","",'[1]JIRA-Getter.csv'!K484)</f>
        <v>4</v>
      </c>
      <c r="L485" s="5" t="str">
        <f>IF('[1]JIRA-Getter.csv'!L484="","",'[1]JIRA-Getter.csv'!L484)</f>
        <v>Laurin Murer</v>
      </c>
      <c r="M485" s="7">
        <f>IF('[1]JIRA-Getter.csv'!M484="","",'[1]JIRA-Getter.csv'!M484+365.5*4)</f>
        <v>41965.40902777778</v>
      </c>
      <c r="N485" s="6">
        <f>IF('[1]JIRA-Getter.csv'!N484="","",'[1]JIRA-Getter.csv'!N484)</f>
        <v>0.75</v>
      </c>
      <c r="O485" s="8" t="str">
        <f>IF('[1]JIRA-Getter.csv'!O484="","",'[1]JIRA-Getter.csv'!O484)</f>
        <v>Implemented (C)RU(D) for DKS on client</v>
      </c>
      <c r="P485" s="7">
        <f t="shared" si="7"/>
        <v>41965</v>
      </c>
    </row>
    <row r="486" spans="1:16">
      <c r="A486" s="5">
        <f>IF('[1]JIRA-Getter.csv'!A485="","",'[1]JIRA-Getter.csv'!A485)</f>
        <v>11444</v>
      </c>
      <c r="B486" s="5" t="str">
        <f>IF('[1]JIRA-Getter.csv'!B485="","",'[1]JIRA-Getter.csv'!B485)</f>
        <v>BA-126</v>
      </c>
      <c r="C486" s="5" t="str">
        <f>IF('[1]JIRA-Getter.csv'!C485="","",'[1]JIRA-Getter.csv'!C485)</f>
        <v>Implement RU für DKS on server and client</v>
      </c>
      <c r="D486" s="5" t="str">
        <f>IF('[1]JIRA-Getter.csv'!D485="","",'[1]JIRA-Getter.csv'!D485)</f>
        <v/>
      </c>
      <c r="E486" s="5" t="str">
        <f>IF('[1]JIRA-Getter.csv'!E485="","",'[1]JIRA-Getter.csv'!E485)</f>
        <v>Dev.Milestone3</v>
      </c>
      <c r="F486" s="5" t="str">
        <f>IF('[1]JIRA-Getter.csv'!F485="","",'[1]JIRA-Getter.csv'!F485)</f>
        <v>Closed</v>
      </c>
      <c r="G486" s="6">
        <f>IF('[1]JIRA-Getter.csv'!G485="","",'[1]JIRA-Getter.csv'!G485)</f>
        <v>3</v>
      </c>
      <c r="H486" s="6">
        <f>IF('[1]JIRA-Getter.csv'!H485="","",'[1]JIRA-Getter.csv'!H485)</f>
        <v>0.75</v>
      </c>
      <c r="I486" s="6">
        <f>IF('[1]JIRA-Getter.csv'!I485="","",'[1]JIRA-Getter.csv'!I485)</f>
        <v>0</v>
      </c>
      <c r="J486" s="6">
        <f>IF('[1]JIRA-Getter.csv'!J485="","",'[1]JIRA-Getter.csv'!J485)</f>
        <v>0</v>
      </c>
      <c r="K486" s="5">
        <f>IF('[1]JIRA-Getter.csv'!K485="","",'[1]JIRA-Getter.csv'!K485)</f>
        <v>4</v>
      </c>
      <c r="L486" s="5" t="str">
        <f>IF('[1]JIRA-Getter.csv'!L485="","",'[1]JIRA-Getter.csv'!L485)</f>
        <v>Laurin Murer</v>
      </c>
      <c r="M486" s="7">
        <f>IF('[1]JIRA-Getter.csv'!M485="","",'[1]JIRA-Getter.csv'!M485+365.5*4)</f>
        <v>41965.40902777778</v>
      </c>
      <c r="N486" s="6">
        <f>IF('[1]JIRA-Getter.csv'!N485="","",'[1]JIRA-Getter.csv'!N485)</f>
        <v>1</v>
      </c>
      <c r="O486" s="8" t="str">
        <f>IF('[1]JIRA-Getter.csv'!O485="","",'[1]JIRA-Getter.csv'!O485)</f>
        <v>Fixed tests</v>
      </c>
      <c r="P486" s="7">
        <f t="shared" si="7"/>
        <v>41965</v>
      </c>
    </row>
    <row r="487" spans="1:16">
      <c r="A487" s="5">
        <f>IF('[1]JIRA-Getter.csv'!A486="","",'[1]JIRA-Getter.csv'!A486)</f>
        <v>11445</v>
      </c>
      <c r="B487" s="5" t="str">
        <f>IF('[1]JIRA-Getter.csv'!B486="","",'[1]JIRA-Getter.csv'!B486)</f>
        <v>BA-156</v>
      </c>
      <c r="C487" s="5" t="str">
        <f>IF('[1]JIRA-Getter.csv'!C486="","",'[1]JIRA-Getter.csv'!C486)</f>
        <v>Improove UI using usability test feedback</v>
      </c>
      <c r="D487" s="5" t="str">
        <f>IF('[1]JIRA-Getter.csv'!D486="","",'[1]JIRA-Getter.csv'!D486)</f>
        <v/>
      </c>
      <c r="E487" s="5" t="str">
        <f>IF('[1]JIRA-Getter.csv'!E486="","",'[1]JIRA-Getter.csv'!E486)</f>
        <v>Dev.Milestone3</v>
      </c>
      <c r="F487" s="5" t="str">
        <f>IF('[1]JIRA-Getter.csv'!F486="","",'[1]JIRA-Getter.csv'!F486)</f>
        <v>Closed</v>
      </c>
      <c r="G487" s="6">
        <f>IF('[1]JIRA-Getter.csv'!G486="","",'[1]JIRA-Getter.csv'!G486)</f>
        <v>4</v>
      </c>
      <c r="H487" s="6">
        <f>IF('[1]JIRA-Getter.csv'!H486="","",'[1]JIRA-Getter.csv'!H486)</f>
        <v>0.23529411764705799</v>
      </c>
      <c r="I487" s="6">
        <f>IF('[1]JIRA-Getter.csv'!I486="","",'[1]JIRA-Getter.csv'!I486)</f>
        <v>0</v>
      </c>
      <c r="J487" s="6">
        <f>IF('[1]JIRA-Getter.csv'!J486="","",'[1]JIRA-Getter.csv'!J486)</f>
        <v>0</v>
      </c>
      <c r="K487" s="5">
        <f>IF('[1]JIRA-Getter.csv'!K486="","",'[1]JIRA-Getter.csv'!K486)</f>
        <v>17</v>
      </c>
      <c r="L487" s="5" t="str">
        <f>IF('[1]JIRA-Getter.csv'!L486="","",'[1]JIRA-Getter.csv'!L486)</f>
        <v>Laurin Murer</v>
      </c>
      <c r="M487" s="7">
        <f>IF('[1]JIRA-Getter.csv'!M486="","",'[1]JIRA-Getter.csv'!M486+365.5*4)</f>
        <v>41966.409722222219</v>
      </c>
      <c r="N487" s="6">
        <f>IF('[1]JIRA-Getter.csv'!N486="","",'[1]JIRA-Getter.csv'!N486)</f>
        <v>4</v>
      </c>
      <c r="O487" s="8" t="str">
        <f>IF('[1]JIRA-Getter.csv'!O486="","",'[1]JIRA-Getter.csv'!O486)</f>
        <v>Implemented displaying feedback for save operations</v>
      </c>
      <c r="P487" s="7">
        <f t="shared" si="7"/>
        <v>41966</v>
      </c>
    </row>
    <row r="488" spans="1:16">
      <c r="A488" s="5">
        <f>IF('[1]JIRA-Getter.csv'!A487="","",'[1]JIRA-Getter.csv'!A487)</f>
        <v>11446</v>
      </c>
      <c r="B488" s="5" t="str">
        <f>IF('[1]JIRA-Getter.csv'!B487="","",'[1]JIRA-Getter.csv'!B487)</f>
        <v>BA-192</v>
      </c>
      <c r="C488" s="5" t="str">
        <f>IF('[1]JIRA-Getter.csv'!C487="","",'[1]JIRA-Getter.csv'!C487)</f>
        <v>Add name to Request Template</v>
      </c>
      <c r="D488" s="5" t="str">
        <f>IF('[1]JIRA-Getter.csv'!D487="","",'[1]JIRA-Getter.csv'!D487)</f>
        <v/>
      </c>
      <c r="E488" s="5" t="str">
        <f>IF('[1]JIRA-Getter.csv'!E487="","",'[1]JIRA-Getter.csv'!E487)</f>
        <v>Dev.Milestone3</v>
      </c>
      <c r="F488" s="5" t="str">
        <f>IF('[1]JIRA-Getter.csv'!F487="","",'[1]JIRA-Getter.csv'!F487)</f>
        <v>Closed</v>
      </c>
      <c r="G488" s="6">
        <f>IF('[1]JIRA-Getter.csv'!G487="","",'[1]JIRA-Getter.csv'!G487)</f>
        <v>2</v>
      </c>
      <c r="H488" s="6">
        <f>IF('[1]JIRA-Getter.csv'!H487="","",'[1]JIRA-Getter.csv'!H487)</f>
        <v>2</v>
      </c>
      <c r="I488" s="6">
        <f>IF('[1]JIRA-Getter.csv'!I487="","",'[1]JIRA-Getter.csv'!I487)</f>
        <v>0.5</v>
      </c>
      <c r="J488" s="6">
        <f>IF('[1]JIRA-Getter.csv'!J487="","",'[1]JIRA-Getter.csv'!J487)</f>
        <v>0.5</v>
      </c>
      <c r="K488" s="5">
        <f>IF('[1]JIRA-Getter.csv'!K487="","",'[1]JIRA-Getter.csv'!K487)</f>
        <v>1</v>
      </c>
      <c r="L488" s="5" t="str">
        <f>IF('[1]JIRA-Getter.csv'!L487="","",'[1]JIRA-Getter.csv'!L487)</f>
        <v>Laurin Murer</v>
      </c>
      <c r="M488" s="7">
        <f>IF('[1]JIRA-Getter.csv'!M487="","",'[1]JIRA-Getter.csv'!M487+365.5*4)</f>
        <v>41966.421527777777</v>
      </c>
      <c r="N488" s="6">
        <f>IF('[1]JIRA-Getter.csv'!N487="","",'[1]JIRA-Getter.csv'!N487)</f>
        <v>1.5</v>
      </c>
      <c r="O488" s="8" t="str">
        <f>IF('[1]JIRA-Getter.csv'!O487="","",'[1]JIRA-Getter.csv'!O487)</f>
        <v>Refactored Mapping (and added name also in client)</v>
      </c>
      <c r="P488" s="7">
        <f t="shared" si="7"/>
        <v>41966</v>
      </c>
    </row>
    <row r="489" spans="1:16">
      <c r="A489" s="5">
        <f>IF('[1]JIRA-Getter.csv'!A488="","",'[1]JIRA-Getter.csv'!A488)</f>
        <v>11447</v>
      </c>
      <c r="B489" s="5" t="str">
        <f>IF('[1]JIRA-Getter.csv'!B488="","",'[1]JIRA-Getter.csv'!B488)</f>
        <v>BA-156</v>
      </c>
      <c r="C489" s="5" t="str">
        <f>IF('[1]JIRA-Getter.csv'!C488="","",'[1]JIRA-Getter.csv'!C488)</f>
        <v>Improove UI using usability test feedback</v>
      </c>
      <c r="D489" s="5" t="str">
        <f>IF('[1]JIRA-Getter.csv'!D488="","",'[1]JIRA-Getter.csv'!D488)</f>
        <v/>
      </c>
      <c r="E489" s="5" t="str">
        <f>IF('[1]JIRA-Getter.csv'!E488="","",'[1]JIRA-Getter.csv'!E488)</f>
        <v>Dev.Milestone3</v>
      </c>
      <c r="F489" s="5" t="str">
        <f>IF('[1]JIRA-Getter.csv'!F488="","",'[1]JIRA-Getter.csv'!F488)</f>
        <v>Closed</v>
      </c>
      <c r="G489" s="6">
        <f>IF('[1]JIRA-Getter.csv'!G488="","",'[1]JIRA-Getter.csv'!G488)</f>
        <v>4</v>
      </c>
      <c r="H489" s="6">
        <f>IF('[1]JIRA-Getter.csv'!H488="","",'[1]JIRA-Getter.csv'!H488)</f>
        <v>0.23529411764705799</v>
      </c>
      <c r="I489" s="6">
        <f>IF('[1]JIRA-Getter.csv'!I488="","",'[1]JIRA-Getter.csv'!I488)</f>
        <v>0</v>
      </c>
      <c r="J489" s="6">
        <f>IF('[1]JIRA-Getter.csv'!J488="","",'[1]JIRA-Getter.csv'!J488)</f>
        <v>0</v>
      </c>
      <c r="K489" s="5">
        <f>IF('[1]JIRA-Getter.csv'!K488="","",'[1]JIRA-Getter.csv'!K488)</f>
        <v>17</v>
      </c>
      <c r="L489" s="5" t="str">
        <f>IF('[1]JIRA-Getter.csv'!L488="","",'[1]JIRA-Getter.csv'!L488)</f>
        <v>Laurin Murer</v>
      </c>
      <c r="M489" s="7">
        <f>IF('[1]JIRA-Getter.csv'!M488="","",'[1]JIRA-Getter.csv'!M488+365.5*4)</f>
        <v>41966.42291666667</v>
      </c>
      <c r="N489" s="6">
        <f>IF('[1]JIRA-Getter.csv'!N488="","",'[1]JIRA-Getter.csv'!N488)</f>
        <v>2.5</v>
      </c>
      <c r="O489" s="8" t="str">
        <f>IF('[1]JIRA-Getter.csv'!O488="","",'[1]JIRA-Getter.csv'!O488)</f>
        <v>Added plenty of explanation in Administration view</v>
      </c>
      <c r="P489" s="7">
        <f t="shared" si="7"/>
        <v>41966</v>
      </c>
    </row>
    <row r="490" spans="1:16">
      <c r="A490" s="5">
        <f>IF('[1]JIRA-Getter.csv'!A489="","",'[1]JIRA-Getter.csv'!A489)</f>
        <v>11448</v>
      </c>
      <c r="B490" s="5" t="str">
        <f>IF('[1]JIRA-Getter.csv'!B489="","",'[1]JIRA-Getter.csv'!B489)</f>
        <v>BA-156</v>
      </c>
      <c r="C490" s="5" t="str">
        <f>IF('[1]JIRA-Getter.csv'!C489="","",'[1]JIRA-Getter.csv'!C489)</f>
        <v>Improove UI using usability test feedback</v>
      </c>
      <c r="D490" s="5" t="str">
        <f>IF('[1]JIRA-Getter.csv'!D489="","",'[1]JIRA-Getter.csv'!D489)</f>
        <v/>
      </c>
      <c r="E490" s="5" t="str">
        <f>IF('[1]JIRA-Getter.csv'!E489="","",'[1]JIRA-Getter.csv'!E489)</f>
        <v>Dev.Milestone3</v>
      </c>
      <c r="F490" s="5" t="str">
        <f>IF('[1]JIRA-Getter.csv'!F489="","",'[1]JIRA-Getter.csv'!F489)</f>
        <v>Closed</v>
      </c>
      <c r="G490" s="6">
        <f>IF('[1]JIRA-Getter.csv'!G489="","",'[1]JIRA-Getter.csv'!G489)</f>
        <v>4</v>
      </c>
      <c r="H490" s="6">
        <f>IF('[1]JIRA-Getter.csv'!H489="","",'[1]JIRA-Getter.csv'!H489)</f>
        <v>0.23529411764705799</v>
      </c>
      <c r="I490" s="6">
        <f>IF('[1]JIRA-Getter.csv'!I489="","",'[1]JIRA-Getter.csv'!I489)</f>
        <v>0</v>
      </c>
      <c r="J490" s="6">
        <f>IF('[1]JIRA-Getter.csv'!J489="","",'[1]JIRA-Getter.csv'!J489)</f>
        <v>0</v>
      </c>
      <c r="K490" s="5">
        <f>IF('[1]JIRA-Getter.csv'!K489="","",'[1]JIRA-Getter.csv'!K489)</f>
        <v>17</v>
      </c>
      <c r="L490" s="5" t="str">
        <f>IF('[1]JIRA-Getter.csv'!L489="","",'[1]JIRA-Getter.csv'!L489)</f>
        <v>Laurin Murer</v>
      </c>
      <c r="M490" s="7">
        <f>IF('[1]JIRA-Getter.csv'!M489="","",'[1]JIRA-Getter.csv'!M489+365.5*4)</f>
        <v>41966.423611111109</v>
      </c>
      <c r="N490" s="6">
        <f>IF('[1]JIRA-Getter.csv'!N489="","",'[1]JIRA-Getter.csv'!N489)</f>
        <v>0.16666666666666599</v>
      </c>
      <c r="O490" s="8" t="str">
        <f>IF('[1]JIRA-Getter.csv'!O489="","",'[1]JIRA-Getter.csv'!O489)</f>
        <v>Added some explanation in Account view and fixed Tests</v>
      </c>
      <c r="P490" s="7">
        <f t="shared" si="7"/>
        <v>41966</v>
      </c>
    </row>
    <row r="491" spans="1:16">
      <c r="A491" s="5">
        <f>IF('[1]JIRA-Getter.csv'!A490="","",'[1]JIRA-Getter.csv'!A490)</f>
        <v>11449</v>
      </c>
      <c r="B491" s="5" t="str">
        <f>IF('[1]JIRA-Getter.csv'!B490="","",'[1]JIRA-Getter.csv'!B490)</f>
        <v>BA-156</v>
      </c>
      <c r="C491" s="5" t="str">
        <f>IF('[1]JIRA-Getter.csv'!C490="","",'[1]JIRA-Getter.csv'!C490)</f>
        <v>Improove UI using usability test feedback</v>
      </c>
      <c r="D491" s="5" t="str">
        <f>IF('[1]JIRA-Getter.csv'!D490="","",'[1]JIRA-Getter.csv'!D490)</f>
        <v/>
      </c>
      <c r="E491" s="5" t="str">
        <f>IF('[1]JIRA-Getter.csv'!E490="","",'[1]JIRA-Getter.csv'!E490)</f>
        <v>Dev.Milestone3</v>
      </c>
      <c r="F491" s="5" t="str">
        <f>IF('[1]JIRA-Getter.csv'!F490="","",'[1]JIRA-Getter.csv'!F490)</f>
        <v>Closed</v>
      </c>
      <c r="G491" s="6">
        <f>IF('[1]JIRA-Getter.csv'!G490="","",'[1]JIRA-Getter.csv'!G490)</f>
        <v>4</v>
      </c>
      <c r="H491" s="6">
        <f>IF('[1]JIRA-Getter.csv'!H490="","",'[1]JIRA-Getter.csv'!H490)</f>
        <v>0.23529411764705799</v>
      </c>
      <c r="I491" s="6">
        <f>IF('[1]JIRA-Getter.csv'!I490="","",'[1]JIRA-Getter.csv'!I490)</f>
        <v>0</v>
      </c>
      <c r="J491" s="6">
        <f>IF('[1]JIRA-Getter.csv'!J490="","",'[1]JIRA-Getter.csv'!J490)</f>
        <v>0</v>
      </c>
      <c r="K491" s="5">
        <f>IF('[1]JIRA-Getter.csv'!K490="","",'[1]JIRA-Getter.csv'!K490)</f>
        <v>17</v>
      </c>
      <c r="L491" s="5" t="str">
        <f>IF('[1]JIRA-Getter.csv'!L490="","",'[1]JIRA-Getter.csv'!L490)</f>
        <v>Laurin Murer</v>
      </c>
      <c r="M491" s="7">
        <f>IF('[1]JIRA-Getter.csv'!M490="","",'[1]JIRA-Getter.csv'!M490+365.5*4)</f>
        <v>41966.424305555556</v>
      </c>
      <c r="N491" s="6">
        <f>IF('[1]JIRA-Getter.csv'!N490="","",'[1]JIRA-Getter.csv'!N490)</f>
        <v>0.5</v>
      </c>
      <c r="O491" s="8" t="str">
        <f>IF('[1]JIRA-Getter.csv'!O490="","",'[1]JIRA-Getter.csv'!O490)</f>
        <v>Sorted even more elements in mapping view</v>
      </c>
      <c r="P491" s="7">
        <f t="shared" si="7"/>
        <v>41966</v>
      </c>
    </row>
    <row r="492" spans="1:16">
      <c r="A492" s="5">
        <f>IF('[1]JIRA-Getter.csv'!A491="","",'[1]JIRA-Getter.csv'!A491)</f>
        <v>11450</v>
      </c>
      <c r="B492" s="5" t="str">
        <f>IF('[1]JIRA-Getter.csv'!B491="","",'[1]JIRA-Getter.csv'!B491)</f>
        <v>BA-156</v>
      </c>
      <c r="C492" s="5" t="str">
        <f>IF('[1]JIRA-Getter.csv'!C491="","",'[1]JIRA-Getter.csv'!C491)</f>
        <v>Improove UI using usability test feedback</v>
      </c>
      <c r="D492" s="5" t="str">
        <f>IF('[1]JIRA-Getter.csv'!D491="","",'[1]JIRA-Getter.csv'!D491)</f>
        <v/>
      </c>
      <c r="E492" s="5" t="str">
        <f>IF('[1]JIRA-Getter.csv'!E491="","",'[1]JIRA-Getter.csv'!E491)</f>
        <v>Dev.Milestone3</v>
      </c>
      <c r="F492" s="5" t="str">
        <f>IF('[1]JIRA-Getter.csv'!F491="","",'[1]JIRA-Getter.csv'!F491)</f>
        <v>Closed</v>
      </c>
      <c r="G492" s="6">
        <f>IF('[1]JIRA-Getter.csv'!G491="","",'[1]JIRA-Getter.csv'!G491)</f>
        <v>4</v>
      </c>
      <c r="H492" s="6">
        <f>IF('[1]JIRA-Getter.csv'!H491="","",'[1]JIRA-Getter.csv'!H491)</f>
        <v>0.23529411764705799</v>
      </c>
      <c r="I492" s="6">
        <f>IF('[1]JIRA-Getter.csv'!I491="","",'[1]JIRA-Getter.csv'!I491)</f>
        <v>0</v>
      </c>
      <c r="J492" s="6">
        <f>IF('[1]JIRA-Getter.csv'!J491="","",'[1]JIRA-Getter.csv'!J491)</f>
        <v>0</v>
      </c>
      <c r="K492" s="5">
        <f>IF('[1]JIRA-Getter.csv'!K491="","",'[1]JIRA-Getter.csv'!K491)</f>
        <v>17</v>
      </c>
      <c r="L492" s="5" t="str">
        <f>IF('[1]JIRA-Getter.csv'!L491="","",'[1]JIRA-Getter.csv'!L491)</f>
        <v>Laurin Murer</v>
      </c>
      <c r="M492" s="7">
        <f>IF('[1]JIRA-Getter.csv'!M491="","",'[1]JIRA-Getter.csv'!M491+365.5*4)</f>
        <v>41966.424305555556</v>
      </c>
      <c r="N492" s="6">
        <f>IF('[1]JIRA-Getter.csv'!N491="","",'[1]JIRA-Getter.csv'!N491)</f>
        <v>0.5</v>
      </c>
      <c r="O492" s="8" t="str">
        <f>IF('[1]JIRA-Getter.csv'!O491="","",'[1]JIRA-Getter.csv'!O491)</f>
        <v>Improved styling</v>
      </c>
      <c r="P492" s="7">
        <f t="shared" si="7"/>
        <v>41966</v>
      </c>
    </row>
    <row r="493" spans="1:16">
      <c r="A493" s="5">
        <f>IF('[1]JIRA-Getter.csv'!A492="","",'[1]JIRA-Getter.csv'!A492)</f>
        <v>11451</v>
      </c>
      <c r="B493" s="5" t="str">
        <f>IF('[1]JIRA-Getter.csv'!B492="","",'[1]JIRA-Getter.csv'!B492)</f>
        <v>BA-156</v>
      </c>
      <c r="C493" s="5" t="str">
        <f>IF('[1]JIRA-Getter.csv'!C492="","",'[1]JIRA-Getter.csv'!C492)</f>
        <v>Improove UI using usability test feedback</v>
      </c>
      <c r="D493" s="5" t="str">
        <f>IF('[1]JIRA-Getter.csv'!D492="","",'[1]JIRA-Getter.csv'!D492)</f>
        <v/>
      </c>
      <c r="E493" s="5" t="str">
        <f>IF('[1]JIRA-Getter.csv'!E492="","",'[1]JIRA-Getter.csv'!E492)</f>
        <v>Dev.Milestone3</v>
      </c>
      <c r="F493" s="5" t="str">
        <f>IF('[1]JIRA-Getter.csv'!F492="","",'[1]JIRA-Getter.csv'!F492)</f>
        <v>Closed</v>
      </c>
      <c r="G493" s="6">
        <f>IF('[1]JIRA-Getter.csv'!G492="","",'[1]JIRA-Getter.csv'!G492)</f>
        <v>4</v>
      </c>
      <c r="H493" s="6">
        <f>IF('[1]JIRA-Getter.csv'!H492="","",'[1]JIRA-Getter.csv'!H492)</f>
        <v>0.23529411764705799</v>
      </c>
      <c r="I493" s="6">
        <f>IF('[1]JIRA-Getter.csv'!I492="","",'[1]JIRA-Getter.csv'!I492)</f>
        <v>0</v>
      </c>
      <c r="J493" s="6">
        <f>IF('[1]JIRA-Getter.csv'!J492="","",'[1]JIRA-Getter.csv'!J492)</f>
        <v>0</v>
      </c>
      <c r="K493" s="5">
        <f>IF('[1]JIRA-Getter.csv'!K492="","",'[1]JIRA-Getter.csv'!K492)</f>
        <v>17</v>
      </c>
      <c r="L493" s="5" t="str">
        <f>IF('[1]JIRA-Getter.csv'!L492="","",'[1]JIRA-Getter.csv'!L492)</f>
        <v>Laurin Murer</v>
      </c>
      <c r="M493" s="7">
        <f>IF('[1]JIRA-Getter.csv'!M492="","",'[1]JIRA-Getter.csv'!M492+365.5*4)</f>
        <v>41966.424305555556</v>
      </c>
      <c r="N493" s="6">
        <f>IF('[1]JIRA-Getter.csv'!N492="","",'[1]JIRA-Getter.csv'!N492)</f>
        <v>0.33333333333333298</v>
      </c>
      <c r="O493" s="8" t="str">
        <f>IF('[1]JIRA-Getter.csv'!O492="","",'[1]JIRA-Getter.csv'!O492)</f>
        <v>Disabled mapping button if there is already a mapping</v>
      </c>
      <c r="P493" s="7">
        <f t="shared" si="7"/>
        <v>41966</v>
      </c>
    </row>
    <row r="494" spans="1:16">
      <c r="A494" s="5">
        <f>IF('[1]JIRA-Getter.csv'!A493="","",'[1]JIRA-Getter.csv'!A493)</f>
        <v>11452</v>
      </c>
      <c r="B494" s="5" t="str">
        <f>IF('[1]JIRA-Getter.csv'!B493="","",'[1]JIRA-Getter.csv'!B493)</f>
        <v>BA-156</v>
      </c>
      <c r="C494" s="5" t="str">
        <f>IF('[1]JIRA-Getter.csv'!C493="","",'[1]JIRA-Getter.csv'!C493)</f>
        <v>Improove UI using usability test feedback</v>
      </c>
      <c r="D494" s="5" t="str">
        <f>IF('[1]JIRA-Getter.csv'!D493="","",'[1]JIRA-Getter.csv'!D493)</f>
        <v/>
      </c>
      <c r="E494" s="5" t="str">
        <f>IF('[1]JIRA-Getter.csv'!E493="","",'[1]JIRA-Getter.csv'!E493)</f>
        <v>Dev.Milestone3</v>
      </c>
      <c r="F494" s="5" t="str">
        <f>IF('[1]JIRA-Getter.csv'!F493="","",'[1]JIRA-Getter.csv'!F493)</f>
        <v>Closed</v>
      </c>
      <c r="G494" s="6">
        <f>IF('[1]JIRA-Getter.csv'!G493="","",'[1]JIRA-Getter.csv'!G493)</f>
        <v>4</v>
      </c>
      <c r="H494" s="6">
        <f>IF('[1]JIRA-Getter.csv'!H493="","",'[1]JIRA-Getter.csv'!H493)</f>
        <v>0.23529411764705799</v>
      </c>
      <c r="I494" s="6">
        <f>IF('[1]JIRA-Getter.csv'!I493="","",'[1]JIRA-Getter.csv'!I493)</f>
        <v>0</v>
      </c>
      <c r="J494" s="6">
        <f>IF('[1]JIRA-Getter.csv'!J493="","",'[1]JIRA-Getter.csv'!J493)</f>
        <v>0</v>
      </c>
      <c r="K494" s="5">
        <f>IF('[1]JIRA-Getter.csv'!K493="","",'[1]JIRA-Getter.csv'!K493)</f>
        <v>17</v>
      </c>
      <c r="L494" s="5" t="str">
        <f>IF('[1]JIRA-Getter.csv'!L493="","",'[1]JIRA-Getter.csv'!L493)</f>
        <v>Laurin Murer</v>
      </c>
      <c r="M494" s="7">
        <f>IF('[1]JIRA-Getter.csv'!M493="","",'[1]JIRA-Getter.csv'!M493+365.5*4)</f>
        <v>41967.433333333334</v>
      </c>
      <c r="N494" s="6">
        <f>IF('[1]JIRA-Getter.csv'!N493="","",'[1]JIRA-Getter.csv'!N493)</f>
        <v>0.5</v>
      </c>
      <c r="O494" s="8" t="str">
        <f>IF('[1]JIRA-Getter.csv'!O493="","",'[1]JIRA-Getter.csv'!O493)</f>
        <v>Added review comments in admin view</v>
      </c>
      <c r="P494" s="7">
        <f t="shared" si="7"/>
        <v>41967</v>
      </c>
    </row>
    <row r="495" spans="1:16">
      <c r="A495" s="5">
        <f>IF('[1]JIRA-Getter.csv'!A494="","",'[1]JIRA-Getter.csv'!A494)</f>
        <v>11453</v>
      </c>
      <c r="B495" s="5" t="str">
        <f>IF('[1]JIRA-Getter.csv'!B494="","",'[1]JIRA-Getter.csv'!B494)</f>
        <v>BA-8</v>
      </c>
      <c r="C495" s="5" t="str">
        <f>IF('[1]JIRA-Getter.csv'!C494="","",'[1]JIRA-Getter.csv'!C494)</f>
        <v>Prepare &amp; rework meetings</v>
      </c>
      <c r="D495" s="5" t="str">
        <f>IF('[1]JIRA-Getter.csv'!D494="","",'[1]JIRA-Getter.csv'!D494)</f>
        <v/>
      </c>
      <c r="E495" s="5" t="str">
        <f>IF('[1]JIRA-Getter.csv'!E494="","",'[1]JIRA-Getter.csv'!E494)</f>
        <v/>
      </c>
      <c r="F495" s="5" t="str">
        <f>IF('[1]JIRA-Getter.csv'!F494="","",'[1]JIRA-Getter.csv'!F494)</f>
        <v>Open</v>
      </c>
      <c r="G495" s="6">
        <f>IF('[1]JIRA-Getter.csv'!G494="","",'[1]JIRA-Getter.csv'!G494)</f>
        <v>18</v>
      </c>
      <c r="H495" s="6">
        <f>IF('[1]JIRA-Getter.csv'!H494="","",'[1]JIRA-Getter.csv'!H494)</f>
        <v>0.78260869565217395</v>
      </c>
      <c r="I495" s="6">
        <f>IF('[1]JIRA-Getter.csv'!I494="","",'[1]JIRA-Getter.csv'!I494)</f>
        <v>6.5833333333333304</v>
      </c>
      <c r="J495" s="6">
        <f>IF('[1]JIRA-Getter.csv'!J494="","",'[1]JIRA-Getter.csv'!J494)</f>
        <v>0.28623188405797101</v>
      </c>
      <c r="K495" s="5">
        <f>IF('[1]JIRA-Getter.csv'!K494="","",'[1]JIRA-Getter.csv'!K494)</f>
        <v>23</v>
      </c>
      <c r="L495" s="5" t="str">
        <f>IF('[1]JIRA-Getter.csv'!L494="","",'[1]JIRA-Getter.csv'!L494)</f>
        <v>Laurin Murer</v>
      </c>
      <c r="M495" s="7">
        <f>IF('[1]JIRA-Getter.csv'!M494="","",'[1]JIRA-Getter.csv'!M494+365.5*4)</f>
        <v>41967.435416666667</v>
      </c>
      <c r="N495" s="6">
        <f>IF('[1]JIRA-Getter.csv'!N494="","",'[1]JIRA-Getter.csv'!N494)</f>
        <v>1</v>
      </c>
      <c r="O495" s="8" t="str">
        <f>IF('[1]JIRA-Getter.csv'!O494="","",'[1]JIRA-Getter.csv'!O494)</f>
        <v>Updated example data for ADRepo</v>
      </c>
      <c r="P495" s="7">
        <f t="shared" si="7"/>
        <v>41967</v>
      </c>
    </row>
    <row r="496" spans="1:16">
      <c r="A496" s="5">
        <f>IF('[1]JIRA-Getter.csv'!A495="","",'[1]JIRA-Getter.csv'!A495)</f>
        <v>11454</v>
      </c>
      <c r="B496" s="5" t="str">
        <f>IF('[1]JIRA-Getter.csv'!B495="","",'[1]JIRA-Getter.csv'!B495)</f>
        <v>BA-131</v>
      </c>
      <c r="C496" s="5" t="str">
        <f>IF('[1]JIRA-Getter.csv'!C495="","",'[1]JIRA-Getter.csv'!C495)</f>
        <v>Enable subtasks on client and server side</v>
      </c>
      <c r="D496" s="5" t="str">
        <f>IF('[1]JIRA-Getter.csv'!D495="","",'[1]JIRA-Getter.csv'!D495)</f>
        <v/>
      </c>
      <c r="E496" s="5" t="str">
        <f>IF('[1]JIRA-Getter.csv'!E495="","",'[1]JIRA-Getter.csv'!E495)</f>
        <v>Dev.Milestone3</v>
      </c>
      <c r="F496" s="5" t="str">
        <f>IF('[1]JIRA-Getter.csv'!F495="","",'[1]JIRA-Getter.csv'!F495)</f>
        <v>Closed</v>
      </c>
      <c r="G496" s="6">
        <f>IF('[1]JIRA-Getter.csv'!G495="","",'[1]JIRA-Getter.csv'!G495)</f>
        <v>10</v>
      </c>
      <c r="H496" s="6">
        <f>IF('[1]JIRA-Getter.csv'!H495="","",'[1]JIRA-Getter.csv'!H495)</f>
        <v>0.625</v>
      </c>
      <c r="I496" s="6">
        <f>IF('[1]JIRA-Getter.csv'!I495="","",'[1]JIRA-Getter.csv'!I495)</f>
        <v>0</v>
      </c>
      <c r="J496" s="6">
        <f>IF('[1]JIRA-Getter.csv'!J495="","",'[1]JIRA-Getter.csv'!J495)</f>
        <v>0</v>
      </c>
      <c r="K496" s="5">
        <f>IF('[1]JIRA-Getter.csv'!K495="","",'[1]JIRA-Getter.csv'!K495)</f>
        <v>16</v>
      </c>
      <c r="L496" s="5" t="str">
        <f>IF('[1]JIRA-Getter.csv'!L495="","",'[1]JIRA-Getter.csv'!L495)</f>
        <v>Laurin Murer</v>
      </c>
      <c r="M496" s="7">
        <f>IF('[1]JIRA-Getter.csv'!M495="","",'[1]JIRA-Getter.csv'!M495+365.5*4)</f>
        <v>41967.436805555553</v>
      </c>
      <c r="N496" s="6">
        <f>IF('[1]JIRA-Getter.csv'!N495="","",'[1]JIRA-Getter.csv'!N495)</f>
        <v>1</v>
      </c>
      <c r="O496" s="8" t="str">
        <f>IF('[1]JIRA-Getter.csv'!O495="","",'[1]JIRA-Getter.csv'!O495)</f>
        <v>Made parent task be definable in Task Template detail view (but the list is not filtered yet)</v>
      </c>
      <c r="P496" s="7">
        <f t="shared" si="7"/>
        <v>41967</v>
      </c>
    </row>
    <row r="497" spans="1:16">
      <c r="A497" s="5">
        <f>IF('[1]JIRA-Getter.csv'!A496="","",'[1]JIRA-Getter.csv'!A496)</f>
        <v>11455</v>
      </c>
      <c r="B497" s="5" t="str">
        <f>IF('[1]JIRA-Getter.csv'!B496="","",'[1]JIRA-Getter.csv'!B496)</f>
        <v>BA-131</v>
      </c>
      <c r="C497" s="5" t="str">
        <f>IF('[1]JIRA-Getter.csv'!C496="","",'[1]JIRA-Getter.csv'!C496)</f>
        <v>Enable subtasks on client and server side</v>
      </c>
      <c r="D497" s="5" t="str">
        <f>IF('[1]JIRA-Getter.csv'!D496="","",'[1]JIRA-Getter.csv'!D496)</f>
        <v/>
      </c>
      <c r="E497" s="5" t="str">
        <f>IF('[1]JIRA-Getter.csv'!E496="","",'[1]JIRA-Getter.csv'!E496)</f>
        <v>Dev.Milestone3</v>
      </c>
      <c r="F497" s="5" t="str">
        <f>IF('[1]JIRA-Getter.csv'!F496="","",'[1]JIRA-Getter.csv'!F496)</f>
        <v>Closed</v>
      </c>
      <c r="G497" s="6">
        <f>IF('[1]JIRA-Getter.csv'!G496="","",'[1]JIRA-Getter.csv'!G496)</f>
        <v>10</v>
      </c>
      <c r="H497" s="6">
        <f>IF('[1]JIRA-Getter.csv'!H496="","",'[1]JIRA-Getter.csv'!H496)</f>
        <v>0.625</v>
      </c>
      <c r="I497" s="6">
        <f>IF('[1]JIRA-Getter.csv'!I496="","",'[1]JIRA-Getter.csv'!I496)</f>
        <v>0</v>
      </c>
      <c r="J497" s="6">
        <f>IF('[1]JIRA-Getter.csv'!J496="","",'[1]JIRA-Getter.csv'!J496)</f>
        <v>0</v>
      </c>
      <c r="K497" s="5">
        <f>IF('[1]JIRA-Getter.csv'!K496="","",'[1]JIRA-Getter.csv'!K496)</f>
        <v>16</v>
      </c>
      <c r="L497" s="5" t="str">
        <f>IF('[1]JIRA-Getter.csv'!L496="","",'[1]JIRA-Getter.csv'!L496)</f>
        <v>Laurin Murer</v>
      </c>
      <c r="M497" s="7">
        <f>IF('[1]JIRA-Getter.csv'!M496="","",'[1]JIRA-Getter.csv'!M496+365.5*4)</f>
        <v>41967.438194444447</v>
      </c>
      <c r="N497" s="6">
        <f>IF('[1]JIRA-Getter.csv'!N496="","",'[1]JIRA-Getter.csv'!N496)</f>
        <v>1</v>
      </c>
      <c r="O497" s="8" t="str">
        <f>IF('[1]JIRA-Getter.csv'!O496="","",'[1]JIRA-Getter.csv'!O496)</f>
        <v>Made Parents in Task Template only be selectable if it is feasible</v>
      </c>
      <c r="P497" s="7">
        <f t="shared" si="7"/>
        <v>41967</v>
      </c>
    </row>
    <row r="498" spans="1:16">
      <c r="A498" s="5">
        <f>IF('[1]JIRA-Getter.csv'!A497="","",'[1]JIRA-Getter.csv'!A497)</f>
        <v>11456</v>
      </c>
      <c r="B498" s="5" t="str">
        <f>IF('[1]JIRA-Getter.csv'!B497="","",'[1]JIRA-Getter.csv'!B497)</f>
        <v>BA-9</v>
      </c>
      <c r="C498" s="5" t="str">
        <f>IF('[1]JIRA-Getter.csv'!C497="","",'[1]JIRA-Getter.csv'!C497)</f>
        <v>Hold meeding</v>
      </c>
      <c r="D498" s="5" t="str">
        <f>IF('[1]JIRA-Getter.csv'!D497="","",'[1]JIRA-Getter.csv'!D497)</f>
        <v/>
      </c>
      <c r="E498" s="5" t="str">
        <f>IF('[1]JIRA-Getter.csv'!E497="","",'[1]JIRA-Getter.csv'!E497)</f>
        <v/>
      </c>
      <c r="F498" s="5" t="str">
        <f>IF('[1]JIRA-Getter.csv'!F497="","",'[1]JIRA-Getter.csv'!F497)</f>
        <v>Open</v>
      </c>
      <c r="G498" s="6">
        <f>IF('[1]JIRA-Getter.csv'!G497="","",'[1]JIRA-Getter.csv'!G497)</f>
        <v>28</v>
      </c>
      <c r="H498" s="6">
        <f>IF('[1]JIRA-Getter.csv'!H497="","",'[1]JIRA-Getter.csv'!H497)</f>
        <v>1.1200000000000001</v>
      </c>
      <c r="I498" s="6">
        <f>IF('[1]JIRA-Getter.csv'!I497="","",'[1]JIRA-Getter.csv'!I497)</f>
        <v>0</v>
      </c>
      <c r="J498" s="6">
        <f>IF('[1]JIRA-Getter.csv'!J497="","",'[1]JIRA-Getter.csv'!J497)</f>
        <v>0</v>
      </c>
      <c r="K498" s="5">
        <f>IF('[1]JIRA-Getter.csv'!K497="","",'[1]JIRA-Getter.csv'!K497)</f>
        <v>25</v>
      </c>
      <c r="L498" s="5" t="str">
        <f>IF('[1]JIRA-Getter.csv'!L497="","",'[1]JIRA-Getter.csv'!L497)</f>
        <v>Laurin Murer</v>
      </c>
      <c r="M498" s="7">
        <f>IF('[1]JIRA-Getter.csv'!M497="","",'[1]JIRA-Getter.csv'!M497+365.5*4)</f>
        <v>41967.438194444447</v>
      </c>
      <c r="N498" s="6">
        <f>IF('[1]JIRA-Getter.csv'!N497="","",'[1]JIRA-Getter.csv'!N497)</f>
        <v>1.5</v>
      </c>
      <c r="O498" s="8" t="str">
        <f>IF('[1]JIRA-Getter.csv'!O497="","",'[1]JIRA-Getter.csv'!O497)</f>
        <v/>
      </c>
      <c r="P498" s="7">
        <f t="shared" si="7"/>
        <v>41967</v>
      </c>
    </row>
    <row r="499" spans="1:16">
      <c r="A499" s="5">
        <f>IF('[1]JIRA-Getter.csv'!A498="","",'[1]JIRA-Getter.csv'!A498)</f>
        <v>11457</v>
      </c>
      <c r="B499" s="5" t="str">
        <f>IF('[1]JIRA-Getter.csv'!B498="","",'[1]JIRA-Getter.csv'!B498)</f>
        <v>BA-131</v>
      </c>
      <c r="C499" s="5" t="str">
        <f>IF('[1]JIRA-Getter.csv'!C498="","",'[1]JIRA-Getter.csv'!C498)</f>
        <v>Enable subtasks on client and server side</v>
      </c>
      <c r="D499" s="5" t="str">
        <f>IF('[1]JIRA-Getter.csv'!D498="","",'[1]JIRA-Getter.csv'!D498)</f>
        <v/>
      </c>
      <c r="E499" s="5" t="str">
        <f>IF('[1]JIRA-Getter.csv'!E498="","",'[1]JIRA-Getter.csv'!E498)</f>
        <v>Dev.Milestone3</v>
      </c>
      <c r="F499" s="5" t="str">
        <f>IF('[1]JIRA-Getter.csv'!F498="","",'[1]JIRA-Getter.csv'!F498)</f>
        <v>Closed</v>
      </c>
      <c r="G499" s="6">
        <f>IF('[1]JIRA-Getter.csv'!G498="","",'[1]JIRA-Getter.csv'!G498)</f>
        <v>10</v>
      </c>
      <c r="H499" s="6">
        <f>IF('[1]JIRA-Getter.csv'!H498="","",'[1]JIRA-Getter.csv'!H498)</f>
        <v>0.625</v>
      </c>
      <c r="I499" s="6">
        <f>IF('[1]JIRA-Getter.csv'!I498="","",'[1]JIRA-Getter.csv'!I498)</f>
        <v>0</v>
      </c>
      <c r="J499" s="6">
        <f>IF('[1]JIRA-Getter.csv'!J498="","",'[1]JIRA-Getter.csv'!J498)</f>
        <v>0</v>
      </c>
      <c r="K499" s="5">
        <f>IF('[1]JIRA-Getter.csv'!K498="","",'[1]JIRA-Getter.csv'!K498)</f>
        <v>16</v>
      </c>
      <c r="L499" s="5" t="str">
        <f>IF('[1]JIRA-Getter.csv'!L498="","",'[1]JIRA-Getter.csv'!L498)</f>
        <v>Laurin Murer</v>
      </c>
      <c r="M499" s="7">
        <f>IF('[1]JIRA-Getter.csv'!M498="","",'[1]JIRA-Getter.csv'!M498+365.5*4)</f>
        <v>41967.438888888886</v>
      </c>
      <c r="N499" s="6">
        <f>IF('[1]JIRA-Getter.csv'!N498="","",'[1]JIRA-Getter.csv'!N498)</f>
        <v>0.25</v>
      </c>
      <c r="O499" s="8" t="str">
        <f>IF('[1]JIRA-Getter.csv'!O498="","",'[1]JIRA-Getter.csv'!O498)</f>
        <v>Made PPT and Request Template be selected by default if there is only one in Transmit</v>
      </c>
      <c r="P499" s="7">
        <f t="shared" si="7"/>
        <v>41967</v>
      </c>
    </row>
    <row r="500" spans="1:16">
      <c r="A500" s="5">
        <f>IF('[1]JIRA-Getter.csv'!A499="","",'[1]JIRA-Getter.csv'!A499)</f>
        <v>11458</v>
      </c>
      <c r="B500" s="5" t="str">
        <f>IF('[1]JIRA-Getter.csv'!B499="","",'[1]JIRA-Getter.csv'!B499)</f>
        <v>BA-131</v>
      </c>
      <c r="C500" s="5" t="str">
        <f>IF('[1]JIRA-Getter.csv'!C499="","",'[1]JIRA-Getter.csv'!C499)</f>
        <v>Enable subtasks on client and server side</v>
      </c>
      <c r="D500" s="5" t="str">
        <f>IF('[1]JIRA-Getter.csv'!D499="","",'[1]JIRA-Getter.csv'!D499)</f>
        <v/>
      </c>
      <c r="E500" s="5" t="str">
        <f>IF('[1]JIRA-Getter.csv'!E499="","",'[1]JIRA-Getter.csv'!E499)</f>
        <v>Dev.Milestone3</v>
      </c>
      <c r="F500" s="5" t="str">
        <f>IF('[1]JIRA-Getter.csv'!F499="","",'[1]JIRA-Getter.csv'!F499)</f>
        <v>Closed</v>
      </c>
      <c r="G500" s="6">
        <f>IF('[1]JIRA-Getter.csv'!G499="","",'[1]JIRA-Getter.csv'!G499)</f>
        <v>10</v>
      </c>
      <c r="H500" s="6">
        <f>IF('[1]JIRA-Getter.csv'!H499="","",'[1]JIRA-Getter.csv'!H499)</f>
        <v>0.625</v>
      </c>
      <c r="I500" s="6">
        <f>IF('[1]JIRA-Getter.csv'!I499="","",'[1]JIRA-Getter.csv'!I499)</f>
        <v>0</v>
      </c>
      <c r="J500" s="6">
        <f>IF('[1]JIRA-Getter.csv'!J499="","",'[1]JIRA-Getter.csv'!J499)</f>
        <v>0</v>
      </c>
      <c r="K500" s="5">
        <f>IF('[1]JIRA-Getter.csv'!K499="","",'[1]JIRA-Getter.csv'!K499)</f>
        <v>16</v>
      </c>
      <c r="L500" s="5" t="str">
        <f>IF('[1]JIRA-Getter.csv'!L499="","",'[1]JIRA-Getter.csv'!L499)</f>
        <v>Laurin Murer</v>
      </c>
      <c r="M500" s="7">
        <f>IF('[1]JIRA-Getter.csv'!M499="","",'[1]JIRA-Getter.csv'!M499+365.5*4)</f>
        <v>41967.44027777778</v>
      </c>
      <c r="N500" s="6">
        <f>IF('[1]JIRA-Getter.csv'!N499="","",'[1]JIRA-Getter.csv'!N499)</f>
        <v>1.3333333333333299</v>
      </c>
      <c r="O500" s="8" t="str">
        <f>IF('[1]JIRA-Getter.csv'!O499="","",'[1]JIRA-Getter.csv'!O499)</f>
        <v>Removed one hierarchy from table</v>
      </c>
      <c r="P500" s="7">
        <f t="shared" si="7"/>
        <v>41967</v>
      </c>
    </row>
    <row r="501" spans="1:16">
      <c r="A501" s="5">
        <f>IF('[1]JIRA-Getter.csv'!A500="","",'[1]JIRA-Getter.csv'!A500)</f>
        <v>11459</v>
      </c>
      <c r="B501" s="5" t="str">
        <f>IF('[1]JIRA-Getter.csv'!B500="","",'[1]JIRA-Getter.csv'!B500)</f>
        <v>BA-131</v>
      </c>
      <c r="C501" s="5" t="str">
        <f>IF('[1]JIRA-Getter.csv'!C500="","",'[1]JIRA-Getter.csv'!C500)</f>
        <v>Enable subtasks on client and server side</v>
      </c>
      <c r="D501" s="5" t="str">
        <f>IF('[1]JIRA-Getter.csv'!D500="","",'[1]JIRA-Getter.csv'!D500)</f>
        <v/>
      </c>
      <c r="E501" s="5" t="str">
        <f>IF('[1]JIRA-Getter.csv'!E500="","",'[1]JIRA-Getter.csv'!E500)</f>
        <v>Dev.Milestone3</v>
      </c>
      <c r="F501" s="5" t="str">
        <f>IF('[1]JIRA-Getter.csv'!F500="","",'[1]JIRA-Getter.csv'!F500)</f>
        <v>Closed</v>
      </c>
      <c r="G501" s="6">
        <f>IF('[1]JIRA-Getter.csv'!G500="","",'[1]JIRA-Getter.csv'!G500)</f>
        <v>10</v>
      </c>
      <c r="H501" s="6">
        <f>IF('[1]JIRA-Getter.csv'!H500="","",'[1]JIRA-Getter.csv'!H500)</f>
        <v>0.625</v>
      </c>
      <c r="I501" s="6">
        <f>IF('[1]JIRA-Getter.csv'!I500="","",'[1]JIRA-Getter.csv'!I500)</f>
        <v>0</v>
      </c>
      <c r="J501" s="6">
        <f>IF('[1]JIRA-Getter.csv'!J500="","",'[1]JIRA-Getter.csv'!J500)</f>
        <v>0</v>
      </c>
      <c r="K501" s="5">
        <f>IF('[1]JIRA-Getter.csv'!K500="","",'[1]JIRA-Getter.csv'!K500)</f>
        <v>16</v>
      </c>
      <c r="L501" s="5" t="str">
        <f>IF('[1]JIRA-Getter.csv'!L500="","",'[1]JIRA-Getter.csv'!L500)</f>
        <v>Laurin Murer</v>
      </c>
      <c r="M501" s="7">
        <f>IF('[1]JIRA-Getter.csv'!M500="","",'[1]JIRA-Getter.csv'!M500+365.5*4)</f>
        <v>41967.440972222219</v>
      </c>
      <c r="N501" s="6">
        <f>IF('[1]JIRA-Getter.csv'!N500="","",'[1]JIRA-Getter.csv'!N500)</f>
        <v>2</v>
      </c>
      <c r="O501" s="8" t="str">
        <f>IF('[1]JIRA-Getter.csv'!O500="","",'[1]JIRA-Getter.csv'!O500)</f>
        <v>Recreated a table in Transmission step 2</v>
      </c>
      <c r="P501" s="7">
        <f t="shared" ref="P501:P564" si="8">DATE(YEAR(M501),MONTH(M501),DAY(M501))</f>
        <v>41967</v>
      </c>
    </row>
    <row r="502" spans="1:16">
      <c r="A502" s="5">
        <f>IF('[1]JIRA-Getter.csv'!A501="","",'[1]JIRA-Getter.csv'!A501)</f>
        <v>11460</v>
      </c>
      <c r="B502" s="5" t="str">
        <f>IF('[1]JIRA-Getter.csv'!B501="","",'[1]JIRA-Getter.csv'!B501)</f>
        <v>BA-131</v>
      </c>
      <c r="C502" s="5" t="str">
        <f>IF('[1]JIRA-Getter.csv'!C501="","",'[1]JIRA-Getter.csv'!C501)</f>
        <v>Enable subtasks on client and server side</v>
      </c>
      <c r="D502" s="5" t="str">
        <f>IF('[1]JIRA-Getter.csv'!D501="","",'[1]JIRA-Getter.csv'!D501)</f>
        <v/>
      </c>
      <c r="E502" s="5" t="str">
        <f>IF('[1]JIRA-Getter.csv'!E501="","",'[1]JIRA-Getter.csv'!E501)</f>
        <v>Dev.Milestone3</v>
      </c>
      <c r="F502" s="5" t="str">
        <f>IF('[1]JIRA-Getter.csv'!F501="","",'[1]JIRA-Getter.csv'!F501)</f>
        <v>Closed</v>
      </c>
      <c r="G502" s="6">
        <f>IF('[1]JIRA-Getter.csv'!G501="","",'[1]JIRA-Getter.csv'!G501)</f>
        <v>10</v>
      </c>
      <c r="H502" s="6">
        <f>IF('[1]JIRA-Getter.csv'!H501="","",'[1]JIRA-Getter.csv'!H501)</f>
        <v>0.625</v>
      </c>
      <c r="I502" s="6">
        <f>IF('[1]JIRA-Getter.csv'!I501="","",'[1]JIRA-Getter.csv'!I501)</f>
        <v>0</v>
      </c>
      <c r="J502" s="6">
        <f>IF('[1]JIRA-Getter.csv'!J501="","",'[1]JIRA-Getter.csv'!J501)</f>
        <v>0</v>
      </c>
      <c r="K502" s="5">
        <f>IF('[1]JIRA-Getter.csv'!K501="","",'[1]JIRA-Getter.csv'!K501)</f>
        <v>16</v>
      </c>
      <c r="L502" s="5" t="str">
        <f>IF('[1]JIRA-Getter.csv'!L501="","",'[1]JIRA-Getter.csv'!L501)</f>
        <v>Laurin Murer</v>
      </c>
      <c r="M502" s="7">
        <f>IF('[1]JIRA-Getter.csv'!M501="","",'[1]JIRA-Getter.csv'!M501+365.5*4)</f>
        <v>41967.440972222219</v>
      </c>
      <c r="N502" s="6">
        <f>IF('[1]JIRA-Getter.csv'!N501="","",'[1]JIRA-Getter.csv'!N501)</f>
        <v>0.25</v>
      </c>
      <c r="O502" s="8" t="str">
        <f>IF('[1]JIRA-Getter.csv'!O501="","",'[1]JIRA-Getter.csv'!O501)</f>
        <v>Refactored currentRequestTemplate to simply requestTemplate</v>
      </c>
      <c r="P502" s="7">
        <f t="shared" si="8"/>
        <v>41967</v>
      </c>
    </row>
    <row r="503" spans="1:16">
      <c r="A503" s="5">
        <f>IF('[1]JIRA-Getter.csv'!A502="","",'[1]JIRA-Getter.csv'!A502)</f>
        <v>11461</v>
      </c>
      <c r="B503" s="5" t="str">
        <f>IF('[1]JIRA-Getter.csv'!B502="","",'[1]JIRA-Getter.csv'!B502)</f>
        <v>BA-131</v>
      </c>
      <c r="C503" s="5" t="str">
        <f>IF('[1]JIRA-Getter.csv'!C502="","",'[1]JIRA-Getter.csv'!C502)</f>
        <v>Enable subtasks on client and server side</v>
      </c>
      <c r="D503" s="5" t="str">
        <f>IF('[1]JIRA-Getter.csv'!D502="","",'[1]JIRA-Getter.csv'!D502)</f>
        <v/>
      </c>
      <c r="E503" s="5" t="str">
        <f>IF('[1]JIRA-Getter.csv'!E502="","",'[1]JIRA-Getter.csv'!E502)</f>
        <v>Dev.Milestone3</v>
      </c>
      <c r="F503" s="5" t="str">
        <f>IF('[1]JIRA-Getter.csv'!F502="","",'[1]JIRA-Getter.csv'!F502)</f>
        <v>Closed</v>
      </c>
      <c r="G503" s="6">
        <f>IF('[1]JIRA-Getter.csv'!G502="","",'[1]JIRA-Getter.csv'!G502)</f>
        <v>10</v>
      </c>
      <c r="H503" s="6">
        <f>IF('[1]JIRA-Getter.csv'!H502="","",'[1]JIRA-Getter.csv'!H502)</f>
        <v>0.625</v>
      </c>
      <c r="I503" s="6">
        <f>IF('[1]JIRA-Getter.csv'!I502="","",'[1]JIRA-Getter.csv'!I502)</f>
        <v>0</v>
      </c>
      <c r="J503" s="6">
        <f>IF('[1]JIRA-Getter.csv'!J502="","",'[1]JIRA-Getter.csv'!J502)</f>
        <v>0</v>
      </c>
      <c r="K503" s="5">
        <f>IF('[1]JIRA-Getter.csv'!K502="","",'[1]JIRA-Getter.csv'!K502)</f>
        <v>16</v>
      </c>
      <c r="L503" s="5" t="str">
        <f>IF('[1]JIRA-Getter.csv'!L502="","",'[1]JIRA-Getter.csv'!L502)</f>
        <v>Laurin Murer</v>
      </c>
      <c r="M503" s="7">
        <f>IF('[1]JIRA-Getter.csv'!M502="","",'[1]JIRA-Getter.csv'!M502+365.5*4)</f>
        <v>41968.441666666666</v>
      </c>
      <c r="N503" s="6">
        <f>IF('[1]JIRA-Getter.csv'!N502="","",'[1]JIRA-Getter.csv'!N502)</f>
        <v>2</v>
      </c>
      <c r="O503" s="8" t="str">
        <f>IF('[1]JIRA-Getter.csv'!O502="","",'[1]JIRA-Getter.csv'!O502)</f>
        <v>Made Task Templates basically be exported with selectable parents</v>
      </c>
      <c r="P503" s="7">
        <f t="shared" si="8"/>
        <v>41968</v>
      </c>
    </row>
    <row r="504" spans="1:16">
      <c r="A504" s="5">
        <f>IF('[1]JIRA-Getter.csv'!A503="","",'[1]JIRA-Getter.csv'!A503)</f>
        <v>11462</v>
      </c>
      <c r="B504" s="5" t="str">
        <f>IF('[1]JIRA-Getter.csv'!B503="","",'[1]JIRA-Getter.csv'!B503)</f>
        <v>BA-131</v>
      </c>
      <c r="C504" s="5" t="str">
        <f>IF('[1]JIRA-Getter.csv'!C503="","",'[1]JIRA-Getter.csv'!C503)</f>
        <v>Enable subtasks on client and server side</v>
      </c>
      <c r="D504" s="5" t="str">
        <f>IF('[1]JIRA-Getter.csv'!D503="","",'[1]JIRA-Getter.csv'!D503)</f>
        <v/>
      </c>
      <c r="E504" s="5" t="str">
        <f>IF('[1]JIRA-Getter.csv'!E503="","",'[1]JIRA-Getter.csv'!E503)</f>
        <v>Dev.Milestone3</v>
      </c>
      <c r="F504" s="5" t="str">
        <f>IF('[1]JIRA-Getter.csv'!F503="","",'[1]JIRA-Getter.csv'!F503)</f>
        <v>Closed</v>
      </c>
      <c r="G504" s="6">
        <f>IF('[1]JIRA-Getter.csv'!G503="","",'[1]JIRA-Getter.csv'!G503)</f>
        <v>10</v>
      </c>
      <c r="H504" s="6">
        <f>IF('[1]JIRA-Getter.csv'!H503="","",'[1]JIRA-Getter.csv'!H503)</f>
        <v>0.625</v>
      </c>
      <c r="I504" s="6">
        <f>IF('[1]JIRA-Getter.csv'!I503="","",'[1]JIRA-Getter.csv'!I503)</f>
        <v>0</v>
      </c>
      <c r="J504" s="6">
        <f>IF('[1]JIRA-Getter.csv'!J503="","",'[1]JIRA-Getter.csv'!J503)</f>
        <v>0</v>
      </c>
      <c r="K504" s="5">
        <f>IF('[1]JIRA-Getter.csv'!K503="","",'[1]JIRA-Getter.csv'!K503)</f>
        <v>16</v>
      </c>
      <c r="L504" s="5" t="str">
        <f>IF('[1]JIRA-Getter.csv'!L503="","",'[1]JIRA-Getter.csv'!L503)</f>
        <v>Laurin Murer</v>
      </c>
      <c r="M504" s="7">
        <f>IF('[1]JIRA-Getter.csv'!M503="","",'[1]JIRA-Getter.csv'!M503+365.5*4)</f>
        <v>41968.441666666666</v>
      </c>
      <c r="N504" s="6">
        <f>IF('[1]JIRA-Getter.csv'!N503="","",'[1]JIRA-Getter.csv'!N503)</f>
        <v>0.5</v>
      </c>
      <c r="O504" s="8" t="str">
        <f>IF('[1]JIRA-Getter.csv'!O503="","",'[1]JIRA-Getter.csv'!O503)</f>
        <v>Improved linking between parent task and child task</v>
      </c>
      <c r="P504" s="7">
        <f t="shared" si="8"/>
        <v>41968</v>
      </c>
    </row>
    <row r="505" spans="1:16">
      <c r="A505" s="5">
        <f>IF('[1]JIRA-Getter.csv'!A504="","",'[1]JIRA-Getter.csv'!A504)</f>
        <v>11463</v>
      </c>
      <c r="B505" s="5" t="str">
        <f>IF('[1]JIRA-Getter.csv'!B504="","",'[1]JIRA-Getter.csv'!B504)</f>
        <v>BA-131</v>
      </c>
      <c r="C505" s="5" t="str">
        <f>IF('[1]JIRA-Getter.csv'!C504="","",'[1]JIRA-Getter.csv'!C504)</f>
        <v>Enable subtasks on client and server side</v>
      </c>
      <c r="D505" s="5" t="str">
        <f>IF('[1]JIRA-Getter.csv'!D504="","",'[1]JIRA-Getter.csv'!D504)</f>
        <v/>
      </c>
      <c r="E505" s="5" t="str">
        <f>IF('[1]JIRA-Getter.csv'!E504="","",'[1]JIRA-Getter.csv'!E504)</f>
        <v>Dev.Milestone3</v>
      </c>
      <c r="F505" s="5" t="str">
        <f>IF('[1]JIRA-Getter.csv'!F504="","",'[1]JIRA-Getter.csv'!F504)</f>
        <v>Closed</v>
      </c>
      <c r="G505" s="6">
        <f>IF('[1]JIRA-Getter.csv'!G504="","",'[1]JIRA-Getter.csv'!G504)</f>
        <v>10</v>
      </c>
      <c r="H505" s="6">
        <f>IF('[1]JIRA-Getter.csv'!H504="","",'[1]JIRA-Getter.csv'!H504)</f>
        <v>0.625</v>
      </c>
      <c r="I505" s="6">
        <f>IF('[1]JIRA-Getter.csv'!I504="","",'[1]JIRA-Getter.csv'!I504)</f>
        <v>0</v>
      </c>
      <c r="J505" s="6">
        <f>IF('[1]JIRA-Getter.csv'!J504="","",'[1]JIRA-Getter.csv'!J504)</f>
        <v>0</v>
      </c>
      <c r="K505" s="5">
        <f>IF('[1]JIRA-Getter.csv'!K504="","",'[1]JIRA-Getter.csv'!K504)</f>
        <v>16</v>
      </c>
      <c r="L505" s="5" t="str">
        <f>IF('[1]JIRA-Getter.csv'!L504="","",'[1]JIRA-Getter.csv'!L504)</f>
        <v>Laurin Murer</v>
      </c>
      <c r="M505" s="7">
        <f>IF('[1]JIRA-Getter.csv'!M504="","",'[1]JIRA-Getter.csv'!M504+365.5*4)</f>
        <v>41968.441666666666</v>
      </c>
      <c r="N505" s="6">
        <f>IF('[1]JIRA-Getter.csv'!N504="","",'[1]JIRA-Getter.csv'!N504)</f>
        <v>0.5</v>
      </c>
      <c r="O505" s="8" t="str">
        <f>IF('[1]JIRA-Getter.csv'!O504="","",'[1]JIRA-Getter.csv'!O504)</f>
        <v>Improved styling of to-export tasks table</v>
      </c>
      <c r="P505" s="7">
        <f t="shared" si="8"/>
        <v>41968</v>
      </c>
    </row>
    <row r="506" spans="1:16">
      <c r="A506" s="5">
        <f>IF('[1]JIRA-Getter.csv'!A505="","",'[1]JIRA-Getter.csv'!A505)</f>
        <v>11464</v>
      </c>
      <c r="B506" s="5" t="str">
        <f>IF('[1]JIRA-Getter.csv'!B505="","",'[1]JIRA-Getter.csv'!B505)</f>
        <v>BA-131</v>
      </c>
      <c r="C506" s="5" t="str">
        <f>IF('[1]JIRA-Getter.csv'!C505="","",'[1]JIRA-Getter.csv'!C505)</f>
        <v>Enable subtasks on client and server side</v>
      </c>
      <c r="D506" s="5" t="str">
        <f>IF('[1]JIRA-Getter.csv'!D505="","",'[1]JIRA-Getter.csv'!D505)</f>
        <v/>
      </c>
      <c r="E506" s="5" t="str">
        <f>IF('[1]JIRA-Getter.csv'!E505="","",'[1]JIRA-Getter.csv'!E505)</f>
        <v>Dev.Milestone3</v>
      </c>
      <c r="F506" s="5" t="str">
        <f>IF('[1]JIRA-Getter.csv'!F505="","",'[1]JIRA-Getter.csv'!F505)</f>
        <v>Closed</v>
      </c>
      <c r="G506" s="6">
        <f>IF('[1]JIRA-Getter.csv'!G505="","",'[1]JIRA-Getter.csv'!G505)</f>
        <v>10</v>
      </c>
      <c r="H506" s="6">
        <f>IF('[1]JIRA-Getter.csv'!H505="","",'[1]JIRA-Getter.csv'!H505)</f>
        <v>0.625</v>
      </c>
      <c r="I506" s="6">
        <f>IF('[1]JIRA-Getter.csv'!I505="","",'[1]JIRA-Getter.csv'!I505)</f>
        <v>0</v>
      </c>
      <c r="J506" s="6">
        <f>IF('[1]JIRA-Getter.csv'!J505="","",'[1]JIRA-Getter.csv'!J505)</f>
        <v>0</v>
      </c>
      <c r="K506" s="5">
        <f>IF('[1]JIRA-Getter.csv'!K505="","",'[1]JIRA-Getter.csv'!K505)</f>
        <v>16</v>
      </c>
      <c r="L506" s="5" t="str">
        <f>IF('[1]JIRA-Getter.csv'!L505="","",'[1]JIRA-Getter.csv'!L505)</f>
        <v>Laurin Murer</v>
      </c>
      <c r="M506" s="7">
        <f>IF('[1]JIRA-Getter.csv'!M505="","",'[1]JIRA-Getter.csv'!M505+365.5*4)</f>
        <v>41968.442361111112</v>
      </c>
      <c r="N506" s="6">
        <f>IF('[1]JIRA-Getter.csv'!N505="","",'[1]JIRA-Getter.csv'!N505)</f>
        <v>0.75</v>
      </c>
      <c r="O506" s="8" t="str">
        <f>IF('[1]JIRA-Getter.csv'!O505="","",'[1]JIRA-Getter.csv'!O505)</f>
        <v>Improved selection of parent task to export</v>
      </c>
      <c r="P506" s="7">
        <f t="shared" si="8"/>
        <v>41968</v>
      </c>
    </row>
    <row r="507" spans="1:16">
      <c r="A507" s="5">
        <f>IF('[1]JIRA-Getter.csv'!A506="","",'[1]JIRA-Getter.csv'!A506)</f>
        <v>11465</v>
      </c>
      <c r="B507" s="5" t="str">
        <f>IF('[1]JIRA-Getter.csv'!B506="","",'[1]JIRA-Getter.csv'!B506)</f>
        <v>BA-131</v>
      </c>
      <c r="C507" s="5" t="str">
        <f>IF('[1]JIRA-Getter.csv'!C506="","",'[1]JIRA-Getter.csv'!C506)</f>
        <v>Enable subtasks on client and server side</v>
      </c>
      <c r="D507" s="5" t="str">
        <f>IF('[1]JIRA-Getter.csv'!D506="","",'[1]JIRA-Getter.csv'!D506)</f>
        <v/>
      </c>
      <c r="E507" s="5" t="str">
        <f>IF('[1]JIRA-Getter.csv'!E506="","",'[1]JIRA-Getter.csv'!E506)</f>
        <v>Dev.Milestone3</v>
      </c>
      <c r="F507" s="5" t="str">
        <f>IF('[1]JIRA-Getter.csv'!F506="","",'[1]JIRA-Getter.csv'!F506)</f>
        <v>Closed</v>
      </c>
      <c r="G507" s="6">
        <f>IF('[1]JIRA-Getter.csv'!G506="","",'[1]JIRA-Getter.csv'!G506)</f>
        <v>10</v>
      </c>
      <c r="H507" s="6">
        <f>IF('[1]JIRA-Getter.csv'!H506="","",'[1]JIRA-Getter.csv'!H506)</f>
        <v>0.625</v>
      </c>
      <c r="I507" s="6">
        <f>IF('[1]JIRA-Getter.csv'!I506="","",'[1]JIRA-Getter.csv'!I506)</f>
        <v>0</v>
      </c>
      <c r="J507" s="6">
        <f>IF('[1]JIRA-Getter.csv'!J506="","",'[1]JIRA-Getter.csv'!J506)</f>
        <v>0</v>
      </c>
      <c r="K507" s="5">
        <f>IF('[1]JIRA-Getter.csv'!K506="","",'[1]JIRA-Getter.csv'!K506)</f>
        <v>16</v>
      </c>
      <c r="L507" s="5" t="str">
        <f>IF('[1]JIRA-Getter.csv'!L506="","",'[1]JIRA-Getter.csv'!L506)</f>
        <v>Laurin Murer</v>
      </c>
      <c r="M507" s="7">
        <f>IF('[1]JIRA-Getter.csv'!M506="","",'[1]JIRA-Getter.csv'!M506+365.5*4)</f>
        <v>41968.442361111112</v>
      </c>
      <c r="N507" s="6">
        <f>IF('[1]JIRA-Getter.csv'!N506="","",'[1]JIRA-Getter.csv'!N506)</f>
        <v>1</v>
      </c>
      <c r="O507" s="8" t="str">
        <f>IF('[1]JIRA-Getter.csv'!O506="","",'[1]JIRA-Getter.csv'!O506)</f>
        <v>Added errors, if certain configurations are not possible</v>
      </c>
      <c r="P507" s="7">
        <f t="shared" si="8"/>
        <v>41968</v>
      </c>
    </row>
    <row r="508" spans="1:16">
      <c r="A508" s="5">
        <f>IF('[1]JIRA-Getter.csv'!A507="","",'[1]JIRA-Getter.csv'!A507)</f>
        <v>11466</v>
      </c>
      <c r="B508" s="5" t="str">
        <f>IF('[1]JIRA-Getter.csv'!B507="","",'[1]JIRA-Getter.csv'!B507)</f>
        <v>BA-131</v>
      </c>
      <c r="C508" s="5" t="str">
        <f>IF('[1]JIRA-Getter.csv'!C507="","",'[1]JIRA-Getter.csv'!C507)</f>
        <v>Enable subtasks on client and server side</v>
      </c>
      <c r="D508" s="5" t="str">
        <f>IF('[1]JIRA-Getter.csv'!D507="","",'[1]JIRA-Getter.csv'!D507)</f>
        <v/>
      </c>
      <c r="E508" s="5" t="str">
        <f>IF('[1]JIRA-Getter.csv'!E507="","",'[1]JIRA-Getter.csv'!E507)</f>
        <v>Dev.Milestone3</v>
      </c>
      <c r="F508" s="5" t="str">
        <f>IF('[1]JIRA-Getter.csv'!F507="","",'[1]JIRA-Getter.csv'!F507)</f>
        <v>Closed</v>
      </c>
      <c r="G508" s="6">
        <f>IF('[1]JIRA-Getter.csv'!G507="","",'[1]JIRA-Getter.csv'!G507)</f>
        <v>10</v>
      </c>
      <c r="H508" s="6">
        <f>IF('[1]JIRA-Getter.csv'!H507="","",'[1]JIRA-Getter.csv'!H507)</f>
        <v>0.625</v>
      </c>
      <c r="I508" s="6">
        <f>IF('[1]JIRA-Getter.csv'!I507="","",'[1]JIRA-Getter.csv'!I507)</f>
        <v>0</v>
      </c>
      <c r="J508" s="6">
        <f>IF('[1]JIRA-Getter.csv'!J507="","",'[1]JIRA-Getter.csv'!J507)</f>
        <v>0</v>
      </c>
      <c r="K508" s="5">
        <f>IF('[1]JIRA-Getter.csv'!K507="","",'[1]JIRA-Getter.csv'!K507)</f>
        <v>16</v>
      </c>
      <c r="L508" s="5" t="str">
        <f>IF('[1]JIRA-Getter.csv'!L507="","",'[1]JIRA-Getter.csv'!L507)</f>
        <v>Laurin Murer</v>
      </c>
      <c r="M508" s="7">
        <f>IF('[1]JIRA-Getter.csv'!M507="","",'[1]JIRA-Getter.csv'!M507+365.5*4)</f>
        <v>41968.442361111112</v>
      </c>
      <c r="N508" s="6">
        <f>IF('[1]JIRA-Getter.csv'!N507="","",'[1]JIRA-Getter.csv'!N507)</f>
        <v>0.5</v>
      </c>
      <c r="O508" s="8" t="str">
        <f>IF('[1]JIRA-Getter.csv'!O507="","",'[1]JIRA-Getter.csv'!O507)</f>
        <v>Fixed transmitting to transmit all Tasks</v>
      </c>
      <c r="P508" s="7">
        <f t="shared" si="8"/>
        <v>41968</v>
      </c>
    </row>
    <row r="509" spans="1:16">
      <c r="A509" s="5">
        <f>IF('[1]JIRA-Getter.csv'!A508="","",'[1]JIRA-Getter.csv'!A508)</f>
        <v>11467</v>
      </c>
      <c r="B509" s="5" t="str">
        <f>IF('[1]JIRA-Getter.csv'!B508="","",'[1]JIRA-Getter.csv'!B508)</f>
        <v>BA-131</v>
      </c>
      <c r="C509" s="5" t="str">
        <f>IF('[1]JIRA-Getter.csv'!C508="","",'[1]JIRA-Getter.csv'!C508)</f>
        <v>Enable subtasks on client and server side</v>
      </c>
      <c r="D509" s="5" t="str">
        <f>IF('[1]JIRA-Getter.csv'!D508="","",'[1]JIRA-Getter.csv'!D508)</f>
        <v/>
      </c>
      <c r="E509" s="5" t="str">
        <f>IF('[1]JIRA-Getter.csv'!E508="","",'[1]JIRA-Getter.csv'!E508)</f>
        <v>Dev.Milestone3</v>
      </c>
      <c r="F509" s="5" t="str">
        <f>IF('[1]JIRA-Getter.csv'!F508="","",'[1]JIRA-Getter.csv'!F508)</f>
        <v>Closed</v>
      </c>
      <c r="G509" s="6">
        <f>IF('[1]JIRA-Getter.csv'!G508="","",'[1]JIRA-Getter.csv'!G508)</f>
        <v>10</v>
      </c>
      <c r="H509" s="6">
        <f>IF('[1]JIRA-Getter.csv'!H508="","",'[1]JIRA-Getter.csv'!H508)</f>
        <v>0.625</v>
      </c>
      <c r="I509" s="6">
        <f>IF('[1]JIRA-Getter.csv'!I508="","",'[1]JIRA-Getter.csv'!I508)</f>
        <v>0</v>
      </c>
      <c r="J509" s="6">
        <f>IF('[1]JIRA-Getter.csv'!J508="","",'[1]JIRA-Getter.csv'!J508)</f>
        <v>0</v>
      </c>
      <c r="K509" s="5">
        <f>IF('[1]JIRA-Getter.csv'!K508="","",'[1]JIRA-Getter.csv'!K508)</f>
        <v>16</v>
      </c>
      <c r="L509" s="5" t="str">
        <f>IF('[1]JIRA-Getter.csv'!L508="","",'[1]JIRA-Getter.csv'!L508)</f>
        <v>Laurin Murer</v>
      </c>
      <c r="M509" s="7">
        <f>IF('[1]JIRA-Getter.csv'!M508="","",'[1]JIRA-Getter.csv'!M508+365.5*4)</f>
        <v>41968.442361111112</v>
      </c>
      <c r="N509" s="6">
        <f>IF('[1]JIRA-Getter.csv'!N508="","",'[1]JIRA-Getter.csv'!N508)</f>
        <v>1.5</v>
      </c>
      <c r="O509" s="8" t="str">
        <f>IF('[1]JIRA-Getter.csv'!O508="","",'[1]JIRA-Getter.csv'!O508)</f>
        <v>Cleaned up TransmissionController</v>
      </c>
      <c r="P509" s="7">
        <f t="shared" si="8"/>
        <v>41968</v>
      </c>
    </row>
    <row r="510" spans="1:16" ht="30">
      <c r="A510" s="5">
        <f>IF('[1]JIRA-Getter.csv'!A509="","",'[1]JIRA-Getter.csv'!A509)</f>
        <v>11468</v>
      </c>
      <c r="B510" s="5" t="str">
        <f>IF('[1]JIRA-Getter.csv'!B509="","",'[1]JIRA-Getter.csv'!B509)</f>
        <v>BA-131</v>
      </c>
      <c r="C510" s="5" t="str">
        <f>IF('[1]JIRA-Getter.csv'!C509="","",'[1]JIRA-Getter.csv'!C509)</f>
        <v>Enable subtasks on client and server side</v>
      </c>
      <c r="D510" s="5" t="str">
        <f>IF('[1]JIRA-Getter.csv'!D509="","",'[1]JIRA-Getter.csv'!D509)</f>
        <v/>
      </c>
      <c r="E510" s="5" t="str">
        <f>IF('[1]JIRA-Getter.csv'!E509="","",'[1]JIRA-Getter.csv'!E509)</f>
        <v>Dev.Milestone3</v>
      </c>
      <c r="F510" s="5" t="str">
        <f>IF('[1]JIRA-Getter.csv'!F509="","",'[1]JIRA-Getter.csv'!F509)</f>
        <v>Closed</v>
      </c>
      <c r="G510" s="6">
        <f>IF('[1]JIRA-Getter.csv'!G509="","",'[1]JIRA-Getter.csv'!G509)</f>
        <v>10</v>
      </c>
      <c r="H510" s="6">
        <f>IF('[1]JIRA-Getter.csv'!H509="","",'[1]JIRA-Getter.csv'!H509)</f>
        <v>0.625</v>
      </c>
      <c r="I510" s="6">
        <f>IF('[1]JIRA-Getter.csv'!I509="","",'[1]JIRA-Getter.csv'!I509)</f>
        <v>0</v>
      </c>
      <c r="J510" s="6">
        <f>IF('[1]JIRA-Getter.csv'!J509="","",'[1]JIRA-Getter.csv'!J509)</f>
        <v>0</v>
      </c>
      <c r="K510" s="5">
        <f>IF('[1]JIRA-Getter.csv'!K509="","",'[1]JIRA-Getter.csv'!K509)</f>
        <v>16</v>
      </c>
      <c r="L510" s="5" t="str">
        <f>IF('[1]JIRA-Getter.csv'!L509="","",'[1]JIRA-Getter.csv'!L509)</f>
        <v>Laurin Murer</v>
      </c>
      <c r="M510" s="7">
        <f>IF('[1]JIRA-Getter.csv'!M509="","",'[1]JIRA-Getter.csv'!M509+365.5*4)</f>
        <v>41968.443055555559</v>
      </c>
      <c r="N510" s="6">
        <f>IF('[1]JIRA-Getter.csv'!N509="","",'[1]JIRA-Getter.csv'!N509)</f>
        <v>1</v>
      </c>
      <c r="O510" s="8" t="str">
        <f>IF('[1]JIRA-Getter.csv'!O509="","",'[1]JIRA-Getter.csv'!O509)</f>
        <v>Refactored TransmissionController so that MappingInformation contains the (possible) parent MappingInformation directly and not only the mapping</v>
      </c>
      <c r="P510" s="7">
        <f t="shared" si="8"/>
        <v>41968</v>
      </c>
    </row>
    <row r="511" spans="1:16">
      <c r="A511" s="5">
        <f>IF('[1]JIRA-Getter.csv'!A510="","",'[1]JIRA-Getter.csv'!A510)</f>
        <v>11469</v>
      </c>
      <c r="B511" s="5" t="str">
        <f>IF('[1]JIRA-Getter.csv'!B510="","",'[1]JIRA-Getter.csv'!B510)</f>
        <v>BA-14</v>
      </c>
      <c r="C511" s="5" t="str">
        <f>IF('[1]JIRA-Getter.csv'!C510="","",'[1]JIRA-Getter.csv'!C510)</f>
        <v>Projectmanagement</v>
      </c>
      <c r="D511" s="5" t="str">
        <f>IF('[1]JIRA-Getter.csv'!D510="","",'[1]JIRA-Getter.csv'!D510)</f>
        <v/>
      </c>
      <c r="E511" s="5" t="str">
        <f>IF('[1]JIRA-Getter.csv'!E510="","",'[1]JIRA-Getter.csv'!E510)</f>
        <v/>
      </c>
      <c r="F511" s="5" t="str">
        <f>IF('[1]JIRA-Getter.csv'!F510="","",'[1]JIRA-Getter.csv'!F510)</f>
        <v>Open</v>
      </c>
      <c r="G511" s="6">
        <f>IF('[1]JIRA-Getter.csv'!G510="","",'[1]JIRA-Getter.csv'!G510)</f>
        <v>14</v>
      </c>
      <c r="H511" s="6">
        <f>IF('[1]JIRA-Getter.csv'!H510="","",'[1]JIRA-Getter.csv'!H510)</f>
        <v>0.35</v>
      </c>
      <c r="I511" s="6">
        <f>IF('[1]JIRA-Getter.csv'!I510="","",'[1]JIRA-Getter.csv'!I510)</f>
        <v>0</v>
      </c>
      <c r="J511" s="6">
        <f>IF('[1]JIRA-Getter.csv'!J510="","",'[1]JIRA-Getter.csv'!J510)</f>
        <v>0</v>
      </c>
      <c r="K511" s="5">
        <f>IF('[1]JIRA-Getter.csv'!K510="","",'[1]JIRA-Getter.csv'!K510)</f>
        <v>40</v>
      </c>
      <c r="L511" s="5" t="str">
        <f>IF('[1]JIRA-Getter.csv'!L510="","",'[1]JIRA-Getter.csv'!L510)</f>
        <v>Laurin Murer</v>
      </c>
      <c r="M511" s="7">
        <f>IF('[1]JIRA-Getter.csv'!M510="","",'[1]JIRA-Getter.csv'!M510+365.5*4)</f>
        <v>41969.443749999999</v>
      </c>
      <c r="N511" s="6">
        <f>IF('[1]JIRA-Getter.csv'!N510="","",'[1]JIRA-Getter.csv'!N510)</f>
        <v>1</v>
      </c>
      <c r="O511" s="8" t="str">
        <f>IF('[1]JIRA-Getter.csv'!O510="","",'[1]JIRA-Getter.csv'!O510)</f>
        <v>Logged time</v>
      </c>
      <c r="P511" s="7">
        <f t="shared" si="8"/>
        <v>41969</v>
      </c>
    </row>
    <row r="512" spans="1:16">
      <c r="A512" s="5">
        <f>IF('[1]JIRA-Getter.csv'!A511="","",'[1]JIRA-Getter.csv'!A511)</f>
        <v>11470</v>
      </c>
      <c r="B512" s="5" t="str">
        <f>IF('[1]JIRA-Getter.csv'!B511="","",'[1]JIRA-Getter.csv'!B511)</f>
        <v>BA-14</v>
      </c>
      <c r="C512" s="5" t="str">
        <f>IF('[1]JIRA-Getter.csv'!C511="","",'[1]JIRA-Getter.csv'!C511)</f>
        <v>Projectmanagement</v>
      </c>
      <c r="D512" s="5" t="str">
        <f>IF('[1]JIRA-Getter.csv'!D511="","",'[1]JIRA-Getter.csv'!D511)</f>
        <v/>
      </c>
      <c r="E512" s="5" t="str">
        <f>IF('[1]JIRA-Getter.csv'!E511="","",'[1]JIRA-Getter.csv'!E511)</f>
        <v/>
      </c>
      <c r="F512" s="5" t="str">
        <f>IF('[1]JIRA-Getter.csv'!F511="","",'[1]JIRA-Getter.csv'!F511)</f>
        <v>Open</v>
      </c>
      <c r="G512" s="6">
        <f>IF('[1]JIRA-Getter.csv'!G511="","",'[1]JIRA-Getter.csv'!G511)</f>
        <v>14</v>
      </c>
      <c r="H512" s="6">
        <f>IF('[1]JIRA-Getter.csv'!H511="","",'[1]JIRA-Getter.csv'!H511)</f>
        <v>0.35</v>
      </c>
      <c r="I512" s="6">
        <f>IF('[1]JIRA-Getter.csv'!I511="","",'[1]JIRA-Getter.csv'!I511)</f>
        <v>0</v>
      </c>
      <c r="J512" s="6">
        <f>IF('[1]JIRA-Getter.csv'!J511="","",'[1]JIRA-Getter.csv'!J511)</f>
        <v>0</v>
      </c>
      <c r="K512" s="5">
        <f>IF('[1]JIRA-Getter.csv'!K511="","",'[1]JIRA-Getter.csv'!K511)</f>
        <v>40</v>
      </c>
      <c r="L512" s="5" t="str">
        <f>IF('[1]JIRA-Getter.csv'!L511="","",'[1]JIRA-Getter.csv'!L511)</f>
        <v>Laurin Murer</v>
      </c>
      <c r="M512" s="7">
        <f>IF('[1]JIRA-Getter.csv'!M511="","",'[1]JIRA-Getter.csv'!M511+365.5*4)</f>
        <v>41969.458333333336</v>
      </c>
      <c r="N512" s="6">
        <f>IF('[1]JIRA-Getter.csv'!N511="","",'[1]JIRA-Getter.csv'!N511)</f>
        <v>0.25</v>
      </c>
      <c r="O512" s="8" t="str">
        <f>IF('[1]JIRA-Getter.csv'!O511="","",'[1]JIRA-Getter.csv'!O511)</f>
        <v>Checked and cleaned up status for Dev.Milestone3</v>
      </c>
      <c r="P512" s="7">
        <f t="shared" si="8"/>
        <v>41969</v>
      </c>
    </row>
    <row r="513" spans="1:16">
      <c r="A513" s="5">
        <f>IF('[1]JIRA-Getter.csv'!A512="","",'[1]JIRA-Getter.csv'!A512)</f>
        <v>11471</v>
      </c>
      <c r="B513" s="5" t="str">
        <f>IF('[1]JIRA-Getter.csv'!B512="","",'[1]JIRA-Getter.csv'!B512)</f>
        <v>BA-82</v>
      </c>
      <c r="C513" s="5" t="str">
        <f>IF('[1]JIRA-Getter.csv'!C512="","",'[1]JIRA-Getter.csv'!C512)</f>
        <v>Write and send meeting report from 24.11.2014</v>
      </c>
      <c r="D513" s="5" t="str">
        <f>IF('[1]JIRA-Getter.csv'!D512="","",'[1]JIRA-Getter.csv'!D512)</f>
        <v/>
      </c>
      <c r="E513" s="5" t="str">
        <f>IF('[1]JIRA-Getter.csv'!E512="","",'[1]JIRA-Getter.csv'!E512)</f>
        <v>Doc.Completion</v>
      </c>
      <c r="F513" s="5" t="str">
        <f>IF('[1]JIRA-Getter.csv'!F512="","",'[1]JIRA-Getter.csv'!F512)</f>
        <v>Closed</v>
      </c>
      <c r="G513" s="6">
        <f>IF('[1]JIRA-Getter.csv'!G512="","",'[1]JIRA-Getter.csv'!G512)</f>
        <v>1</v>
      </c>
      <c r="H513" s="6">
        <f>IF('[1]JIRA-Getter.csv'!H512="","",'[1]JIRA-Getter.csv'!H512)</f>
        <v>0.5</v>
      </c>
      <c r="I513" s="6">
        <f>IF('[1]JIRA-Getter.csv'!I512="","",'[1]JIRA-Getter.csv'!I512)</f>
        <v>0.33333333333333298</v>
      </c>
      <c r="J513" s="6">
        <f>IF('[1]JIRA-Getter.csv'!J512="","",'[1]JIRA-Getter.csv'!J512)</f>
        <v>0.16666666666666599</v>
      </c>
      <c r="K513" s="5">
        <f>IF('[1]JIRA-Getter.csv'!K512="","",'[1]JIRA-Getter.csv'!K512)</f>
        <v>2</v>
      </c>
      <c r="L513" s="5" t="str">
        <f>IF('[1]JIRA-Getter.csv'!L512="","",'[1]JIRA-Getter.csv'!L512)</f>
        <v>Laurin Murer</v>
      </c>
      <c r="M513" s="7">
        <f>IF('[1]JIRA-Getter.csv'!M512="","",'[1]JIRA-Getter.csv'!M512+365.5*4)</f>
        <v>41969.637499999997</v>
      </c>
      <c r="N513" s="6">
        <f>IF('[1]JIRA-Getter.csv'!N512="","",'[1]JIRA-Getter.csv'!N512)</f>
        <v>0.16666666666666599</v>
      </c>
      <c r="O513" s="8" t="str">
        <f>IF('[1]JIRA-Getter.csv'!O512="","",'[1]JIRA-Getter.csv'!O512)</f>
        <v>Reviewd protocol, looks good</v>
      </c>
      <c r="P513" s="7">
        <f t="shared" si="8"/>
        <v>41969</v>
      </c>
    </row>
    <row r="514" spans="1:16">
      <c r="A514" s="5">
        <f>IF('[1]JIRA-Getter.csv'!A513="","",'[1]JIRA-Getter.csv'!A513)</f>
        <v>11472</v>
      </c>
      <c r="B514" s="5" t="str">
        <f>IF('[1]JIRA-Getter.csv'!B513="","",'[1]JIRA-Getter.csv'!B513)</f>
        <v>BA-191</v>
      </c>
      <c r="C514" s="5" t="str">
        <f>IF('[1]JIRA-Getter.csv'!C513="","",'[1]JIRA-Getter.csv'!C513)</f>
        <v>Update EEPPI vagrant box &amp; send documentation to Christian Bisig</v>
      </c>
      <c r="D514" s="5" t="str">
        <f>IF('[1]JIRA-Getter.csv'!D513="","",'[1]JIRA-Getter.csv'!D513)</f>
        <v/>
      </c>
      <c r="E514" s="5" t="str">
        <f>IF('[1]JIRA-Getter.csv'!E513="","",'[1]JIRA-Getter.csv'!E513)</f>
        <v>Dev.Completion</v>
      </c>
      <c r="F514" s="5" t="str">
        <f>IF('[1]JIRA-Getter.csv'!F513="","",'[1]JIRA-Getter.csv'!F513)</f>
        <v>Closed</v>
      </c>
      <c r="G514" s="6">
        <f>IF('[1]JIRA-Getter.csv'!G513="","",'[1]JIRA-Getter.csv'!G513)</f>
        <v>1</v>
      </c>
      <c r="H514" s="6">
        <f>IF('[1]JIRA-Getter.csv'!H513="","",'[1]JIRA-Getter.csv'!H513)</f>
        <v>1</v>
      </c>
      <c r="I514" s="6">
        <f>IF('[1]JIRA-Getter.csv'!I513="","",'[1]JIRA-Getter.csv'!I513)</f>
        <v>0</v>
      </c>
      <c r="J514" s="6">
        <f>IF('[1]JIRA-Getter.csv'!J513="","",'[1]JIRA-Getter.csv'!J513)</f>
        <v>0</v>
      </c>
      <c r="K514" s="5">
        <f>IF('[1]JIRA-Getter.csv'!K513="","",'[1]JIRA-Getter.csv'!K513)</f>
        <v>1</v>
      </c>
      <c r="L514" s="5" t="str">
        <f>IF('[1]JIRA-Getter.csv'!L513="","",'[1]JIRA-Getter.csv'!L513)</f>
        <v>Laurin Murer</v>
      </c>
      <c r="M514" s="7">
        <f>IF('[1]JIRA-Getter.csv'!M513="","",'[1]JIRA-Getter.csv'!M513+365.5*4)</f>
        <v>41969.658333333333</v>
      </c>
      <c r="N514" s="6">
        <f>IF('[1]JIRA-Getter.csv'!N513="","",'[1]JIRA-Getter.csv'!N513)</f>
        <v>1</v>
      </c>
      <c r="O514" s="8" t="str">
        <f>IF('[1]JIRA-Getter.csv'!O513="","",'[1]JIRA-Getter.csv'!O513)</f>
        <v>Created vagrant configuration and zip file for CB</v>
      </c>
      <c r="P514" s="7">
        <f t="shared" si="8"/>
        <v>41969</v>
      </c>
    </row>
    <row r="515" spans="1:16">
      <c r="A515" s="5">
        <f>IF('[1]JIRA-Getter.csv'!A514="","",'[1]JIRA-Getter.csv'!A514)</f>
        <v>11473</v>
      </c>
      <c r="B515" s="5" t="str">
        <f>IF('[1]JIRA-Getter.csv'!B514="","",'[1]JIRA-Getter.csv'!B514)</f>
        <v>BA-195</v>
      </c>
      <c r="C515" s="5" t="str">
        <f>IF('[1]JIRA-Getter.csv'!C514="","",'[1]JIRA-Getter.csv'!C514)</f>
        <v>Transmissionconroller fails on rendering TaskTemplates</v>
      </c>
      <c r="D515" s="5" t="str">
        <f>IF('[1]JIRA-Getter.csv'!D514="","",'[1]JIRA-Getter.csv'!D514)</f>
        <v/>
      </c>
      <c r="E515" s="5" t="str">
        <f>IF('[1]JIRA-Getter.csv'!E514="","",'[1]JIRA-Getter.csv'!E514)</f>
        <v>Dev.Completion</v>
      </c>
      <c r="F515" s="5" t="str">
        <f>IF('[1]JIRA-Getter.csv'!F514="","",'[1]JIRA-Getter.csv'!F514)</f>
        <v>Closed</v>
      </c>
      <c r="G515" s="6">
        <f>IF('[1]JIRA-Getter.csv'!G514="","",'[1]JIRA-Getter.csv'!G514)</f>
        <v>4</v>
      </c>
      <c r="H515" s="6">
        <f>IF('[1]JIRA-Getter.csv'!H514="","",'[1]JIRA-Getter.csv'!H514)</f>
        <v>0.5</v>
      </c>
      <c r="I515" s="6">
        <f>IF('[1]JIRA-Getter.csv'!I514="","",'[1]JIRA-Getter.csv'!I514)</f>
        <v>0</v>
      </c>
      <c r="J515" s="6">
        <f>IF('[1]JIRA-Getter.csv'!J514="","",'[1]JIRA-Getter.csv'!J514)</f>
        <v>0</v>
      </c>
      <c r="K515" s="5">
        <f>IF('[1]JIRA-Getter.csv'!K514="","",'[1]JIRA-Getter.csv'!K514)</f>
        <v>8</v>
      </c>
      <c r="L515" s="5" t="str">
        <f>IF('[1]JIRA-Getter.csv'!L514="","",'[1]JIRA-Getter.csv'!L514)</f>
        <v>Laurin Murer</v>
      </c>
      <c r="M515" s="7">
        <f>IF('[1]JIRA-Getter.csv'!M514="","",'[1]JIRA-Getter.csv'!M514+365.5*4)</f>
        <v>41969.729861111111</v>
      </c>
      <c r="N515" s="6">
        <f>IF('[1]JIRA-Getter.csv'!N514="","",'[1]JIRA-Getter.csv'!N514)</f>
        <v>0.25</v>
      </c>
      <c r="O515" s="8" t="str">
        <f>IF('[1]JIRA-Getter.csv'!O514="","",'[1]JIRA-Getter.csv'!O514)</f>
        <v>Fixed issue in creating subissues</v>
      </c>
      <c r="P515" s="7">
        <f t="shared" si="8"/>
        <v>41969</v>
      </c>
    </row>
    <row r="516" spans="1:16">
      <c r="A516" s="5">
        <f>IF('[1]JIRA-Getter.csv'!A515="","",'[1]JIRA-Getter.csv'!A515)</f>
        <v>11474</v>
      </c>
      <c r="B516" s="5" t="str">
        <f>IF('[1]JIRA-Getter.csv'!B515="","",'[1]JIRA-Getter.csv'!B515)</f>
        <v>BA-188</v>
      </c>
      <c r="C516" s="5" t="str">
        <f>IF('[1]JIRA-Getter.csv'!C515="","",'[1]JIRA-Getter.csv'!C515)</f>
        <v>Improove ui cosistency</v>
      </c>
      <c r="D516" s="5" t="str">
        <f>IF('[1]JIRA-Getter.csv'!D515="","",'[1]JIRA-Getter.csv'!D515)</f>
        <v/>
      </c>
      <c r="E516" s="5" t="str">
        <f>IF('[1]JIRA-Getter.csv'!E515="","",'[1]JIRA-Getter.csv'!E515)</f>
        <v>Dev.Completion</v>
      </c>
      <c r="F516" s="5" t="str">
        <f>IF('[1]JIRA-Getter.csv'!F515="","",'[1]JIRA-Getter.csv'!F515)</f>
        <v>Closed</v>
      </c>
      <c r="G516" s="6">
        <f>IF('[1]JIRA-Getter.csv'!G515="","",'[1]JIRA-Getter.csv'!G515)</f>
        <v>5</v>
      </c>
      <c r="H516" s="6">
        <f>IF('[1]JIRA-Getter.csv'!H515="","",'[1]JIRA-Getter.csv'!H515)</f>
        <v>5</v>
      </c>
      <c r="I516" s="6">
        <f>IF('[1]JIRA-Getter.csv'!I515="","",'[1]JIRA-Getter.csv'!I515)</f>
        <v>4.75</v>
      </c>
      <c r="J516" s="6">
        <f>IF('[1]JIRA-Getter.csv'!J515="","",'[1]JIRA-Getter.csv'!J515)</f>
        <v>4.75</v>
      </c>
      <c r="K516" s="5">
        <f>IF('[1]JIRA-Getter.csv'!K515="","",'[1]JIRA-Getter.csv'!K515)</f>
        <v>1</v>
      </c>
      <c r="L516" s="5" t="str">
        <f>IF('[1]JIRA-Getter.csv'!L515="","",'[1]JIRA-Getter.csv'!L515)</f>
        <v>Laurin Murer</v>
      </c>
      <c r="M516" s="7">
        <f>IF('[1]JIRA-Getter.csv'!M515="","",'[1]JIRA-Getter.csv'!M515+365.5*4)</f>
        <v>41969.740277777775</v>
      </c>
      <c r="N516" s="6">
        <f>IF('[1]JIRA-Getter.csv'!N515="","",'[1]JIRA-Getter.csv'!N515)</f>
        <v>0.25</v>
      </c>
      <c r="O516" s="8" t="str">
        <f>IF('[1]JIRA-Getter.csv'!O515="","",'[1]JIRA-Getter.csv'!O515)</f>
        <v>Changed last adaptions (many already done)</v>
      </c>
      <c r="P516" s="7">
        <f t="shared" si="8"/>
        <v>41969</v>
      </c>
    </row>
    <row r="517" spans="1:16">
      <c r="A517" s="5">
        <f>IF('[1]JIRA-Getter.csv'!A516="","",'[1]JIRA-Getter.csv'!A516)</f>
        <v>11475</v>
      </c>
      <c r="B517" s="5" t="str">
        <f>IF('[1]JIRA-Getter.csv'!B516="","",'[1]JIRA-Getter.csv'!B516)</f>
        <v>BA-14</v>
      </c>
      <c r="C517" s="5" t="str">
        <f>IF('[1]JIRA-Getter.csv'!C516="","",'[1]JIRA-Getter.csv'!C516)</f>
        <v>Projectmanagement</v>
      </c>
      <c r="D517" s="5" t="str">
        <f>IF('[1]JIRA-Getter.csv'!D516="","",'[1]JIRA-Getter.csv'!D516)</f>
        <v/>
      </c>
      <c r="E517" s="5" t="str">
        <f>IF('[1]JIRA-Getter.csv'!E516="","",'[1]JIRA-Getter.csv'!E516)</f>
        <v/>
      </c>
      <c r="F517" s="5" t="str">
        <f>IF('[1]JIRA-Getter.csv'!F516="","",'[1]JIRA-Getter.csv'!F516)</f>
        <v>Open</v>
      </c>
      <c r="G517" s="6">
        <f>IF('[1]JIRA-Getter.csv'!G516="","",'[1]JIRA-Getter.csv'!G516)</f>
        <v>14</v>
      </c>
      <c r="H517" s="6">
        <f>IF('[1]JIRA-Getter.csv'!H516="","",'[1]JIRA-Getter.csv'!H516)</f>
        <v>0.35</v>
      </c>
      <c r="I517" s="6">
        <f>IF('[1]JIRA-Getter.csv'!I516="","",'[1]JIRA-Getter.csv'!I516)</f>
        <v>0</v>
      </c>
      <c r="J517" s="6">
        <f>IF('[1]JIRA-Getter.csv'!J516="","",'[1]JIRA-Getter.csv'!J516)</f>
        <v>0</v>
      </c>
      <c r="K517" s="5">
        <f>IF('[1]JIRA-Getter.csv'!K516="","",'[1]JIRA-Getter.csv'!K516)</f>
        <v>40</v>
      </c>
      <c r="L517" s="5" t="str">
        <f>IF('[1]JIRA-Getter.csv'!L516="","",'[1]JIRA-Getter.csv'!L516)</f>
        <v>Tobias Blaser</v>
      </c>
      <c r="M517" s="7">
        <f>IF('[1]JIRA-Getter.csv'!M516="","",'[1]JIRA-Getter.csv'!M516+365.5*4)</f>
        <v>41969.65625</v>
      </c>
      <c r="N517" s="6">
        <f>IF('[1]JIRA-Getter.csv'!N516="","",'[1]JIRA-Getter.csv'!N516)</f>
        <v>1.25</v>
      </c>
      <c r="O517" s="8" t="str">
        <f>IF('[1]JIRA-Getter.csv'!O516="","",'[1]JIRA-Getter.csv'!O516)</f>
        <v>Milestone meeting &amp; issue reviews</v>
      </c>
      <c r="P517" s="7">
        <f t="shared" si="8"/>
        <v>41969</v>
      </c>
    </row>
    <row r="518" spans="1:16">
      <c r="A518" s="5">
        <f>IF('[1]JIRA-Getter.csv'!A517="","",'[1]JIRA-Getter.csv'!A517)</f>
        <v>11476</v>
      </c>
      <c r="B518" s="5" t="str">
        <f>IF('[1]JIRA-Getter.csv'!B517="","",'[1]JIRA-Getter.csv'!B517)</f>
        <v>BA-187</v>
      </c>
      <c r="C518" s="5" t="str">
        <f>IF('[1]JIRA-Getter.csv'!C517="","",'[1]JIRA-Getter.csv'!C517)</f>
        <v>Replace paths.ts by paths.js and then path.js by paths.scala.js</v>
      </c>
      <c r="D518" s="5" t="str">
        <f>IF('[1]JIRA-Getter.csv'!D517="","",'[1]JIRA-Getter.csv'!D517)</f>
        <v/>
      </c>
      <c r="E518" s="5" t="str">
        <f>IF('[1]JIRA-Getter.csv'!E517="","",'[1]JIRA-Getter.csv'!E517)</f>
        <v>Dev.Completion</v>
      </c>
      <c r="F518" s="5" t="str">
        <f>IF('[1]JIRA-Getter.csv'!F517="","",'[1]JIRA-Getter.csv'!F517)</f>
        <v>Closed</v>
      </c>
      <c r="G518" s="6">
        <f>IF('[1]JIRA-Getter.csv'!G517="","",'[1]JIRA-Getter.csv'!G517)</f>
        <v>4</v>
      </c>
      <c r="H518" s="6">
        <f>IF('[1]JIRA-Getter.csv'!H517="","",'[1]JIRA-Getter.csv'!H517)</f>
        <v>1.3333333333333299</v>
      </c>
      <c r="I518" s="6">
        <f>IF('[1]JIRA-Getter.csv'!I517="","",'[1]JIRA-Getter.csv'!I517)</f>
        <v>2</v>
      </c>
      <c r="J518" s="6">
        <f>IF('[1]JIRA-Getter.csv'!J517="","",'[1]JIRA-Getter.csv'!J517)</f>
        <v>0.66666666666666596</v>
      </c>
      <c r="K518" s="5">
        <f>IF('[1]JIRA-Getter.csv'!K517="","",'[1]JIRA-Getter.csv'!K517)</f>
        <v>3</v>
      </c>
      <c r="L518" s="5" t="str">
        <f>IF('[1]JIRA-Getter.csv'!L517="","",'[1]JIRA-Getter.csv'!L517)</f>
        <v>Tobias Blaser</v>
      </c>
      <c r="M518" s="7">
        <f>IF('[1]JIRA-Getter.csv'!M517="","",'[1]JIRA-Getter.csv'!M517+365.5*4)</f>
        <v>41969.729166666664</v>
      </c>
      <c r="N518" s="6">
        <f>IF('[1]JIRA-Getter.csv'!N517="","",'[1]JIRA-Getter.csv'!N517)</f>
        <v>0.5</v>
      </c>
      <c r="O518" s="8" t="str">
        <f>IF('[1]JIRA-Getter.csv'!O517="","",'[1]JIRA-Getter.csv'!O517)</f>
        <v>Move client configuration to public.</v>
      </c>
      <c r="P518" s="7">
        <f t="shared" si="8"/>
        <v>41969</v>
      </c>
    </row>
    <row r="519" spans="1:16">
      <c r="A519" s="5">
        <f>IF('[1]JIRA-Getter.csv'!A518="","",'[1]JIRA-Getter.csv'!A518)</f>
        <v>11477</v>
      </c>
      <c r="B519" s="5" t="str">
        <f>IF('[1]JIRA-Getter.csv'!B518="","",'[1]JIRA-Getter.csv'!B518)</f>
        <v>BA-195</v>
      </c>
      <c r="C519" s="5" t="str">
        <f>IF('[1]JIRA-Getter.csv'!C518="","",'[1]JIRA-Getter.csv'!C518)</f>
        <v>Transmissionconroller fails on rendering TaskTemplates</v>
      </c>
      <c r="D519" s="5" t="str">
        <f>IF('[1]JIRA-Getter.csv'!D518="","",'[1]JIRA-Getter.csv'!D518)</f>
        <v/>
      </c>
      <c r="E519" s="5" t="str">
        <f>IF('[1]JIRA-Getter.csv'!E518="","",'[1]JIRA-Getter.csv'!E518)</f>
        <v>Dev.Completion</v>
      </c>
      <c r="F519" s="5" t="str">
        <f>IF('[1]JIRA-Getter.csv'!F518="","",'[1]JIRA-Getter.csv'!F518)</f>
        <v>Closed</v>
      </c>
      <c r="G519" s="6">
        <f>IF('[1]JIRA-Getter.csv'!G518="","",'[1]JIRA-Getter.csv'!G518)</f>
        <v>4</v>
      </c>
      <c r="H519" s="6">
        <f>IF('[1]JIRA-Getter.csv'!H518="","",'[1]JIRA-Getter.csv'!H518)</f>
        <v>0.5</v>
      </c>
      <c r="I519" s="6">
        <f>IF('[1]JIRA-Getter.csv'!I518="","",'[1]JIRA-Getter.csv'!I518)</f>
        <v>0</v>
      </c>
      <c r="J519" s="6">
        <f>IF('[1]JIRA-Getter.csv'!J518="","",'[1]JIRA-Getter.csv'!J518)</f>
        <v>0</v>
      </c>
      <c r="K519" s="5">
        <f>IF('[1]JIRA-Getter.csv'!K518="","",'[1]JIRA-Getter.csv'!K518)</f>
        <v>8</v>
      </c>
      <c r="L519" s="5" t="str">
        <f>IF('[1]JIRA-Getter.csv'!L518="","",'[1]JIRA-Getter.csv'!L518)</f>
        <v>Tobias Blaser</v>
      </c>
      <c r="M519" s="7">
        <f>IF('[1]JIRA-Getter.csv'!M518="","",'[1]JIRA-Getter.csv'!M518+365.5*4)</f>
        <v>41969.75</v>
      </c>
      <c r="N519" s="6">
        <f>IF('[1]JIRA-Getter.csv'!N518="","",'[1]JIRA-Getter.csv'!N518)</f>
        <v>0.5</v>
      </c>
      <c r="O519" s="8" t="str">
        <f>IF('[1]JIRA-Getter.csv'!O518="","",'[1]JIRA-Getter.csv'!O518)</f>
        <v>Review fix.</v>
      </c>
      <c r="P519" s="7">
        <f t="shared" si="8"/>
        <v>41969</v>
      </c>
    </row>
    <row r="520" spans="1:16">
      <c r="A520" s="5">
        <f>IF('[1]JIRA-Getter.csv'!A519="","",'[1]JIRA-Getter.csv'!A519)</f>
        <v>11478</v>
      </c>
      <c r="B520" s="5" t="str">
        <f>IF('[1]JIRA-Getter.csv'!B519="","",'[1]JIRA-Getter.csv'!B519)</f>
        <v>BA-159</v>
      </c>
      <c r="C520" s="5" t="str">
        <f>IF('[1]JIRA-Getter.csv'!C519="","",'[1]JIRA-Getter.csv'!C519)</f>
        <v>Make Server API documentation printable (beautiful)</v>
      </c>
      <c r="D520" s="5" t="str">
        <f>IF('[1]JIRA-Getter.csv'!D519="","",'[1]JIRA-Getter.csv'!D519)</f>
        <v/>
      </c>
      <c r="E520" s="5" t="str">
        <f>IF('[1]JIRA-Getter.csv'!E519="","",'[1]JIRA-Getter.csv'!E519)</f>
        <v>Dev.Completion</v>
      </c>
      <c r="F520" s="5" t="str">
        <f>IF('[1]JIRA-Getter.csv'!F519="","",'[1]JIRA-Getter.csv'!F519)</f>
        <v>Closed</v>
      </c>
      <c r="G520" s="6">
        <f>IF('[1]JIRA-Getter.csv'!G519="","",'[1]JIRA-Getter.csv'!G519)</f>
        <v>4</v>
      </c>
      <c r="H520" s="6">
        <f>IF('[1]JIRA-Getter.csv'!H519="","",'[1]JIRA-Getter.csv'!H519)</f>
        <v>4</v>
      </c>
      <c r="I520" s="6">
        <f>IF('[1]JIRA-Getter.csv'!I519="","",'[1]JIRA-Getter.csv'!I519)</f>
        <v>1.5</v>
      </c>
      <c r="J520" s="6">
        <f>IF('[1]JIRA-Getter.csv'!J519="","",'[1]JIRA-Getter.csv'!J519)</f>
        <v>1.5</v>
      </c>
      <c r="K520" s="5">
        <f>IF('[1]JIRA-Getter.csv'!K519="","",'[1]JIRA-Getter.csv'!K519)</f>
        <v>1</v>
      </c>
      <c r="L520" s="5" t="str">
        <f>IF('[1]JIRA-Getter.csv'!L519="","",'[1]JIRA-Getter.csv'!L519)</f>
        <v>Tobias Blaser</v>
      </c>
      <c r="M520" s="7">
        <f>IF('[1]JIRA-Getter.csv'!M519="","",'[1]JIRA-Getter.csv'!M519+365.5*4)</f>
        <v>41970.333333333336</v>
      </c>
      <c r="N520" s="6">
        <f>IF('[1]JIRA-Getter.csv'!N519="","",'[1]JIRA-Getter.csv'!N519)</f>
        <v>2.5</v>
      </c>
      <c r="O520" s="8" t="str">
        <f>IF('[1]JIRA-Getter.csv'!O519="","",'[1]JIRA-Getter.csv'!O519)</f>
        <v>Improve api documentation.</v>
      </c>
      <c r="P520" s="7">
        <f t="shared" si="8"/>
        <v>41970</v>
      </c>
    </row>
    <row r="521" spans="1:16">
      <c r="A521" s="5">
        <f>IF('[1]JIRA-Getter.csv'!A520="","",'[1]JIRA-Getter.csv'!A520)</f>
        <v>11479</v>
      </c>
      <c r="B521" s="5" t="str">
        <f>IF('[1]JIRA-Getter.csv'!B520="","",'[1]JIRA-Getter.csv'!B520)</f>
        <v>BA-187</v>
      </c>
      <c r="C521" s="5" t="str">
        <f>IF('[1]JIRA-Getter.csv'!C520="","",'[1]JIRA-Getter.csv'!C520)</f>
        <v>Replace paths.ts by paths.js and then path.js by paths.scala.js</v>
      </c>
      <c r="D521" s="5" t="str">
        <f>IF('[1]JIRA-Getter.csv'!D520="","",'[1]JIRA-Getter.csv'!D520)</f>
        <v/>
      </c>
      <c r="E521" s="5" t="str">
        <f>IF('[1]JIRA-Getter.csv'!E520="","",'[1]JIRA-Getter.csv'!E520)</f>
        <v>Dev.Completion</v>
      </c>
      <c r="F521" s="5" t="str">
        <f>IF('[1]JIRA-Getter.csv'!F520="","",'[1]JIRA-Getter.csv'!F520)</f>
        <v>Closed</v>
      </c>
      <c r="G521" s="6">
        <f>IF('[1]JIRA-Getter.csv'!G520="","",'[1]JIRA-Getter.csv'!G520)</f>
        <v>4</v>
      </c>
      <c r="H521" s="6">
        <f>IF('[1]JIRA-Getter.csv'!H520="","",'[1]JIRA-Getter.csv'!H520)</f>
        <v>1.3333333333333299</v>
      </c>
      <c r="I521" s="6">
        <f>IF('[1]JIRA-Getter.csv'!I520="","",'[1]JIRA-Getter.csv'!I520)</f>
        <v>2</v>
      </c>
      <c r="J521" s="6">
        <f>IF('[1]JIRA-Getter.csv'!J520="","",'[1]JIRA-Getter.csv'!J520)</f>
        <v>0.66666666666666596</v>
      </c>
      <c r="K521" s="5">
        <f>IF('[1]JIRA-Getter.csv'!K520="","",'[1]JIRA-Getter.csv'!K520)</f>
        <v>3</v>
      </c>
      <c r="L521" s="5" t="str">
        <f>IF('[1]JIRA-Getter.csv'!L520="","",'[1]JIRA-Getter.csv'!L520)</f>
        <v>Tobias Blaser</v>
      </c>
      <c r="M521" s="7">
        <f>IF('[1]JIRA-Getter.csv'!M520="","",'[1]JIRA-Getter.csv'!M520+365.5*4)</f>
        <v>41970.4375</v>
      </c>
      <c r="N521" s="6">
        <f>IF('[1]JIRA-Getter.csv'!N520="","",'[1]JIRA-Getter.csv'!N520)</f>
        <v>0.25</v>
      </c>
      <c r="O521" s="8" t="str">
        <f>IF('[1]JIRA-Getter.csv'!O520="","",'[1]JIRA-Getter.csv'!O520)</f>
        <v>Fix tests.</v>
      </c>
      <c r="P521" s="7">
        <f t="shared" si="8"/>
        <v>41970</v>
      </c>
    </row>
    <row r="522" spans="1:16">
      <c r="A522" s="5">
        <f>IF('[1]JIRA-Getter.csv'!A521="","",'[1]JIRA-Getter.csv'!A521)</f>
        <v>11480</v>
      </c>
      <c r="B522" s="5" t="str">
        <f>IF('[1]JIRA-Getter.csv'!B521="","",'[1]JIRA-Getter.csv'!B521)</f>
        <v>BA-165</v>
      </c>
      <c r="C522" s="5" t="str">
        <f>IF('[1]JIRA-Getter.csv'!C521="","",'[1]JIRA-Getter.csv'!C521)</f>
        <v>Refactor client test structure</v>
      </c>
      <c r="D522" s="5" t="str">
        <f>IF('[1]JIRA-Getter.csv'!D521="","",'[1]JIRA-Getter.csv'!D521)</f>
        <v/>
      </c>
      <c r="E522" s="5" t="str">
        <f>IF('[1]JIRA-Getter.csv'!E521="","",'[1]JIRA-Getter.csv'!E521)</f>
        <v>Dev.Completion</v>
      </c>
      <c r="F522" s="5" t="str">
        <f>IF('[1]JIRA-Getter.csv'!F521="","",'[1]JIRA-Getter.csv'!F521)</f>
        <v>Closed</v>
      </c>
      <c r="G522" s="6">
        <f>IF('[1]JIRA-Getter.csv'!G521="","",'[1]JIRA-Getter.csv'!G521)</f>
        <v>1</v>
      </c>
      <c r="H522" s="6">
        <f>IF('[1]JIRA-Getter.csv'!H521="","",'[1]JIRA-Getter.csv'!H521)</f>
        <v>1</v>
      </c>
      <c r="I522" s="6">
        <f>IF('[1]JIRA-Getter.csv'!I521="","",'[1]JIRA-Getter.csv'!I521)</f>
        <v>0.75</v>
      </c>
      <c r="J522" s="6">
        <f>IF('[1]JIRA-Getter.csv'!J521="","",'[1]JIRA-Getter.csv'!J521)</f>
        <v>0.75</v>
      </c>
      <c r="K522" s="5">
        <f>IF('[1]JIRA-Getter.csv'!K521="","",'[1]JIRA-Getter.csv'!K521)</f>
        <v>1</v>
      </c>
      <c r="L522" s="5" t="str">
        <f>IF('[1]JIRA-Getter.csv'!L521="","",'[1]JIRA-Getter.csv'!L521)</f>
        <v>Tobias Blaser</v>
      </c>
      <c r="M522" s="7">
        <f>IF('[1]JIRA-Getter.csv'!M521="","",'[1]JIRA-Getter.csv'!M521+365.5*4)</f>
        <v>41970.46875</v>
      </c>
      <c r="N522" s="6">
        <f>IF('[1]JIRA-Getter.csv'!N521="","",'[1]JIRA-Getter.csv'!N521)</f>
        <v>0.25</v>
      </c>
      <c r="O522" s="8" t="str">
        <f>IF('[1]JIRA-Getter.csv'!O521="","",'[1]JIRA-Getter.csv'!O521)</f>
        <v>Refactor tests.</v>
      </c>
      <c r="P522" s="7">
        <f t="shared" si="8"/>
        <v>41970</v>
      </c>
    </row>
    <row r="523" spans="1:16">
      <c r="A523" s="5">
        <f>IF('[1]JIRA-Getter.csv'!A522="","",'[1]JIRA-Getter.csv'!A522)</f>
        <v>11481</v>
      </c>
      <c r="B523" s="5" t="str">
        <f>IF('[1]JIRA-Getter.csv'!B522="","",'[1]JIRA-Getter.csv'!B522)</f>
        <v>BA-157</v>
      </c>
      <c r="C523" s="5" t="str">
        <f>IF('[1]JIRA-Getter.csv'!C522="","",'[1]JIRA-Getter.csv'!C522)</f>
        <v>Refactor client side code</v>
      </c>
      <c r="D523" s="5" t="str">
        <f>IF('[1]JIRA-Getter.csv'!D522="","",'[1]JIRA-Getter.csv'!D522)</f>
        <v/>
      </c>
      <c r="E523" s="5" t="str">
        <f>IF('[1]JIRA-Getter.csv'!E522="","",'[1]JIRA-Getter.csv'!E522)</f>
        <v>Dev.Completion</v>
      </c>
      <c r="F523" s="5" t="str">
        <f>IF('[1]JIRA-Getter.csv'!F522="","",'[1]JIRA-Getter.csv'!F522)</f>
        <v>Closed</v>
      </c>
      <c r="G523" s="6">
        <f>IF('[1]JIRA-Getter.csv'!G522="","",'[1]JIRA-Getter.csv'!G522)</f>
        <v>16</v>
      </c>
      <c r="H523" s="6">
        <f>IF('[1]JIRA-Getter.csv'!H522="","",'[1]JIRA-Getter.csv'!H522)</f>
        <v>1.06666666666666</v>
      </c>
      <c r="I523" s="6">
        <f>IF('[1]JIRA-Getter.csv'!I522="","",'[1]JIRA-Getter.csv'!I522)</f>
        <v>0</v>
      </c>
      <c r="J523" s="6">
        <f>IF('[1]JIRA-Getter.csv'!J522="","",'[1]JIRA-Getter.csv'!J522)</f>
        <v>0</v>
      </c>
      <c r="K523" s="5">
        <f>IF('[1]JIRA-Getter.csv'!K522="","",'[1]JIRA-Getter.csv'!K522)</f>
        <v>15</v>
      </c>
      <c r="L523" s="5" t="str">
        <f>IF('[1]JIRA-Getter.csv'!L522="","",'[1]JIRA-Getter.csv'!L522)</f>
        <v>Tobias Blaser</v>
      </c>
      <c r="M523" s="7">
        <f>IF('[1]JIRA-Getter.csv'!M522="","",'[1]JIRA-Getter.csv'!M522+365.5*4)</f>
        <v>41970.479166666664</v>
      </c>
      <c r="N523" s="6">
        <f>IF('[1]JIRA-Getter.csv'!N522="","",'[1]JIRA-Getter.csv'!N522)</f>
        <v>0.25</v>
      </c>
      <c r="O523" s="8" t="str">
        <f>IF('[1]JIRA-Getter.csv'!O522="","",'[1]JIRA-Getter.csv'!O522)</f>
        <v>Improve model consistency.</v>
      </c>
      <c r="P523" s="7">
        <f t="shared" si="8"/>
        <v>41970</v>
      </c>
    </row>
    <row r="524" spans="1:16">
      <c r="A524" s="5">
        <f>IF('[1]JIRA-Getter.csv'!A523="","",'[1]JIRA-Getter.csv'!A523)</f>
        <v>11482</v>
      </c>
      <c r="B524" s="5" t="str">
        <f>IF('[1]JIRA-Getter.csv'!B523="","",'[1]JIRA-Getter.csv'!B523)</f>
        <v>BA-157</v>
      </c>
      <c r="C524" s="5" t="str">
        <f>IF('[1]JIRA-Getter.csv'!C523="","",'[1]JIRA-Getter.csv'!C523)</f>
        <v>Refactor client side code</v>
      </c>
      <c r="D524" s="5" t="str">
        <f>IF('[1]JIRA-Getter.csv'!D523="","",'[1]JIRA-Getter.csv'!D523)</f>
        <v/>
      </c>
      <c r="E524" s="5" t="str">
        <f>IF('[1]JIRA-Getter.csv'!E523="","",'[1]JIRA-Getter.csv'!E523)</f>
        <v>Dev.Completion</v>
      </c>
      <c r="F524" s="5" t="str">
        <f>IF('[1]JIRA-Getter.csv'!F523="","",'[1]JIRA-Getter.csv'!F523)</f>
        <v>Closed</v>
      </c>
      <c r="G524" s="6">
        <f>IF('[1]JIRA-Getter.csv'!G523="","",'[1]JIRA-Getter.csv'!G523)</f>
        <v>16</v>
      </c>
      <c r="H524" s="6">
        <f>IF('[1]JIRA-Getter.csv'!H523="","",'[1]JIRA-Getter.csv'!H523)</f>
        <v>1.06666666666666</v>
      </c>
      <c r="I524" s="6">
        <f>IF('[1]JIRA-Getter.csv'!I523="","",'[1]JIRA-Getter.csv'!I523)</f>
        <v>0</v>
      </c>
      <c r="J524" s="6">
        <f>IF('[1]JIRA-Getter.csv'!J523="","",'[1]JIRA-Getter.csv'!J523)</f>
        <v>0</v>
      </c>
      <c r="K524" s="5">
        <f>IF('[1]JIRA-Getter.csv'!K523="","",'[1]JIRA-Getter.csv'!K523)</f>
        <v>15</v>
      </c>
      <c r="L524" s="5" t="str">
        <f>IF('[1]JIRA-Getter.csv'!L523="","",'[1]JIRA-Getter.csv'!L523)</f>
        <v>Tobias Blaser</v>
      </c>
      <c r="M524" s="7">
        <f>IF('[1]JIRA-Getter.csv'!M523="","",'[1]JIRA-Getter.csv'!M523+365.5*4)</f>
        <v>41970.541666666664</v>
      </c>
      <c r="N524" s="6">
        <f>IF('[1]JIRA-Getter.csv'!N523="","",'[1]JIRA-Getter.csv'!N523)</f>
        <v>1.5</v>
      </c>
      <c r="O524" s="8" t="str">
        <f>IF('[1]JIRA-Getter.csv'!O523="","",'[1]JIRA-Getter.csv'!O523)</f>
        <v>Improve repository consistency and Add JSDoc.</v>
      </c>
      <c r="P524" s="7">
        <f t="shared" si="8"/>
        <v>41970</v>
      </c>
    </row>
    <row r="525" spans="1:16">
      <c r="A525" s="5">
        <f>IF('[1]JIRA-Getter.csv'!A524="","",'[1]JIRA-Getter.csv'!A524)</f>
        <v>11483</v>
      </c>
      <c r="B525" s="5" t="str">
        <f>IF('[1]JIRA-Getter.csv'!B524="","",'[1]JIRA-Getter.csv'!B524)</f>
        <v>BA-157</v>
      </c>
      <c r="C525" s="5" t="str">
        <f>IF('[1]JIRA-Getter.csv'!C524="","",'[1]JIRA-Getter.csv'!C524)</f>
        <v>Refactor client side code</v>
      </c>
      <c r="D525" s="5" t="str">
        <f>IF('[1]JIRA-Getter.csv'!D524="","",'[1]JIRA-Getter.csv'!D524)</f>
        <v/>
      </c>
      <c r="E525" s="5" t="str">
        <f>IF('[1]JIRA-Getter.csv'!E524="","",'[1]JIRA-Getter.csv'!E524)</f>
        <v>Dev.Completion</v>
      </c>
      <c r="F525" s="5" t="str">
        <f>IF('[1]JIRA-Getter.csv'!F524="","",'[1]JIRA-Getter.csv'!F524)</f>
        <v>Closed</v>
      </c>
      <c r="G525" s="6">
        <f>IF('[1]JIRA-Getter.csv'!G524="","",'[1]JIRA-Getter.csv'!G524)</f>
        <v>16</v>
      </c>
      <c r="H525" s="6">
        <f>IF('[1]JIRA-Getter.csv'!H524="","",'[1]JIRA-Getter.csv'!H524)</f>
        <v>1.06666666666666</v>
      </c>
      <c r="I525" s="6">
        <f>IF('[1]JIRA-Getter.csv'!I524="","",'[1]JIRA-Getter.csv'!I524)</f>
        <v>0</v>
      </c>
      <c r="J525" s="6">
        <f>IF('[1]JIRA-Getter.csv'!J524="","",'[1]JIRA-Getter.csv'!J524)</f>
        <v>0</v>
      </c>
      <c r="K525" s="5">
        <f>IF('[1]JIRA-Getter.csv'!K524="","",'[1]JIRA-Getter.csv'!K524)</f>
        <v>15</v>
      </c>
      <c r="L525" s="5" t="str">
        <f>IF('[1]JIRA-Getter.csv'!L524="","",'[1]JIRA-Getter.csv'!L524)</f>
        <v>Tobias Blaser</v>
      </c>
      <c r="M525" s="7">
        <f>IF('[1]JIRA-Getter.csv'!M524="","",'[1]JIRA-Getter.csv'!M524+365.5*4)</f>
        <v>41971.28125</v>
      </c>
      <c r="N525" s="6">
        <f>IF('[1]JIRA-Getter.csv'!N524="","",'[1]JIRA-Getter.csv'!N524)</f>
        <v>2</v>
      </c>
      <c r="O525" s="8" t="str">
        <f>IF('[1]JIRA-Getter.csv'!O524="","",'[1]JIRA-Getter.csv'!O524)</f>
        <v>Fix template processor and remove duplicated code.</v>
      </c>
      <c r="P525" s="7">
        <f t="shared" si="8"/>
        <v>41971</v>
      </c>
    </row>
    <row r="526" spans="1:16">
      <c r="A526" s="5">
        <f>IF('[1]JIRA-Getter.csv'!A525="","",'[1]JIRA-Getter.csv'!A525)</f>
        <v>11484</v>
      </c>
      <c r="B526" s="5" t="str">
        <f>IF('[1]JIRA-Getter.csv'!B525="","",'[1]JIRA-Getter.csv'!B525)</f>
        <v>BA-157</v>
      </c>
      <c r="C526" s="5" t="str">
        <f>IF('[1]JIRA-Getter.csv'!C525="","",'[1]JIRA-Getter.csv'!C525)</f>
        <v>Refactor client side code</v>
      </c>
      <c r="D526" s="5" t="str">
        <f>IF('[1]JIRA-Getter.csv'!D525="","",'[1]JIRA-Getter.csv'!D525)</f>
        <v/>
      </c>
      <c r="E526" s="5" t="str">
        <f>IF('[1]JIRA-Getter.csv'!E525="","",'[1]JIRA-Getter.csv'!E525)</f>
        <v>Dev.Completion</v>
      </c>
      <c r="F526" s="5" t="str">
        <f>IF('[1]JIRA-Getter.csv'!F525="","",'[1]JIRA-Getter.csv'!F525)</f>
        <v>Closed</v>
      </c>
      <c r="G526" s="6">
        <f>IF('[1]JIRA-Getter.csv'!G525="","",'[1]JIRA-Getter.csv'!G525)</f>
        <v>16</v>
      </c>
      <c r="H526" s="6">
        <f>IF('[1]JIRA-Getter.csv'!H525="","",'[1]JIRA-Getter.csv'!H525)</f>
        <v>1.06666666666666</v>
      </c>
      <c r="I526" s="6">
        <f>IF('[1]JIRA-Getter.csv'!I525="","",'[1]JIRA-Getter.csv'!I525)</f>
        <v>0</v>
      </c>
      <c r="J526" s="6">
        <f>IF('[1]JIRA-Getter.csv'!J525="","",'[1]JIRA-Getter.csv'!J525)</f>
        <v>0</v>
      </c>
      <c r="K526" s="5">
        <f>IF('[1]JIRA-Getter.csv'!K525="","",'[1]JIRA-Getter.csv'!K525)</f>
        <v>15</v>
      </c>
      <c r="L526" s="5" t="str">
        <f>IF('[1]JIRA-Getter.csv'!L525="","",'[1]JIRA-Getter.csv'!L525)</f>
        <v>Tobias Blaser</v>
      </c>
      <c r="M526" s="7">
        <f>IF('[1]JIRA-Getter.csv'!M525="","",'[1]JIRA-Getter.csv'!M525+365.5*4)</f>
        <v>41970.655555555553</v>
      </c>
      <c r="N526" s="6">
        <f>IF('[1]JIRA-Getter.csv'!N525="","",'[1]JIRA-Getter.csv'!N525)</f>
        <v>1.5</v>
      </c>
      <c r="O526" s="8" t="str">
        <f>IF('[1]JIRA-Getter.csv'!O525="","",'[1]JIRA-Getter.csv'!O525)</f>
        <v>Refactor template processor</v>
      </c>
      <c r="P526" s="7">
        <f t="shared" si="8"/>
        <v>41970</v>
      </c>
    </row>
    <row r="527" spans="1:16">
      <c r="A527" s="5">
        <f>IF('[1]JIRA-Getter.csv'!A526="","",'[1]JIRA-Getter.csv'!A526)</f>
        <v>11485</v>
      </c>
      <c r="B527" s="5" t="str">
        <f>IF('[1]JIRA-Getter.csv'!B526="","",'[1]JIRA-Getter.csv'!B526)</f>
        <v>BA-157</v>
      </c>
      <c r="C527" s="5" t="str">
        <f>IF('[1]JIRA-Getter.csv'!C526="","",'[1]JIRA-Getter.csv'!C526)</f>
        <v>Refactor client side code</v>
      </c>
      <c r="D527" s="5" t="str">
        <f>IF('[1]JIRA-Getter.csv'!D526="","",'[1]JIRA-Getter.csv'!D526)</f>
        <v/>
      </c>
      <c r="E527" s="5" t="str">
        <f>IF('[1]JIRA-Getter.csv'!E526="","",'[1]JIRA-Getter.csv'!E526)</f>
        <v>Dev.Completion</v>
      </c>
      <c r="F527" s="5" t="str">
        <f>IF('[1]JIRA-Getter.csv'!F526="","",'[1]JIRA-Getter.csv'!F526)</f>
        <v>Closed</v>
      </c>
      <c r="G527" s="6">
        <f>IF('[1]JIRA-Getter.csv'!G526="","",'[1]JIRA-Getter.csv'!G526)</f>
        <v>16</v>
      </c>
      <c r="H527" s="6">
        <f>IF('[1]JIRA-Getter.csv'!H526="","",'[1]JIRA-Getter.csv'!H526)</f>
        <v>1.06666666666666</v>
      </c>
      <c r="I527" s="6">
        <f>IF('[1]JIRA-Getter.csv'!I526="","",'[1]JIRA-Getter.csv'!I526)</f>
        <v>0</v>
      </c>
      <c r="J527" s="6">
        <f>IF('[1]JIRA-Getter.csv'!J526="","",'[1]JIRA-Getter.csv'!J526)</f>
        <v>0</v>
      </c>
      <c r="K527" s="5">
        <f>IF('[1]JIRA-Getter.csv'!K526="","",'[1]JIRA-Getter.csv'!K526)</f>
        <v>15</v>
      </c>
      <c r="L527" s="5" t="str">
        <f>IF('[1]JIRA-Getter.csv'!L526="","",'[1]JIRA-Getter.csv'!L526)</f>
        <v>Tobias Blaser</v>
      </c>
      <c r="M527" s="7">
        <f>IF('[1]JIRA-Getter.csv'!M526="","",'[1]JIRA-Getter.csv'!M526+365.5*4)</f>
        <v>41971.385416666664</v>
      </c>
      <c r="N527" s="6">
        <f>IF('[1]JIRA-Getter.csv'!N526="","",'[1]JIRA-Getter.csv'!N526)</f>
        <v>1.5</v>
      </c>
      <c r="O527" s="8" t="str">
        <f>IF('[1]JIRA-Getter.csv'!O526="","",'[1]JIRA-Getter.csv'!O526)</f>
        <v>Fix path variables containing spaces.</v>
      </c>
      <c r="P527" s="7">
        <f t="shared" si="8"/>
        <v>41971</v>
      </c>
    </row>
    <row r="528" spans="1:16">
      <c r="A528" s="5">
        <f>IF('[1]JIRA-Getter.csv'!A527="","",'[1]JIRA-Getter.csv'!A527)</f>
        <v>11500</v>
      </c>
      <c r="B528" s="5" t="str">
        <f>IF('[1]JIRA-Getter.csv'!B527="","",'[1]JIRA-Getter.csv'!B527)</f>
        <v>BA-197</v>
      </c>
      <c r="C528" s="5" t="str">
        <f>IF('[1]JIRA-Getter.csv'!C527="","",'[1]JIRA-Getter.csv'!C527)</f>
        <v>Add more Nullable/NotNull Annotations</v>
      </c>
      <c r="D528" s="5" t="str">
        <f>IF('[1]JIRA-Getter.csv'!D527="","",'[1]JIRA-Getter.csv'!D527)</f>
        <v/>
      </c>
      <c r="E528" s="5" t="str">
        <f>IF('[1]JIRA-Getter.csv'!E527="","",'[1]JIRA-Getter.csv'!E527)</f>
        <v>Dev.Completion</v>
      </c>
      <c r="F528" s="5" t="str">
        <f>IF('[1]JIRA-Getter.csv'!F527="","",'[1]JIRA-Getter.csv'!F527)</f>
        <v>Closed</v>
      </c>
      <c r="G528" s="6">
        <f>IF('[1]JIRA-Getter.csv'!G527="","",'[1]JIRA-Getter.csv'!G527)</f>
        <v>1</v>
      </c>
      <c r="H528" s="6">
        <f>IF('[1]JIRA-Getter.csv'!H527="","",'[1]JIRA-Getter.csv'!H527)</f>
        <v>1</v>
      </c>
      <c r="I528" s="6">
        <f>IF('[1]JIRA-Getter.csv'!I527="","",'[1]JIRA-Getter.csv'!I527)</f>
        <v>0.5</v>
      </c>
      <c r="J528" s="6">
        <f>IF('[1]JIRA-Getter.csv'!J527="","",'[1]JIRA-Getter.csv'!J527)</f>
        <v>0.5</v>
      </c>
      <c r="K528" s="5">
        <f>IF('[1]JIRA-Getter.csv'!K527="","",'[1]JIRA-Getter.csv'!K527)</f>
        <v>1</v>
      </c>
      <c r="L528" s="5" t="str">
        <f>IF('[1]JIRA-Getter.csv'!L527="","",'[1]JIRA-Getter.csv'!L527)</f>
        <v>Laurin Murer</v>
      </c>
      <c r="M528" s="7">
        <f>IF('[1]JIRA-Getter.csv'!M527="","",'[1]JIRA-Getter.csv'!M527+365.5*4)</f>
        <v>41971.507638888892</v>
      </c>
      <c r="N528" s="6">
        <f>IF('[1]JIRA-Getter.csv'!N527="","",'[1]JIRA-Getter.csv'!N527)</f>
        <v>0.5</v>
      </c>
      <c r="O528" s="8" t="str">
        <f>IF('[1]JIRA-Getter.csv'!O527="","",'[1]JIRA-Getter.csv'!O527)</f>
        <v>Add more Nullable/NotNull Annotations</v>
      </c>
      <c r="P528" s="7">
        <f t="shared" si="8"/>
        <v>41971</v>
      </c>
    </row>
    <row r="529" spans="1:16">
      <c r="A529" s="5">
        <f>IF('[1]JIRA-Getter.csv'!A528="","",'[1]JIRA-Getter.csv'!A528)</f>
        <v>11501</v>
      </c>
      <c r="B529" s="5" t="str">
        <f>IF('[1]JIRA-Getter.csv'!B528="","",'[1]JIRA-Getter.csv'!B528)</f>
        <v>BA-166</v>
      </c>
      <c r="C529" s="5" t="str">
        <f>IF('[1]JIRA-Getter.csv'!C528="","",'[1]JIRA-Getter.csv'!C528)</f>
        <v>Refactor server test structure</v>
      </c>
      <c r="D529" s="5" t="str">
        <f>IF('[1]JIRA-Getter.csv'!D528="","",'[1]JIRA-Getter.csv'!D528)</f>
        <v/>
      </c>
      <c r="E529" s="5" t="str">
        <f>IF('[1]JIRA-Getter.csv'!E528="","",'[1]JIRA-Getter.csv'!E528)</f>
        <v>Dev.Completion</v>
      </c>
      <c r="F529" s="5" t="str">
        <f>IF('[1]JIRA-Getter.csv'!F528="","",'[1]JIRA-Getter.csv'!F528)</f>
        <v>Closed</v>
      </c>
      <c r="G529" s="6">
        <f>IF('[1]JIRA-Getter.csv'!G528="","",'[1]JIRA-Getter.csv'!G528)</f>
        <v>0</v>
      </c>
      <c r="H529" s="6">
        <f>IF('[1]JIRA-Getter.csv'!H528="","",'[1]JIRA-Getter.csv'!H528)</f>
        <v>0</v>
      </c>
      <c r="I529" s="6">
        <f>IF('[1]JIRA-Getter.csv'!I528="","",'[1]JIRA-Getter.csv'!I528)</f>
        <v>0</v>
      </c>
      <c r="J529" s="6">
        <f>IF('[1]JIRA-Getter.csv'!J528="","",'[1]JIRA-Getter.csv'!J528)</f>
        <v>0</v>
      </c>
      <c r="K529" s="5">
        <f>IF('[1]JIRA-Getter.csv'!K528="","",'[1]JIRA-Getter.csv'!K528)</f>
        <v>1</v>
      </c>
      <c r="L529" s="5" t="str">
        <f>IF('[1]JIRA-Getter.csv'!L528="","",'[1]JIRA-Getter.csv'!L528)</f>
        <v>Laurin Murer</v>
      </c>
      <c r="M529" s="7">
        <f>IF('[1]JIRA-Getter.csv'!M528="","",'[1]JIRA-Getter.csv'!M528+365.5*4)</f>
        <v>41971.557638888888</v>
      </c>
      <c r="N529" s="6">
        <f>IF('[1]JIRA-Getter.csv'!N528="","",'[1]JIRA-Getter.csv'!N528)</f>
        <v>1.1666666666666601</v>
      </c>
      <c r="O529" s="8" t="str">
        <f>IF('[1]JIRA-Getter.csv'!O528="","",'[1]JIRA-Getter.csv'!O528)</f>
        <v>Changed structure of server tests</v>
      </c>
      <c r="P529" s="7">
        <f t="shared" si="8"/>
        <v>41971</v>
      </c>
    </row>
    <row r="530" spans="1:16">
      <c r="A530" s="5">
        <f>IF('[1]JIRA-Getter.csv'!A529="","",'[1]JIRA-Getter.csv'!A529)</f>
        <v>11502</v>
      </c>
      <c r="B530" s="5" t="str">
        <f>IF('[1]JIRA-Getter.csv'!B529="","",'[1]JIRA-Getter.csv'!B529)</f>
        <v>BA-157</v>
      </c>
      <c r="C530" s="5" t="str">
        <f>IF('[1]JIRA-Getter.csv'!C529="","",'[1]JIRA-Getter.csv'!C529)</f>
        <v>Refactor client side code</v>
      </c>
      <c r="D530" s="5" t="str">
        <f>IF('[1]JIRA-Getter.csv'!D529="","",'[1]JIRA-Getter.csv'!D529)</f>
        <v/>
      </c>
      <c r="E530" s="5" t="str">
        <f>IF('[1]JIRA-Getter.csv'!E529="","",'[1]JIRA-Getter.csv'!E529)</f>
        <v>Dev.Completion</v>
      </c>
      <c r="F530" s="5" t="str">
        <f>IF('[1]JIRA-Getter.csv'!F529="","",'[1]JIRA-Getter.csv'!F529)</f>
        <v>Closed</v>
      </c>
      <c r="G530" s="6">
        <f>IF('[1]JIRA-Getter.csv'!G529="","",'[1]JIRA-Getter.csv'!G529)</f>
        <v>16</v>
      </c>
      <c r="H530" s="6">
        <f>IF('[1]JIRA-Getter.csv'!H529="","",'[1]JIRA-Getter.csv'!H529)</f>
        <v>1.06666666666666</v>
      </c>
      <c r="I530" s="6">
        <f>IF('[1]JIRA-Getter.csv'!I529="","",'[1]JIRA-Getter.csv'!I529)</f>
        <v>0</v>
      </c>
      <c r="J530" s="6">
        <f>IF('[1]JIRA-Getter.csv'!J529="","",'[1]JIRA-Getter.csv'!J529)</f>
        <v>0</v>
      </c>
      <c r="K530" s="5">
        <f>IF('[1]JIRA-Getter.csv'!K529="","",'[1]JIRA-Getter.csv'!K529)</f>
        <v>15</v>
      </c>
      <c r="L530" s="5" t="str">
        <f>IF('[1]JIRA-Getter.csv'!L529="","",'[1]JIRA-Getter.csv'!L529)</f>
        <v>Tobias Blaser</v>
      </c>
      <c r="M530" s="7">
        <f>IF('[1]JIRA-Getter.csv'!M529="","",'[1]JIRA-Getter.csv'!M529+365.5*4)</f>
        <v>41971.53125</v>
      </c>
      <c r="N530" s="6">
        <f>IF('[1]JIRA-Getter.csv'!N529="","",'[1]JIRA-Getter.csv'!N529)</f>
        <v>2.5</v>
      </c>
      <c r="O530" s="8" t="str">
        <f>IF('[1]JIRA-Getter.csv'!O529="","",'[1]JIRA-Getter.csv'!O529)</f>
        <v>Generate documentation using typedoc, refactor repository for better documentation.</v>
      </c>
      <c r="P530" s="7">
        <f t="shared" si="8"/>
        <v>41971</v>
      </c>
    </row>
    <row r="531" spans="1:16">
      <c r="A531" s="5">
        <f>IF('[1]JIRA-Getter.csv'!A530="","",'[1]JIRA-Getter.csv'!A530)</f>
        <v>11503</v>
      </c>
      <c r="B531" s="5" t="str">
        <f>IF('[1]JIRA-Getter.csv'!B530="","",'[1]JIRA-Getter.csv'!B530)</f>
        <v>BA-157</v>
      </c>
      <c r="C531" s="5" t="str">
        <f>IF('[1]JIRA-Getter.csv'!C530="","",'[1]JIRA-Getter.csv'!C530)</f>
        <v>Refactor client side code</v>
      </c>
      <c r="D531" s="5" t="str">
        <f>IF('[1]JIRA-Getter.csv'!D530="","",'[1]JIRA-Getter.csv'!D530)</f>
        <v/>
      </c>
      <c r="E531" s="5" t="str">
        <f>IF('[1]JIRA-Getter.csv'!E530="","",'[1]JIRA-Getter.csv'!E530)</f>
        <v>Dev.Completion</v>
      </c>
      <c r="F531" s="5" t="str">
        <f>IF('[1]JIRA-Getter.csv'!F530="","",'[1]JIRA-Getter.csv'!F530)</f>
        <v>Closed</v>
      </c>
      <c r="G531" s="6">
        <f>IF('[1]JIRA-Getter.csv'!G530="","",'[1]JIRA-Getter.csv'!G530)</f>
        <v>16</v>
      </c>
      <c r="H531" s="6">
        <f>IF('[1]JIRA-Getter.csv'!H530="","",'[1]JIRA-Getter.csv'!H530)</f>
        <v>1.06666666666666</v>
      </c>
      <c r="I531" s="6">
        <f>IF('[1]JIRA-Getter.csv'!I530="","",'[1]JIRA-Getter.csv'!I530)</f>
        <v>0</v>
      </c>
      <c r="J531" s="6">
        <f>IF('[1]JIRA-Getter.csv'!J530="","",'[1]JIRA-Getter.csv'!J530)</f>
        <v>0</v>
      </c>
      <c r="K531" s="5">
        <f>IF('[1]JIRA-Getter.csv'!K530="","",'[1]JIRA-Getter.csv'!K530)</f>
        <v>15</v>
      </c>
      <c r="L531" s="5" t="str">
        <f>IF('[1]JIRA-Getter.csv'!L530="","",'[1]JIRA-Getter.csv'!L530)</f>
        <v>Tobias Blaser</v>
      </c>
      <c r="M531" s="7">
        <f>IF('[1]JIRA-Getter.csv'!M530="","",'[1]JIRA-Getter.csv'!M530+365.5*4)</f>
        <v>41971.59375</v>
      </c>
      <c r="N531" s="6">
        <f>IF('[1]JIRA-Getter.csv'!N530="","",'[1]JIRA-Getter.csv'!N530)</f>
        <v>0.5</v>
      </c>
      <c r="O531" s="8" t="str">
        <f>IF('[1]JIRA-Getter.csv'!O530="","",'[1]JIRA-Getter.csv'!O530)</f>
        <v>Improve dashboard view</v>
      </c>
      <c r="P531" s="7">
        <f t="shared" si="8"/>
        <v>41971</v>
      </c>
    </row>
    <row r="532" spans="1:16">
      <c r="A532" s="5">
        <f>IF('[1]JIRA-Getter.csv'!A531="","",'[1]JIRA-Getter.csv'!A531)</f>
        <v>11504</v>
      </c>
      <c r="B532" s="5" t="str">
        <f>IF('[1]JIRA-Getter.csv'!B531="","",'[1]JIRA-Getter.csv'!B531)</f>
        <v>BA-195</v>
      </c>
      <c r="C532" s="5" t="str">
        <f>IF('[1]JIRA-Getter.csv'!C531="","",'[1]JIRA-Getter.csv'!C531)</f>
        <v>Transmissionconroller fails on rendering TaskTemplates</v>
      </c>
      <c r="D532" s="5" t="str">
        <f>IF('[1]JIRA-Getter.csv'!D531="","",'[1]JIRA-Getter.csv'!D531)</f>
        <v/>
      </c>
      <c r="E532" s="5" t="str">
        <f>IF('[1]JIRA-Getter.csv'!E531="","",'[1]JIRA-Getter.csv'!E531)</f>
        <v>Dev.Completion</v>
      </c>
      <c r="F532" s="5" t="str">
        <f>IF('[1]JIRA-Getter.csv'!F531="","",'[1]JIRA-Getter.csv'!F531)</f>
        <v>Closed</v>
      </c>
      <c r="G532" s="6">
        <f>IF('[1]JIRA-Getter.csv'!G531="","",'[1]JIRA-Getter.csv'!G531)</f>
        <v>4</v>
      </c>
      <c r="H532" s="6">
        <f>IF('[1]JIRA-Getter.csv'!H531="","",'[1]JIRA-Getter.csv'!H531)</f>
        <v>0.5</v>
      </c>
      <c r="I532" s="6">
        <f>IF('[1]JIRA-Getter.csv'!I531="","",'[1]JIRA-Getter.csv'!I531)</f>
        <v>0</v>
      </c>
      <c r="J532" s="6">
        <f>IF('[1]JIRA-Getter.csv'!J531="","",'[1]JIRA-Getter.csv'!J531)</f>
        <v>0</v>
      </c>
      <c r="K532" s="5">
        <f>IF('[1]JIRA-Getter.csv'!K531="","",'[1]JIRA-Getter.csv'!K531)</f>
        <v>8</v>
      </c>
      <c r="L532" s="5" t="str">
        <f>IF('[1]JIRA-Getter.csv'!L531="","",'[1]JIRA-Getter.csv'!L531)</f>
        <v>Laurin Murer</v>
      </c>
      <c r="M532" s="7">
        <f>IF('[1]JIRA-Getter.csv'!M531="","",'[1]JIRA-Getter.csv'!M531+365.5*4)</f>
        <v>41971.723611111112</v>
      </c>
      <c r="N532" s="6">
        <f>IF('[1]JIRA-Getter.csv'!N531="","",'[1]JIRA-Getter.csv'!N531)</f>
        <v>3</v>
      </c>
      <c r="O532" s="8" t="str">
        <f>IF('[1]JIRA-Getter.csv'!O531="","",'[1]JIRA-Getter.csv'!O531)</f>
        <v>Wrote test to prove TransmissionConroller does not fail on rendering TaskTemplates</v>
      </c>
      <c r="P532" s="7">
        <f t="shared" si="8"/>
        <v>41971</v>
      </c>
    </row>
    <row r="533" spans="1:16">
      <c r="A533" s="5">
        <f>IF('[1]JIRA-Getter.csv'!A532="","",'[1]JIRA-Getter.csv'!A532)</f>
        <v>11505</v>
      </c>
      <c r="B533" s="5" t="str">
        <f>IF('[1]JIRA-Getter.csv'!B532="","",'[1]JIRA-Getter.csv'!B532)</f>
        <v>BA-157</v>
      </c>
      <c r="C533" s="5" t="str">
        <f>IF('[1]JIRA-Getter.csv'!C532="","",'[1]JIRA-Getter.csv'!C532)</f>
        <v>Refactor client side code</v>
      </c>
      <c r="D533" s="5" t="str">
        <f>IF('[1]JIRA-Getter.csv'!D532="","",'[1]JIRA-Getter.csv'!D532)</f>
        <v/>
      </c>
      <c r="E533" s="5" t="str">
        <f>IF('[1]JIRA-Getter.csv'!E532="","",'[1]JIRA-Getter.csv'!E532)</f>
        <v>Dev.Completion</v>
      </c>
      <c r="F533" s="5" t="str">
        <f>IF('[1]JIRA-Getter.csv'!F532="","",'[1]JIRA-Getter.csv'!F532)</f>
        <v>Closed</v>
      </c>
      <c r="G533" s="6">
        <f>IF('[1]JIRA-Getter.csv'!G532="","",'[1]JIRA-Getter.csv'!G532)</f>
        <v>16</v>
      </c>
      <c r="H533" s="6">
        <f>IF('[1]JIRA-Getter.csv'!H532="","",'[1]JIRA-Getter.csv'!H532)</f>
        <v>1.06666666666666</v>
      </c>
      <c r="I533" s="6">
        <f>IF('[1]JIRA-Getter.csv'!I532="","",'[1]JIRA-Getter.csv'!I532)</f>
        <v>0</v>
      </c>
      <c r="J533" s="6">
        <f>IF('[1]JIRA-Getter.csv'!J532="","",'[1]JIRA-Getter.csv'!J532)</f>
        <v>0</v>
      </c>
      <c r="K533" s="5">
        <f>IF('[1]JIRA-Getter.csv'!K532="","",'[1]JIRA-Getter.csv'!K532)</f>
        <v>15</v>
      </c>
      <c r="L533" s="5" t="str">
        <f>IF('[1]JIRA-Getter.csv'!L532="","",'[1]JIRA-Getter.csv'!L532)</f>
        <v>Tobias Blaser</v>
      </c>
      <c r="M533" s="7">
        <f>IF('[1]JIRA-Getter.csv'!M532="","",'[1]JIRA-Getter.csv'!M532+365.5*4)</f>
        <v>41971.666666666664</v>
      </c>
      <c r="N533" s="6">
        <f>IF('[1]JIRA-Getter.csv'!N532="","",'[1]JIRA-Getter.csv'!N532)</f>
        <v>1.75</v>
      </c>
      <c r="O533" s="8" t="str">
        <f>IF('[1]JIRA-Getter.csv'!O532="","",'[1]JIRA-Getter.csv'!O532)</f>
        <v>Refactor register controller.</v>
      </c>
      <c r="P533" s="7">
        <f t="shared" si="8"/>
        <v>41971</v>
      </c>
    </row>
    <row r="534" spans="1:16">
      <c r="A534" s="5">
        <f>IF('[1]JIRA-Getter.csv'!A533="","",'[1]JIRA-Getter.csv'!A533)</f>
        <v>11506</v>
      </c>
      <c r="B534" s="5" t="str">
        <f>IF('[1]JIRA-Getter.csv'!B533="","",'[1]JIRA-Getter.csv'!B533)</f>
        <v>BA-157</v>
      </c>
      <c r="C534" s="5" t="str">
        <f>IF('[1]JIRA-Getter.csv'!C533="","",'[1]JIRA-Getter.csv'!C533)</f>
        <v>Refactor client side code</v>
      </c>
      <c r="D534" s="5" t="str">
        <f>IF('[1]JIRA-Getter.csv'!D533="","",'[1]JIRA-Getter.csv'!D533)</f>
        <v/>
      </c>
      <c r="E534" s="5" t="str">
        <f>IF('[1]JIRA-Getter.csv'!E533="","",'[1]JIRA-Getter.csv'!E533)</f>
        <v>Dev.Completion</v>
      </c>
      <c r="F534" s="5" t="str">
        <f>IF('[1]JIRA-Getter.csv'!F533="","",'[1]JIRA-Getter.csv'!F533)</f>
        <v>Closed</v>
      </c>
      <c r="G534" s="6">
        <f>IF('[1]JIRA-Getter.csv'!G533="","",'[1]JIRA-Getter.csv'!G533)</f>
        <v>16</v>
      </c>
      <c r="H534" s="6">
        <f>IF('[1]JIRA-Getter.csv'!H533="","",'[1]JIRA-Getter.csv'!H533)</f>
        <v>1.06666666666666</v>
      </c>
      <c r="I534" s="6">
        <f>IF('[1]JIRA-Getter.csv'!I533="","",'[1]JIRA-Getter.csv'!I533)</f>
        <v>0</v>
      </c>
      <c r="J534" s="6">
        <f>IF('[1]JIRA-Getter.csv'!J533="","",'[1]JIRA-Getter.csv'!J533)</f>
        <v>0</v>
      </c>
      <c r="K534" s="5">
        <f>IF('[1]JIRA-Getter.csv'!K533="","",'[1]JIRA-Getter.csv'!K533)</f>
        <v>15</v>
      </c>
      <c r="L534" s="5" t="str">
        <f>IF('[1]JIRA-Getter.csv'!L533="","",'[1]JIRA-Getter.csv'!L533)</f>
        <v>Tobias Blaser</v>
      </c>
      <c r="M534" s="7">
        <f>IF('[1]JIRA-Getter.csv'!M533="","",'[1]JIRA-Getter.csv'!M533+365.5*4)</f>
        <v>41971.75</v>
      </c>
      <c r="N534" s="6">
        <f>IF('[1]JIRA-Getter.csv'!N533="","",'[1]JIRA-Getter.csv'!N533)</f>
        <v>0.75</v>
      </c>
      <c r="O534" s="8" t="str">
        <f>IF('[1]JIRA-Getter.csv'!O533="","",'[1]JIRA-Getter.csv'!O533)</f>
        <v>Fix problem with extracted scop variables.</v>
      </c>
      <c r="P534" s="7">
        <f t="shared" si="8"/>
        <v>41971</v>
      </c>
    </row>
    <row r="535" spans="1:16">
      <c r="A535" s="5">
        <f>IF('[1]JIRA-Getter.csv'!A534="","",'[1]JIRA-Getter.csv'!A534)</f>
        <v>11507</v>
      </c>
      <c r="B535" s="5" t="str">
        <f>IF('[1]JIRA-Getter.csv'!B534="","",'[1]JIRA-Getter.csv'!B534)</f>
        <v>BA-157</v>
      </c>
      <c r="C535" s="5" t="str">
        <f>IF('[1]JIRA-Getter.csv'!C534="","",'[1]JIRA-Getter.csv'!C534)</f>
        <v>Refactor client side code</v>
      </c>
      <c r="D535" s="5" t="str">
        <f>IF('[1]JIRA-Getter.csv'!D534="","",'[1]JIRA-Getter.csv'!D534)</f>
        <v/>
      </c>
      <c r="E535" s="5" t="str">
        <f>IF('[1]JIRA-Getter.csv'!E534="","",'[1]JIRA-Getter.csv'!E534)</f>
        <v>Dev.Completion</v>
      </c>
      <c r="F535" s="5" t="str">
        <f>IF('[1]JIRA-Getter.csv'!F534="","",'[1]JIRA-Getter.csv'!F534)</f>
        <v>Closed</v>
      </c>
      <c r="G535" s="6">
        <f>IF('[1]JIRA-Getter.csv'!G534="","",'[1]JIRA-Getter.csv'!G534)</f>
        <v>16</v>
      </c>
      <c r="H535" s="6">
        <f>IF('[1]JIRA-Getter.csv'!H534="","",'[1]JIRA-Getter.csv'!H534)</f>
        <v>1.06666666666666</v>
      </c>
      <c r="I535" s="6">
        <f>IF('[1]JIRA-Getter.csv'!I534="","",'[1]JIRA-Getter.csv'!I534)</f>
        <v>0</v>
      </c>
      <c r="J535" s="6">
        <f>IF('[1]JIRA-Getter.csv'!J534="","",'[1]JIRA-Getter.csv'!J534)</f>
        <v>0</v>
      </c>
      <c r="K535" s="5">
        <f>IF('[1]JIRA-Getter.csv'!K534="","",'[1]JIRA-Getter.csv'!K534)</f>
        <v>15</v>
      </c>
      <c r="L535" s="5" t="str">
        <f>IF('[1]JIRA-Getter.csv'!L534="","",'[1]JIRA-Getter.csv'!L534)</f>
        <v>Tobias Blaser</v>
      </c>
      <c r="M535" s="7">
        <f>IF('[1]JIRA-Getter.csv'!M534="","",'[1]JIRA-Getter.csv'!M534+365.5*4)</f>
        <v>41972.5625</v>
      </c>
      <c r="N535" s="6">
        <f>IF('[1]JIRA-Getter.csv'!N534="","",'[1]JIRA-Getter.csv'!N534)</f>
        <v>3.5</v>
      </c>
      <c r="O535" s="8" t="str">
        <f>IF('[1]JIRA-Getter.csv'!O534="","",'[1]JIRA-Getter.csv'!O534)</f>
        <v>Improve mapping controller.</v>
      </c>
      <c r="P535" s="7">
        <f t="shared" si="8"/>
        <v>41972</v>
      </c>
    </row>
    <row r="536" spans="1:16">
      <c r="A536" s="5">
        <f>IF('[1]JIRA-Getter.csv'!A535="","",'[1]JIRA-Getter.csv'!A535)</f>
        <v>11508</v>
      </c>
      <c r="B536" s="5" t="str">
        <f>IF('[1]JIRA-Getter.csv'!B535="","",'[1]JIRA-Getter.csv'!B535)</f>
        <v>BA-157</v>
      </c>
      <c r="C536" s="5" t="str">
        <f>IF('[1]JIRA-Getter.csv'!C535="","",'[1]JIRA-Getter.csv'!C535)</f>
        <v>Refactor client side code</v>
      </c>
      <c r="D536" s="5" t="str">
        <f>IF('[1]JIRA-Getter.csv'!D535="","",'[1]JIRA-Getter.csv'!D535)</f>
        <v/>
      </c>
      <c r="E536" s="5" t="str">
        <f>IF('[1]JIRA-Getter.csv'!E535="","",'[1]JIRA-Getter.csv'!E535)</f>
        <v>Dev.Completion</v>
      </c>
      <c r="F536" s="5" t="str">
        <f>IF('[1]JIRA-Getter.csv'!F535="","",'[1]JIRA-Getter.csv'!F535)</f>
        <v>Closed</v>
      </c>
      <c r="G536" s="6">
        <f>IF('[1]JIRA-Getter.csv'!G535="","",'[1]JIRA-Getter.csv'!G535)</f>
        <v>16</v>
      </c>
      <c r="H536" s="6">
        <f>IF('[1]JIRA-Getter.csv'!H535="","",'[1]JIRA-Getter.csv'!H535)</f>
        <v>1.06666666666666</v>
      </c>
      <c r="I536" s="6">
        <f>IF('[1]JIRA-Getter.csv'!I535="","",'[1]JIRA-Getter.csv'!I535)</f>
        <v>0</v>
      </c>
      <c r="J536" s="6">
        <f>IF('[1]JIRA-Getter.csv'!J535="","",'[1]JIRA-Getter.csv'!J535)</f>
        <v>0</v>
      </c>
      <c r="K536" s="5">
        <f>IF('[1]JIRA-Getter.csv'!K535="","",'[1]JIRA-Getter.csv'!K535)</f>
        <v>15</v>
      </c>
      <c r="L536" s="5" t="str">
        <f>IF('[1]JIRA-Getter.csv'!L535="","",'[1]JIRA-Getter.csv'!L535)</f>
        <v>Tobias Blaser</v>
      </c>
      <c r="M536" s="7">
        <f>IF('[1]JIRA-Getter.csv'!M535="","",'[1]JIRA-Getter.csv'!M535+365.5*4)</f>
        <v>41972.75</v>
      </c>
      <c r="N536" s="6">
        <f>IF('[1]JIRA-Getter.csv'!N535="","",'[1]JIRA-Getter.csv'!N535)</f>
        <v>1.5</v>
      </c>
      <c r="O536" s="8" t="str">
        <f>IF('[1]JIRA-Getter.csv'!O535="","",'[1]JIRA-Getter.csv'!O535)</f>
        <v>Fix bugs in mapping controller &amp; improve mapping view.</v>
      </c>
      <c r="P536" s="7">
        <f t="shared" si="8"/>
        <v>41972</v>
      </c>
    </row>
    <row r="537" spans="1:16">
      <c r="A537" s="5">
        <f>IF('[1]JIRA-Getter.csv'!A536="","",'[1]JIRA-Getter.csv'!A536)</f>
        <v>11509</v>
      </c>
      <c r="B537" s="5" t="str">
        <f>IF('[1]JIRA-Getter.csv'!B536="","",'[1]JIRA-Getter.csv'!B536)</f>
        <v>BA-180</v>
      </c>
      <c r="C537" s="5" t="str">
        <f>IF('[1]JIRA-Getter.csv'!C536="","",'[1]JIRA-Getter.csv'!C536)</f>
        <v>Add "run tests" requirements to README (firefox, ui, ...)</v>
      </c>
      <c r="D537" s="5" t="str">
        <f>IF('[1]JIRA-Getter.csv'!D536="","",'[1]JIRA-Getter.csv'!D536)</f>
        <v/>
      </c>
      <c r="E537" s="5" t="str">
        <f>IF('[1]JIRA-Getter.csv'!E536="","",'[1]JIRA-Getter.csv'!E536)</f>
        <v>Dev.Completion</v>
      </c>
      <c r="F537" s="5" t="str">
        <f>IF('[1]JIRA-Getter.csv'!F536="","",'[1]JIRA-Getter.csv'!F536)</f>
        <v>Closed</v>
      </c>
      <c r="G537" s="6">
        <f>IF('[1]JIRA-Getter.csv'!G536="","",'[1]JIRA-Getter.csv'!G536)</f>
        <v>1</v>
      </c>
      <c r="H537" s="6">
        <f>IF('[1]JIRA-Getter.csv'!H536="","",'[1]JIRA-Getter.csv'!H536)</f>
        <v>0.5</v>
      </c>
      <c r="I537" s="6">
        <f>IF('[1]JIRA-Getter.csv'!I536="","",'[1]JIRA-Getter.csv'!I536)</f>
        <v>0.66666666666666596</v>
      </c>
      <c r="J537" s="6">
        <f>IF('[1]JIRA-Getter.csv'!J536="","",'[1]JIRA-Getter.csv'!J536)</f>
        <v>0.33333333333333298</v>
      </c>
      <c r="K537" s="5">
        <f>IF('[1]JIRA-Getter.csv'!K536="","",'[1]JIRA-Getter.csv'!K536)</f>
        <v>2</v>
      </c>
      <c r="L537" s="5" t="str">
        <f>IF('[1]JIRA-Getter.csv'!L536="","",'[1]JIRA-Getter.csv'!L536)</f>
        <v>Tobias Blaser</v>
      </c>
      <c r="M537" s="7">
        <f>IF('[1]JIRA-Getter.csv'!M536="","",'[1]JIRA-Getter.csv'!M536+365.5*4)</f>
        <v>41973.4375</v>
      </c>
      <c r="N537" s="6">
        <f>IF('[1]JIRA-Getter.csv'!N536="","",'[1]JIRA-Getter.csv'!N536)</f>
        <v>0.25</v>
      </c>
      <c r="O537" s="8" t="str">
        <f>IF('[1]JIRA-Getter.csv'!O536="","",'[1]JIRA-Getter.csv'!O536)</f>
        <v>Add build server requirements to README</v>
      </c>
      <c r="P537" s="7">
        <f t="shared" si="8"/>
        <v>41973</v>
      </c>
    </row>
    <row r="538" spans="1:16">
      <c r="A538" s="5">
        <f>IF('[1]JIRA-Getter.csv'!A537="","",'[1]JIRA-Getter.csv'!A537)</f>
        <v>11510</v>
      </c>
      <c r="B538" s="5" t="str">
        <f>IF('[1]JIRA-Getter.csv'!B537="","",'[1]JIRA-Getter.csv'!B537)</f>
        <v>BA-201</v>
      </c>
      <c r="C538" s="5" t="str">
        <f>IF('[1]JIRA-Getter.csv'!C537="","",'[1]JIRA-Getter.csv'!C537)</f>
        <v>Improove application using usability test feedback</v>
      </c>
      <c r="D538" s="5" t="str">
        <f>IF('[1]JIRA-Getter.csv'!D537="","",'[1]JIRA-Getter.csv'!D537)</f>
        <v/>
      </c>
      <c r="E538" s="5" t="str">
        <f>IF('[1]JIRA-Getter.csv'!E537="","",'[1]JIRA-Getter.csv'!E537)</f>
        <v>Dev.Completion</v>
      </c>
      <c r="F538" s="5" t="str">
        <f>IF('[1]JIRA-Getter.csv'!F537="","",'[1]JIRA-Getter.csv'!F537)</f>
        <v>Closed</v>
      </c>
      <c r="G538" s="6">
        <f>IF('[1]JIRA-Getter.csv'!G537="","",'[1]JIRA-Getter.csv'!G537)</f>
        <v>0</v>
      </c>
      <c r="H538" s="6">
        <f>IF('[1]JIRA-Getter.csv'!H537="","",'[1]JIRA-Getter.csv'!H537)</f>
        <v>0</v>
      </c>
      <c r="I538" s="6">
        <f>IF('[1]JIRA-Getter.csv'!I537="","",'[1]JIRA-Getter.csv'!I537)</f>
        <v>0</v>
      </c>
      <c r="J538" s="6">
        <f>IF('[1]JIRA-Getter.csv'!J537="","",'[1]JIRA-Getter.csv'!J537)</f>
        <v>0</v>
      </c>
      <c r="K538" s="5">
        <f>IF('[1]JIRA-Getter.csv'!K537="","",'[1]JIRA-Getter.csv'!K537)</f>
        <v>3</v>
      </c>
      <c r="L538" s="5" t="str">
        <f>IF('[1]JIRA-Getter.csv'!L537="","",'[1]JIRA-Getter.csv'!L537)</f>
        <v>Tobias Blaser</v>
      </c>
      <c r="M538" s="7">
        <f>IF('[1]JIRA-Getter.csv'!M537="","",'[1]JIRA-Getter.csv'!M537+365.5*4)</f>
        <v>41973.447916666664</v>
      </c>
      <c r="N538" s="6">
        <f>IF('[1]JIRA-Getter.csv'!N537="","",'[1]JIRA-Getter.csv'!N537)</f>
        <v>0.5</v>
      </c>
      <c r="O538" s="8" t="str">
        <f>IF('[1]JIRA-Getter.csv'!O537="","",'[1]JIRA-Getter.csv'!O537)</f>
        <v>Add logout status notification.</v>
      </c>
      <c r="P538" s="7">
        <f t="shared" si="8"/>
        <v>41973</v>
      </c>
    </row>
    <row r="539" spans="1:16">
      <c r="A539" s="5">
        <f>IF('[1]JIRA-Getter.csv'!A538="","",'[1]JIRA-Getter.csv'!A538)</f>
        <v>11511</v>
      </c>
      <c r="B539" s="5" t="str">
        <f>IF('[1]JIRA-Getter.csv'!B538="","",'[1]JIRA-Getter.csv'!B538)</f>
        <v>BA-201</v>
      </c>
      <c r="C539" s="5" t="str">
        <f>IF('[1]JIRA-Getter.csv'!C538="","",'[1]JIRA-Getter.csv'!C538)</f>
        <v>Improove application using usability test feedback</v>
      </c>
      <c r="D539" s="5" t="str">
        <f>IF('[1]JIRA-Getter.csv'!D538="","",'[1]JIRA-Getter.csv'!D538)</f>
        <v/>
      </c>
      <c r="E539" s="5" t="str">
        <f>IF('[1]JIRA-Getter.csv'!E538="","",'[1]JIRA-Getter.csv'!E538)</f>
        <v>Dev.Completion</v>
      </c>
      <c r="F539" s="5" t="str">
        <f>IF('[1]JIRA-Getter.csv'!F538="","",'[1]JIRA-Getter.csv'!F538)</f>
        <v>Closed</v>
      </c>
      <c r="G539" s="6">
        <f>IF('[1]JIRA-Getter.csv'!G538="","",'[1]JIRA-Getter.csv'!G538)</f>
        <v>0</v>
      </c>
      <c r="H539" s="6">
        <f>IF('[1]JIRA-Getter.csv'!H538="","",'[1]JIRA-Getter.csv'!H538)</f>
        <v>0</v>
      </c>
      <c r="I539" s="6">
        <f>IF('[1]JIRA-Getter.csv'!I538="","",'[1]JIRA-Getter.csv'!I538)</f>
        <v>0</v>
      </c>
      <c r="J539" s="6">
        <f>IF('[1]JIRA-Getter.csv'!J538="","",'[1]JIRA-Getter.csv'!J538)</f>
        <v>0</v>
      </c>
      <c r="K539" s="5">
        <f>IF('[1]JIRA-Getter.csv'!K538="","",'[1]JIRA-Getter.csv'!K538)</f>
        <v>3</v>
      </c>
      <c r="L539" s="5" t="str">
        <f>IF('[1]JIRA-Getter.csv'!L538="","",'[1]JIRA-Getter.csv'!L538)</f>
        <v>Tobias Blaser</v>
      </c>
      <c r="M539" s="7">
        <f>IF('[1]JIRA-Getter.csv'!M538="","",'[1]JIRA-Getter.csv'!M538+365.5*4)</f>
        <v>41973.46875</v>
      </c>
      <c r="N539" s="6">
        <f>IF('[1]JIRA-Getter.csv'!N538="","",'[1]JIRA-Getter.csv'!N538)</f>
        <v>0.75</v>
      </c>
      <c r="O539" s="8" t="str">
        <f>IF('[1]JIRA-Getter.csv'!O538="","",'[1]JIRA-Getter.csv'!O538)</f>
        <v>Add help texts to every field in admin view.</v>
      </c>
      <c r="P539" s="7">
        <f t="shared" si="8"/>
        <v>41973</v>
      </c>
    </row>
    <row r="540" spans="1:16">
      <c r="A540" s="5">
        <f>IF('[1]JIRA-Getter.csv'!A539="","",'[1]JIRA-Getter.csv'!A539)</f>
        <v>11512</v>
      </c>
      <c r="B540" s="5" t="str">
        <f>IF('[1]JIRA-Getter.csv'!B539="","",'[1]JIRA-Getter.csv'!B539)</f>
        <v>BA-202</v>
      </c>
      <c r="C540" s="5" t="str">
        <f>IF('[1]JIRA-Getter.csv'!C539="","",'[1]JIRA-Getter.csv'!C539)</f>
        <v>Improve transmission selection table</v>
      </c>
      <c r="D540" s="5" t="str">
        <f>IF('[1]JIRA-Getter.csv'!D539="","",'[1]JIRA-Getter.csv'!D539)</f>
        <v/>
      </c>
      <c r="E540" s="5" t="str">
        <f>IF('[1]JIRA-Getter.csv'!E539="","",'[1]JIRA-Getter.csv'!E539)</f>
        <v>Dev.Completion</v>
      </c>
      <c r="F540" s="5" t="str">
        <f>IF('[1]JIRA-Getter.csv'!F539="","",'[1]JIRA-Getter.csv'!F539)</f>
        <v>Closed</v>
      </c>
      <c r="G540" s="6">
        <f>IF('[1]JIRA-Getter.csv'!G539="","",'[1]JIRA-Getter.csv'!G539)</f>
        <v>3</v>
      </c>
      <c r="H540" s="6">
        <f>IF('[1]JIRA-Getter.csv'!H539="","",'[1]JIRA-Getter.csv'!H539)</f>
        <v>3</v>
      </c>
      <c r="I540" s="6">
        <f>IF('[1]JIRA-Getter.csv'!I539="","",'[1]JIRA-Getter.csv'!I539)</f>
        <v>2.5</v>
      </c>
      <c r="J540" s="6">
        <f>IF('[1]JIRA-Getter.csv'!J539="","",'[1]JIRA-Getter.csv'!J539)</f>
        <v>2.5</v>
      </c>
      <c r="K540" s="5">
        <f>IF('[1]JIRA-Getter.csv'!K539="","",'[1]JIRA-Getter.csv'!K539)</f>
        <v>1</v>
      </c>
      <c r="L540" s="5" t="str">
        <f>IF('[1]JIRA-Getter.csv'!L539="","",'[1]JIRA-Getter.csv'!L539)</f>
        <v>Tobias Blaser</v>
      </c>
      <c r="M540" s="7">
        <f>IF('[1]JIRA-Getter.csv'!M539="","",'[1]JIRA-Getter.csv'!M539+365.5*4)</f>
        <v>41973.64166666667</v>
      </c>
      <c r="N540" s="6">
        <f>IF('[1]JIRA-Getter.csv'!N539="","",'[1]JIRA-Getter.csv'!N539)</f>
        <v>0.5</v>
      </c>
      <c r="O540" s="8" t="str">
        <f>IF('[1]JIRA-Getter.csv'!O539="","",'[1]JIRA-Getter.csv'!O539)</f>
        <v>Improve table style.</v>
      </c>
      <c r="P540" s="7">
        <f t="shared" si="8"/>
        <v>41973</v>
      </c>
    </row>
    <row r="541" spans="1:16">
      <c r="A541" s="5">
        <f>IF('[1]JIRA-Getter.csv'!A540="","",'[1]JIRA-Getter.csv'!A540)</f>
        <v>11513</v>
      </c>
      <c r="B541" s="5" t="str">
        <f>IF('[1]JIRA-Getter.csv'!B540="","",'[1]JIRA-Getter.csv'!B540)</f>
        <v>BA-201</v>
      </c>
      <c r="C541" s="5" t="str">
        <f>IF('[1]JIRA-Getter.csv'!C540="","",'[1]JIRA-Getter.csv'!C540)</f>
        <v>Improove application using usability test feedback</v>
      </c>
      <c r="D541" s="5" t="str">
        <f>IF('[1]JIRA-Getter.csv'!D540="","",'[1]JIRA-Getter.csv'!D540)</f>
        <v/>
      </c>
      <c r="E541" s="5" t="str">
        <f>IF('[1]JIRA-Getter.csv'!E540="","",'[1]JIRA-Getter.csv'!E540)</f>
        <v>Dev.Completion</v>
      </c>
      <c r="F541" s="5" t="str">
        <f>IF('[1]JIRA-Getter.csv'!F540="","",'[1]JIRA-Getter.csv'!F540)</f>
        <v>Closed</v>
      </c>
      <c r="G541" s="6">
        <f>IF('[1]JIRA-Getter.csv'!G540="","",'[1]JIRA-Getter.csv'!G540)</f>
        <v>0</v>
      </c>
      <c r="H541" s="6">
        <f>IF('[1]JIRA-Getter.csv'!H540="","",'[1]JIRA-Getter.csv'!H540)</f>
        <v>0</v>
      </c>
      <c r="I541" s="6">
        <f>IF('[1]JIRA-Getter.csv'!I540="","",'[1]JIRA-Getter.csv'!I540)</f>
        <v>0</v>
      </c>
      <c r="J541" s="6">
        <f>IF('[1]JIRA-Getter.csv'!J540="","",'[1]JIRA-Getter.csv'!J540)</f>
        <v>0</v>
      </c>
      <c r="K541" s="5">
        <f>IF('[1]JIRA-Getter.csv'!K540="","",'[1]JIRA-Getter.csv'!K540)</f>
        <v>3</v>
      </c>
      <c r="L541" s="5" t="str">
        <f>IF('[1]JIRA-Getter.csv'!L540="","",'[1]JIRA-Getter.csv'!L540)</f>
        <v>Tobias Blaser</v>
      </c>
      <c r="M541" s="7">
        <f>IF('[1]JIRA-Getter.csv'!M540="","",'[1]JIRA-Getter.csv'!M540+365.5*4)</f>
        <v>41973.541666666664</v>
      </c>
      <c r="N541" s="6">
        <f>IF('[1]JIRA-Getter.csv'!N540="","",'[1]JIRA-Getter.csv'!N540)</f>
        <v>2</v>
      </c>
      <c r="O541" s="8" t="str">
        <f>IF('[1]JIRA-Getter.csv'!O540="","",'[1]JIRA-Getter.csv'!O540)</f>
        <v>Improve a lot of ui issues &amp; fix bugs.</v>
      </c>
      <c r="P541" s="7">
        <f t="shared" si="8"/>
        <v>41973</v>
      </c>
    </row>
    <row r="542" spans="1:16">
      <c r="A542" s="5">
        <f>IF('[1]JIRA-Getter.csv'!A541="","",'[1]JIRA-Getter.csv'!A541)</f>
        <v>11514</v>
      </c>
      <c r="B542" s="5" t="str">
        <f>IF('[1]JIRA-Getter.csv'!B541="","",'[1]JIRA-Getter.csv'!B541)</f>
        <v>BA-200</v>
      </c>
      <c r="C542" s="5" t="str">
        <f>IF('[1]JIRA-Getter.csv'!C541="","",'[1]JIRA-Getter.csv'!C541)</f>
        <v>Prevent creation of data on API-Documentation call</v>
      </c>
      <c r="D542" s="5" t="str">
        <f>IF('[1]JIRA-Getter.csv'!D541="","",'[1]JIRA-Getter.csv'!D541)</f>
        <v/>
      </c>
      <c r="E542" s="5" t="str">
        <f>IF('[1]JIRA-Getter.csv'!E541="","",'[1]JIRA-Getter.csv'!E541)</f>
        <v>Dev.Completion</v>
      </c>
      <c r="F542" s="5" t="str">
        <f>IF('[1]JIRA-Getter.csv'!F541="","",'[1]JIRA-Getter.csv'!F541)</f>
        <v>Closed</v>
      </c>
      <c r="G542" s="6">
        <f>IF('[1]JIRA-Getter.csv'!G541="","",'[1]JIRA-Getter.csv'!G541)</f>
        <v>6</v>
      </c>
      <c r="H542" s="6">
        <f>IF('[1]JIRA-Getter.csv'!H541="","",'[1]JIRA-Getter.csv'!H541)</f>
        <v>3</v>
      </c>
      <c r="I542" s="6">
        <f>IF('[1]JIRA-Getter.csv'!I541="","",'[1]JIRA-Getter.csv'!I541)</f>
        <v>0</v>
      </c>
      <c r="J542" s="6">
        <f>IF('[1]JIRA-Getter.csv'!J541="","",'[1]JIRA-Getter.csv'!J541)</f>
        <v>0</v>
      </c>
      <c r="K542" s="5">
        <f>IF('[1]JIRA-Getter.csv'!K541="","",'[1]JIRA-Getter.csv'!K541)</f>
        <v>2</v>
      </c>
      <c r="L542" s="5" t="str">
        <f>IF('[1]JIRA-Getter.csv'!L541="","",'[1]JIRA-Getter.csv'!L541)</f>
        <v>Laurin Murer</v>
      </c>
      <c r="M542" s="7">
        <f>IF('[1]JIRA-Getter.csv'!M541="","",'[1]JIRA-Getter.csv'!M541+365.5*4)</f>
        <v>41972.953472222223</v>
      </c>
      <c r="N542" s="6">
        <f>IF('[1]JIRA-Getter.csv'!N541="","",'[1]JIRA-Getter.csv'!N541)</f>
        <v>8</v>
      </c>
      <c r="O542" s="8" t="str">
        <f>IF('[1]JIRA-Getter.csv'!O541="","",'[1]JIRA-Getter.csv'!O541)</f>
        <v>Prevent creation of data on API-Documentation call (start)</v>
      </c>
      <c r="P542" s="7">
        <f t="shared" si="8"/>
        <v>41972</v>
      </c>
    </row>
    <row r="543" spans="1:16">
      <c r="A543" s="5">
        <f>IF('[1]JIRA-Getter.csv'!A542="","",'[1]JIRA-Getter.csv'!A542)</f>
        <v>11515</v>
      </c>
      <c r="B543" s="5" t="str">
        <f>IF('[1]JIRA-Getter.csv'!B542="","",'[1]JIRA-Getter.csv'!B542)</f>
        <v>BA-200</v>
      </c>
      <c r="C543" s="5" t="str">
        <f>IF('[1]JIRA-Getter.csv'!C542="","",'[1]JIRA-Getter.csv'!C542)</f>
        <v>Prevent creation of data on API-Documentation call</v>
      </c>
      <c r="D543" s="5" t="str">
        <f>IF('[1]JIRA-Getter.csv'!D542="","",'[1]JIRA-Getter.csv'!D542)</f>
        <v/>
      </c>
      <c r="E543" s="5" t="str">
        <f>IF('[1]JIRA-Getter.csv'!E542="","",'[1]JIRA-Getter.csv'!E542)</f>
        <v>Dev.Completion</v>
      </c>
      <c r="F543" s="5" t="str">
        <f>IF('[1]JIRA-Getter.csv'!F542="","",'[1]JIRA-Getter.csv'!F542)</f>
        <v>Closed</v>
      </c>
      <c r="G543" s="6">
        <f>IF('[1]JIRA-Getter.csv'!G542="","",'[1]JIRA-Getter.csv'!G542)</f>
        <v>6</v>
      </c>
      <c r="H543" s="6">
        <f>IF('[1]JIRA-Getter.csv'!H542="","",'[1]JIRA-Getter.csv'!H542)</f>
        <v>3</v>
      </c>
      <c r="I543" s="6">
        <f>IF('[1]JIRA-Getter.csv'!I542="","",'[1]JIRA-Getter.csv'!I542)</f>
        <v>0</v>
      </c>
      <c r="J543" s="6">
        <f>IF('[1]JIRA-Getter.csv'!J542="","",'[1]JIRA-Getter.csv'!J542)</f>
        <v>0</v>
      </c>
      <c r="K543" s="5">
        <f>IF('[1]JIRA-Getter.csv'!K542="","",'[1]JIRA-Getter.csv'!K542)</f>
        <v>2</v>
      </c>
      <c r="L543" s="5" t="str">
        <f>IF('[1]JIRA-Getter.csv'!L542="","",'[1]JIRA-Getter.csv'!L542)</f>
        <v>Laurin Murer</v>
      </c>
      <c r="M543" s="7">
        <f>IF('[1]JIRA-Getter.csv'!M542="","",'[1]JIRA-Getter.csv'!M542+365.5*4)</f>
        <v>41973.95416666667</v>
      </c>
      <c r="N543" s="6">
        <f>IF('[1]JIRA-Getter.csv'!N542="","",'[1]JIRA-Getter.csv'!N542)</f>
        <v>4</v>
      </c>
      <c r="O543" s="8" t="str">
        <f>IF('[1]JIRA-Getter.csv'!O542="","",'[1]JIRA-Getter.csv'!O542)</f>
        <v>Prevent creation of data on API-Documentation call</v>
      </c>
      <c r="P543" s="7">
        <f t="shared" si="8"/>
        <v>41973</v>
      </c>
    </row>
    <row r="544" spans="1:16">
      <c r="A544" s="5">
        <f>IF('[1]JIRA-Getter.csv'!A543="","",'[1]JIRA-Getter.csv'!A543)</f>
        <v>11516</v>
      </c>
      <c r="B544" s="5" t="str">
        <f>IF('[1]JIRA-Getter.csv'!B543="","",'[1]JIRA-Getter.csv'!B543)</f>
        <v>BA-193</v>
      </c>
      <c r="C544" s="5" t="str">
        <f>IF('[1]JIRA-Getter.csv'!C543="","",'[1]JIRA-Getter.csv'!C543)</f>
        <v>Create example Request Template for Redmine</v>
      </c>
      <c r="D544" s="5" t="str">
        <f>IF('[1]JIRA-Getter.csv'!D543="","",'[1]JIRA-Getter.csv'!D543)</f>
        <v/>
      </c>
      <c r="E544" s="5" t="str">
        <f>IF('[1]JIRA-Getter.csv'!E543="","",'[1]JIRA-Getter.csv'!E543)</f>
        <v>Dev.Completion</v>
      </c>
      <c r="F544" s="5" t="str">
        <f>IF('[1]JIRA-Getter.csv'!F543="","",'[1]JIRA-Getter.csv'!F543)</f>
        <v>Closed</v>
      </c>
      <c r="G544" s="6">
        <f>IF('[1]JIRA-Getter.csv'!G543="","",'[1]JIRA-Getter.csv'!G543)</f>
        <v>2</v>
      </c>
      <c r="H544" s="6">
        <f>IF('[1]JIRA-Getter.csv'!H543="","",'[1]JIRA-Getter.csv'!H543)</f>
        <v>0.66666666666666596</v>
      </c>
      <c r="I544" s="6">
        <f>IF('[1]JIRA-Getter.csv'!I543="","",'[1]JIRA-Getter.csv'!I543)</f>
        <v>0.75</v>
      </c>
      <c r="J544" s="6">
        <f>IF('[1]JIRA-Getter.csv'!J543="","",'[1]JIRA-Getter.csv'!J543)</f>
        <v>0.25</v>
      </c>
      <c r="K544" s="5">
        <f>IF('[1]JIRA-Getter.csv'!K543="","",'[1]JIRA-Getter.csv'!K543)</f>
        <v>3</v>
      </c>
      <c r="L544" s="5" t="str">
        <f>IF('[1]JIRA-Getter.csv'!L543="","",'[1]JIRA-Getter.csv'!L543)</f>
        <v>Tobias Blaser</v>
      </c>
      <c r="M544" s="7">
        <f>IF('[1]JIRA-Getter.csv'!M543="","",'[1]JIRA-Getter.csv'!M543+365.5*4)</f>
        <v>41974.291666666664</v>
      </c>
      <c r="N544" s="6">
        <f>IF('[1]JIRA-Getter.csv'!N543="","",'[1]JIRA-Getter.csv'!N543)</f>
        <v>2.75</v>
      </c>
      <c r="O544" s="8" t="str">
        <f>IF('[1]JIRA-Getter.csv'!O543="","",'[1]JIRA-Getter.csv'!O543)</f>
        <v>Create requestTemplate for Redmine, try to auto create project &amp; trackers in redmine.</v>
      </c>
      <c r="P544" s="7">
        <f t="shared" si="8"/>
        <v>41974</v>
      </c>
    </row>
    <row r="545" spans="1:16">
      <c r="A545" s="5">
        <f>IF('[1]JIRA-Getter.csv'!A544="","",'[1]JIRA-Getter.csv'!A544)</f>
        <v>11517</v>
      </c>
      <c r="B545" s="5" t="str">
        <f>IF('[1]JIRA-Getter.csv'!B544="","",'[1]JIRA-Getter.csv'!B544)</f>
        <v>BA-199</v>
      </c>
      <c r="C545" s="5" t="str">
        <f>IF('[1]JIRA-Getter.csv'!C544="","",'[1]JIRA-Getter.csv'!C544)</f>
        <v>Apply code check of idea and make refactoring based on findings</v>
      </c>
      <c r="D545" s="5" t="str">
        <f>IF('[1]JIRA-Getter.csv'!D544="","",'[1]JIRA-Getter.csv'!D544)</f>
        <v/>
      </c>
      <c r="E545" s="5" t="str">
        <f>IF('[1]JIRA-Getter.csv'!E544="","",'[1]JIRA-Getter.csv'!E544)</f>
        <v>Dev.Completion</v>
      </c>
      <c r="F545" s="5" t="str">
        <f>IF('[1]JIRA-Getter.csv'!F544="","",'[1]JIRA-Getter.csv'!F544)</f>
        <v>Closed</v>
      </c>
      <c r="G545" s="6">
        <f>IF('[1]JIRA-Getter.csv'!G544="","",'[1]JIRA-Getter.csv'!G544)</f>
        <v>3</v>
      </c>
      <c r="H545" s="6">
        <f>IF('[1]JIRA-Getter.csv'!H544="","",'[1]JIRA-Getter.csv'!H544)</f>
        <v>3</v>
      </c>
      <c r="I545" s="6">
        <f>IF('[1]JIRA-Getter.csv'!I544="","",'[1]JIRA-Getter.csv'!I544)</f>
        <v>1</v>
      </c>
      <c r="J545" s="6">
        <f>IF('[1]JIRA-Getter.csv'!J544="","",'[1]JIRA-Getter.csv'!J544)</f>
        <v>1</v>
      </c>
      <c r="K545" s="5">
        <f>IF('[1]JIRA-Getter.csv'!K544="","",'[1]JIRA-Getter.csv'!K544)</f>
        <v>1</v>
      </c>
      <c r="L545" s="5" t="str">
        <f>IF('[1]JIRA-Getter.csv'!L544="","",'[1]JIRA-Getter.csv'!L544)</f>
        <v>Laurin Murer</v>
      </c>
      <c r="M545" s="7">
        <f>IF('[1]JIRA-Getter.csv'!M544="","",'[1]JIRA-Getter.csv'!M544+365.5*4)</f>
        <v>41974.417361111111</v>
      </c>
      <c r="N545" s="6">
        <f>IF('[1]JIRA-Getter.csv'!N544="","",'[1]JIRA-Getter.csv'!N544)</f>
        <v>2</v>
      </c>
      <c r="O545" s="8" t="str">
        <f>IF('[1]JIRA-Getter.csv'!O544="","",'[1]JIRA-Getter.csv'!O544)</f>
        <v>Apply code check of idea and make refactoring based on findings</v>
      </c>
      <c r="P545" s="7">
        <f t="shared" si="8"/>
        <v>41974</v>
      </c>
    </row>
    <row r="546" spans="1:16">
      <c r="A546" s="5">
        <f>IF('[1]JIRA-Getter.csv'!A545="","",'[1]JIRA-Getter.csv'!A545)</f>
        <v>11518</v>
      </c>
      <c r="B546" s="5" t="str">
        <f>IF('[1]JIRA-Getter.csv'!B545="","",'[1]JIRA-Getter.csv'!B545)</f>
        <v>BA-187</v>
      </c>
      <c r="C546" s="5" t="str">
        <f>IF('[1]JIRA-Getter.csv'!C545="","",'[1]JIRA-Getter.csv'!C545)</f>
        <v>Replace paths.ts by paths.js and then path.js by paths.scala.js</v>
      </c>
      <c r="D546" s="5" t="str">
        <f>IF('[1]JIRA-Getter.csv'!D545="","",'[1]JIRA-Getter.csv'!D545)</f>
        <v/>
      </c>
      <c r="E546" s="5" t="str">
        <f>IF('[1]JIRA-Getter.csv'!E545="","",'[1]JIRA-Getter.csv'!E545)</f>
        <v>Dev.Completion</v>
      </c>
      <c r="F546" s="5" t="str">
        <f>IF('[1]JIRA-Getter.csv'!F545="","",'[1]JIRA-Getter.csv'!F545)</f>
        <v>Closed</v>
      </c>
      <c r="G546" s="6">
        <f>IF('[1]JIRA-Getter.csv'!G545="","",'[1]JIRA-Getter.csv'!G545)</f>
        <v>4</v>
      </c>
      <c r="H546" s="6">
        <f>IF('[1]JIRA-Getter.csv'!H545="","",'[1]JIRA-Getter.csv'!H545)</f>
        <v>1.3333333333333299</v>
      </c>
      <c r="I546" s="6">
        <f>IF('[1]JIRA-Getter.csv'!I545="","",'[1]JIRA-Getter.csv'!I545)</f>
        <v>2</v>
      </c>
      <c r="J546" s="6">
        <f>IF('[1]JIRA-Getter.csv'!J545="","",'[1]JIRA-Getter.csv'!J545)</f>
        <v>0.66666666666666596</v>
      </c>
      <c r="K546" s="5">
        <f>IF('[1]JIRA-Getter.csv'!K545="","",'[1]JIRA-Getter.csv'!K545)</f>
        <v>3</v>
      </c>
      <c r="L546" s="5" t="str">
        <f>IF('[1]JIRA-Getter.csv'!L545="","",'[1]JIRA-Getter.csv'!L545)</f>
        <v>Laurin Murer</v>
      </c>
      <c r="M546" s="7">
        <f>IF('[1]JIRA-Getter.csv'!M545="","",'[1]JIRA-Getter.csv'!M545+365.5*4)</f>
        <v>41974.334722222222</v>
      </c>
      <c r="N546" s="6">
        <f>IF('[1]JIRA-Getter.csv'!N545="","",'[1]JIRA-Getter.csv'!N545)</f>
        <v>1.25</v>
      </c>
      <c r="O546" s="8" t="str">
        <f>IF('[1]JIRA-Getter.csv'!O545="","",'[1]JIRA-Getter.csv'!O545)</f>
        <v>Generated paths.js directly from routes-file</v>
      </c>
      <c r="P546" s="7">
        <f t="shared" si="8"/>
        <v>41974</v>
      </c>
    </row>
    <row r="547" spans="1:16">
      <c r="A547" s="5">
        <f>IF('[1]JIRA-Getter.csv'!A546="","",'[1]JIRA-Getter.csv'!A546)</f>
        <v>11519</v>
      </c>
      <c r="B547" s="5" t="str">
        <f>IF('[1]JIRA-Getter.csv'!B546="","",'[1]JIRA-Getter.csv'!B546)</f>
        <v>BA-171</v>
      </c>
      <c r="C547" s="5" t="str">
        <f>IF('[1]JIRA-Getter.csv'!C546="","",'[1]JIRA-Getter.csv'!C546)</f>
        <v>Check if server redirect is documented</v>
      </c>
      <c r="D547" s="5" t="str">
        <f>IF('[1]JIRA-Getter.csv'!D546="","",'[1]JIRA-Getter.csv'!D546)</f>
        <v/>
      </c>
      <c r="E547" s="5" t="str">
        <f>IF('[1]JIRA-Getter.csv'!E546="","",'[1]JIRA-Getter.csv'!E546)</f>
        <v>Doc.Completion</v>
      </c>
      <c r="F547" s="5" t="str">
        <f>IF('[1]JIRA-Getter.csv'!F546="","",'[1]JIRA-Getter.csv'!F546)</f>
        <v>Closed</v>
      </c>
      <c r="G547" s="6">
        <f>IF('[1]JIRA-Getter.csv'!G546="","",'[1]JIRA-Getter.csv'!G546)</f>
        <v>1</v>
      </c>
      <c r="H547" s="6">
        <f>IF('[1]JIRA-Getter.csv'!H546="","",'[1]JIRA-Getter.csv'!H546)</f>
        <v>1</v>
      </c>
      <c r="I547" s="6">
        <f>IF('[1]JIRA-Getter.csv'!I546="","",'[1]JIRA-Getter.csv'!I546)</f>
        <v>0.5</v>
      </c>
      <c r="J547" s="6">
        <f>IF('[1]JIRA-Getter.csv'!J546="","",'[1]JIRA-Getter.csv'!J546)</f>
        <v>0.5</v>
      </c>
      <c r="K547" s="5">
        <f>IF('[1]JIRA-Getter.csv'!K546="","",'[1]JIRA-Getter.csv'!K546)</f>
        <v>1</v>
      </c>
      <c r="L547" s="5" t="str">
        <f>IF('[1]JIRA-Getter.csv'!L546="","",'[1]JIRA-Getter.csv'!L546)</f>
        <v>Tobias Blaser</v>
      </c>
      <c r="M547" s="7">
        <f>IF('[1]JIRA-Getter.csv'!M546="","",'[1]JIRA-Getter.csv'!M546+365.5*4)</f>
        <v>41974.40625</v>
      </c>
      <c r="N547" s="6">
        <f>IF('[1]JIRA-Getter.csv'!N546="","",'[1]JIRA-Getter.csv'!N546)</f>
        <v>0.5</v>
      </c>
      <c r="O547" s="8" t="str">
        <f>IF('[1]JIRA-Getter.csv'!O546="","",'[1]JIRA-Getter.csv'!O546)</f>
        <v>Document server redirect (proxy).</v>
      </c>
      <c r="P547" s="7">
        <f t="shared" si="8"/>
        <v>41974</v>
      </c>
    </row>
    <row r="548" spans="1:16">
      <c r="A548" s="5">
        <f>IF('[1]JIRA-Getter.csv'!A547="","",'[1]JIRA-Getter.csv'!A547)</f>
        <v>11520</v>
      </c>
      <c r="B548" s="5" t="str">
        <f>IF('[1]JIRA-Getter.csv'!B547="","",'[1]JIRA-Getter.csv'!B547)</f>
        <v>BA-195</v>
      </c>
      <c r="C548" s="5" t="str">
        <f>IF('[1]JIRA-Getter.csv'!C547="","",'[1]JIRA-Getter.csv'!C547)</f>
        <v>Transmissionconroller fails on rendering TaskTemplates</v>
      </c>
      <c r="D548" s="5" t="str">
        <f>IF('[1]JIRA-Getter.csv'!D547="","",'[1]JIRA-Getter.csv'!D547)</f>
        <v/>
      </c>
      <c r="E548" s="5" t="str">
        <f>IF('[1]JIRA-Getter.csv'!E547="","",'[1]JIRA-Getter.csv'!E547)</f>
        <v>Dev.Completion</v>
      </c>
      <c r="F548" s="5" t="str">
        <f>IF('[1]JIRA-Getter.csv'!F547="","",'[1]JIRA-Getter.csv'!F547)</f>
        <v>Closed</v>
      </c>
      <c r="G548" s="6">
        <f>IF('[1]JIRA-Getter.csv'!G547="","",'[1]JIRA-Getter.csv'!G547)</f>
        <v>4</v>
      </c>
      <c r="H548" s="6">
        <f>IF('[1]JIRA-Getter.csv'!H547="","",'[1]JIRA-Getter.csv'!H547)</f>
        <v>0.5</v>
      </c>
      <c r="I548" s="6">
        <f>IF('[1]JIRA-Getter.csv'!I547="","",'[1]JIRA-Getter.csv'!I547)</f>
        <v>0</v>
      </c>
      <c r="J548" s="6">
        <f>IF('[1]JIRA-Getter.csv'!J547="","",'[1]JIRA-Getter.csv'!J547)</f>
        <v>0</v>
      </c>
      <c r="K548" s="5">
        <f>IF('[1]JIRA-Getter.csv'!K547="","",'[1]JIRA-Getter.csv'!K547)</f>
        <v>8</v>
      </c>
      <c r="L548" s="5" t="str">
        <f>IF('[1]JIRA-Getter.csv'!L547="","",'[1]JIRA-Getter.csv'!L547)</f>
        <v>Laurin Murer</v>
      </c>
      <c r="M548" s="7">
        <f>IF('[1]JIRA-Getter.csv'!M547="","",'[1]JIRA-Getter.csv'!M547+365.5*4)</f>
        <v>41974.461805555555</v>
      </c>
      <c r="N548" s="6">
        <f>IF('[1]JIRA-Getter.csv'!N547="","",'[1]JIRA-Getter.csv'!N547)</f>
        <v>1</v>
      </c>
      <c r="O548" s="8" t="str">
        <f>IF('[1]JIRA-Getter.csv'!O547="","",'[1]JIRA-Getter.csv'!O547)</f>
        <v>Fixed another issue and added another test (for it)</v>
      </c>
      <c r="P548" s="7">
        <f t="shared" si="8"/>
        <v>41974</v>
      </c>
    </row>
    <row r="549" spans="1:16">
      <c r="A549" s="5">
        <f>IF('[1]JIRA-Getter.csv'!A548="","",'[1]JIRA-Getter.csv'!A548)</f>
        <v>11521</v>
      </c>
      <c r="B549" s="5" t="str">
        <f>IF('[1]JIRA-Getter.csv'!B548="","",'[1]JIRA-Getter.csv'!B548)</f>
        <v>BA-195</v>
      </c>
      <c r="C549" s="5" t="str">
        <f>IF('[1]JIRA-Getter.csv'!C548="","",'[1]JIRA-Getter.csv'!C548)</f>
        <v>Transmissionconroller fails on rendering TaskTemplates</v>
      </c>
      <c r="D549" s="5" t="str">
        <f>IF('[1]JIRA-Getter.csv'!D548="","",'[1]JIRA-Getter.csv'!D548)</f>
        <v/>
      </c>
      <c r="E549" s="5" t="str">
        <f>IF('[1]JIRA-Getter.csv'!E548="","",'[1]JIRA-Getter.csv'!E548)</f>
        <v>Dev.Completion</v>
      </c>
      <c r="F549" s="5" t="str">
        <f>IF('[1]JIRA-Getter.csv'!F548="","",'[1]JIRA-Getter.csv'!F548)</f>
        <v>Closed</v>
      </c>
      <c r="G549" s="6">
        <f>IF('[1]JIRA-Getter.csv'!G548="","",'[1]JIRA-Getter.csv'!G548)</f>
        <v>4</v>
      </c>
      <c r="H549" s="6">
        <f>IF('[1]JIRA-Getter.csv'!H548="","",'[1]JIRA-Getter.csv'!H548)</f>
        <v>0.5</v>
      </c>
      <c r="I549" s="6">
        <f>IF('[1]JIRA-Getter.csv'!I548="","",'[1]JIRA-Getter.csv'!I548)</f>
        <v>0</v>
      </c>
      <c r="J549" s="6">
        <f>IF('[1]JIRA-Getter.csv'!J548="","",'[1]JIRA-Getter.csv'!J548)</f>
        <v>0</v>
      </c>
      <c r="K549" s="5">
        <f>IF('[1]JIRA-Getter.csv'!K548="","",'[1]JIRA-Getter.csv'!K548)</f>
        <v>8</v>
      </c>
      <c r="L549" s="5" t="str">
        <f>IF('[1]JIRA-Getter.csv'!L548="","",'[1]JIRA-Getter.csv'!L548)</f>
        <v>Laurin Murer</v>
      </c>
      <c r="M549" s="7">
        <f>IF('[1]JIRA-Getter.csv'!M548="","",'[1]JIRA-Getter.csv'!M548+365.5*4)</f>
        <v>41974.469444444447</v>
      </c>
      <c r="N549" s="6">
        <f>IF('[1]JIRA-Getter.csv'!N548="","",'[1]JIRA-Getter.csv'!N548)</f>
        <v>0.25</v>
      </c>
      <c r="O549" s="8" t="str">
        <f>IF('[1]JIRA-Getter.csv'!O548="","",'[1]JIRA-Getter.csv'!O548)</f>
        <v>Review fixes</v>
      </c>
      <c r="P549" s="7">
        <f t="shared" si="8"/>
        <v>41974</v>
      </c>
    </row>
    <row r="550" spans="1:16">
      <c r="A550" s="5">
        <f>IF('[1]JIRA-Getter.csv'!A549="","",'[1]JIRA-Getter.csv'!A549)</f>
        <v>11522</v>
      </c>
      <c r="B550" s="5" t="str">
        <f>IF('[1]JIRA-Getter.csv'!B549="","",'[1]JIRA-Getter.csv'!B549)</f>
        <v>BA-194</v>
      </c>
      <c r="C550" s="5" t="str">
        <f>IF('[1]JIRA-Getter.csv'!C549="","",'[1]JIRA-Getter.csv'!C549)</f>
        <v>Document how we manage the project (Jira, communication, reviews, ...)</v>
      </c>
      <c r="D550" s="5" t="str">
        <f>IF('[1]JIRA-Getter.csv'!D549="","",'[1]JIRA-Getter.csv'!D549)</f>
        <v/>
      </c>
      <c r="E550" s="5" t="str">
        <f>IF('[1]JIRA-Getter.csv'!E549="","",'[1]JIRA-Getter.csv'!E549)</f>
        <v>Doc.Completion</v>
      </c>
      <c r="F550" s="5" t="str">
        <f>IF('[1]JIRA-Getter.csv'!F549="","",'[1]JIRA-Getter.csv'!F549)</f>
        <v>Closed</v>
      </c>
      <c r="G550" s="6">
        <f>IF('[1]JIRA-Getter.csv'!G549="","",'[1]JIRA-Getter.csv'!G549)</f>
        <v>0</v>
      </c>
      <c r="H550" s="6">
        <f>IF('[1]JIRA-Getter.csv'!H549="","",'[1]JIRA-Getter.csv'!H549)</f>
        <v>0</v>
      </c>
      <c r="I550" s="6">
        <f>IF('[1]JIRA-Getter.csv'!I549="","",'[1]JIRA-Getter.csv'!I549)</f>
        <v>0</v>
      </c>
      <c r="J550" s="6">
        <f>IF('[1]JIRA-Getter.csv'!J549="","",'[1]JIRA-Getter.csv'!J549)</f>
        <v>0</v>
      </c>
      <c r="K550" s="5">
        <f>IF('[1]JIRA-Getter.csv'!K549="","",'[1]JIRA-Getter.csv'!K549)</f>
        <v>2</v>
      </c>
      <c r="L550" s="5" t="str">
        <f>IF('[1]JIRA-Getter.csv'!L549="","",'[1]JIRA-Getter.csv'!L549)</f>
        <v>Tobias Blaser</v>
      </c>
      <c r="M550" s="7">
        <f>IF('[1]JIRA-Getter.csv'!M549="","",'[1]JIRA-Getter.csv'!M549+365.5*4)</f>
        <v>41974.427083333336</v>
      </c>
      <c r="N550" s="6">
        <f>IF('[1]JIRA-Getter.csv'!N549="","",'[1]JIRA-Getter.csv'!N549)</f>
        <v>1.25</v>
      </c>
      <c r="O550" s="8" t="str">
        <f>IF('[1]JIRA-Getter.csv'!O549="","",'[1]JIRA-Getter.csv'!O549)</f>
        <v>Add section projectmanagement to documentation.</v>
      </c>
      <c r="P550" s="7">
        <f t="shared" si="8"/>
        <v>41974</v>
      </c>
    </row>
    <row r="551" spans="1:16">
      <c r="A551" s="5">
        <f>IF('[1]JIRA-Getter.csv'!A550="","",'[1]JIRA-Getter.csv'!A550)</f>
        <v>11523</v>
      </c>
      <c r="B551" s="5" t="str">
        <f>IF('[1]JIRA-Getter.csv'!B550="","",'[1]JIRA-Getter.csv'!B550)</f>
        <v>BA-172</v>
      </c>
      <c r="C551" s="5" t="str">
        <f>IF('[1]JIRA-Getter.csv'!C550="","",'[1]JIRA-Getter.csv'!C550)</f>
        <v>Improove api</v>
      </c>
      <c r="D551" s="5" t="str">
        <f>IF('[1]JIRA-Getter.csv'!D550="","",'[1]JIRA-Getter.csv'!D550)</f>
        <v/>
      </c>
      <c r="E551" s="5" t="str">
        <f>IF('[1]JIRA-Getter.csv'!E550="","",'[1]JIRA-Getter.csv'!E550)</f>
        <v>Dev.Completion</v>
      </c>
      <c r="F551" s="5" t="str">
        <f>IF('[1]JIRA-Getter.csv'!F550="","",'[1]JIRA-Getter.csv'!F550)</f>
        <v>Closed</v>
      </c>
      <c r="G551" s="6">
        <f>IF('[1]JIRA-Getter.csv'!G550="","",'[1]JIRA-Getter.csv'!G550)</f>
        <v>0</v>
      </c>
      <c r="H551" s="6">
        <f>IF('[1]JIRA-Getter.csv'!H550="","",'[1]JIRA-Getter.csv'!H550)</f>
        <v>0</v>
      </c>
      <c r="I551" s="6">
        <f>IF('[1]JIRA-Getter.csv'!I550="","",'[1]JIRA-Getter.csv'!I550)</f>
        <v>0</v>
      </c>
      <c r="J551" s="6">
        <f>IF('[1]JIRA-Getter.csv'!J550="","",'[1]JIRA-Getter.csv'!J550)</f>
        <v>0</v>
      </c>
      <c r="K551" s="5">
        <f>IF('[1]JIRA-Getter.csv'!K550="","",'[1]JIRA-Getter.csv'!K550)</f>
        <v>1</v>
      </c>
      <c r="L551" s="5" t="str">
        <f>IF('[1]JIRA-Getter.csv'!L550="","",'[1]JIRA-Getter.csv'!L550)</f>
        <v>Laurin Murer</v>
      </c>
      <c r="M551" s="7">
        <f>IF('[1]JIRA-Getter.csv'!M550="","",'[1]JIRA-Getter.csv'!M550+365.5*4)</f>
        <v>41974.509722222225</v>
      </c>
      <c r="N551" s="6">
        <f>IF('[1]JIRA-Getter.csv'!N550="","",'[1]JIRA-Getter.csv'!N550)</f>
        <v>0.5</v>
      </c>
      <c r="O551" s="8" t="str">
        <f>IF('[1]JIRA-Getter.csv'!O550="","",'[1]JIRA-Getter.csv'!O550)</f>
        <v>Changed API-URL to /rest/api/1/...</v>
      </c>
      <c r="P551" s="7">
        <f t="shared" si="8"/>
        <v>41974</v>
      </c>
    </row>
    <row r="552" spans="1:16">
      <c r="A552" s="5">
        <f>IF('[1]JIRA-Getter.csv'!A551="","",'[1]JIRA-Getter.csv'!A551)</f>
        <v>11524</v>
      </c>
      <c r="B552" s="5" t="str">
        <f>IF('[1]JIRA-Getter.csv'!B551="","",'[1]JIRA-Getter.csv'!B551)</f>
        <v>BA-203</v>
      </c>
      <c r="C552" s="5" t="str">
        <f>IF('[1]JIRA-Getter.csv'!C551="","",'[1]JIRA-Getter.csv'!C551)</f>
        <v>Play crashes on saving taskTemplates with parent reference</v>
      </c>
      <c r="D552" s="5" t="str">
        <f>IF('[1]JIRA-Getter.csv'!D551="","",'[1]JIRA-Getter.csv'!D551)</f>
        <v/>
      </c>
      <c r="E552" s="5" t="str">
        <f>IF('[1]JIRA-Getter.csv'!E551="","",'[1]JIRA-Getter.csv'!E551)</f>
        <v>Dev.Completion</v>
      </c>
      <c r="F552" s="5" t="str">
        <f>IF('[1]JIRA-Getter.csv'!F551="","",'[1]JIRA-Getter.csv'!F551)</f>
        <v>Closed</v>
      </c>
      <c r="G552" s="6">
        <f>IF('[1]JIRA-Getter.csv'!G551="","",'[1]JIRA-Getter.csv'!G551)</f>
        <v>0</v>
      </c>
      <c r="H552" s="6">
        <f>IF('[1]JIRA-Getter.csv'!H551="","",'[1]JIRA-Getter.csv'!H551)</f>
        <v>0</v>
      </c>
      <c r="I552" s="6">
        <f>IF('[1]JIRA-Getter.csv'!I551="","",'[1]JIRA-Getter.csv'!I551)</f>
        <v>0</v>
      </c>
      <c r="J552" s="6">
        <f>IF('[1]JIRA-Getter.csv'!J551="","",'[1]JIRA-Getter.csv'!J551)</f>
        <v>0</v>
      </c>
      <c r="K552" s="5">
        <f>IF('[1]JIRA-Getter.csv'!K551="","",'[1]JIRA-Getter.csv'!K551)</f>
        <v>1</v>
      </c>
      <c r="L552" s="5" t="str">
        <f>IF('[1]JIRA-Getter.csv'!L551="","",'[1]JIRA-Getter.csv'!L551)</f>
        <v>Laurin Murer</v>
      </c>
      <c r="M552" s="7">
        <f>IF('[1]JIRA-Getter.csv'!M551="","",'[1]JIRA-Getter.csv'!M551+365.5*4)</f>
        <v>41974.525000000001</v>
      </c>
      <c r="N552" s="6">
        <f>IF('[1]JIRA-Getter.csv'!N551="","",'[1]JIRA-Getter.csv'!N551)</f>
        <v>0.25</v>
      </c>
      <c r="O552" s="8" t="str">
        <f>IF('[1]JIRA-Getter.csv'!O551="","",'[1]JIRA-Getter.csv'!O551)</f>
        <v>Can not reproduce, probably fixed according to attached exception.</v>
      </c>
      <c r="P552" s="7">
        <f t="shared" si="8"/>
        <v>41974</v>
      </c>
    </row>
    <row r="553" spans="1:16">
      <c r="A553" s="5">
        <f>IF('[1]JIRA-Getter.csv'!A552="","",'[1]JIRA-Getter.csv'!A552)</f>
        <v>11525</v>
      </c>
      <c r="B553" s="5" t="str">
        <f>IF('[1]JIRA-Getter.csv'!B552="","",'[1]JIRA-Getter.csv'!B552)</f>
        <v>BA-195</v>
      </c>
      <c r="C553" s="5" t="str">
        <f>IF('[1]JIRA-Getter.csv'!C552="","",'[1]JIRA-Getter.csv'!C552)</f>
        <v>Transmissionconroller fails on rendering TaskTemplates</v>
      </c>
      <c r="D553" s="5" t="str">
        <f>IF('[1]JIRA-Getter.csv'!D552="","",'[1]JIRA-Getter.csv'!D552)</f>
        <v/>
      </c>
      <c r="E553" s="5" t="str">
        <f>IF('[1]JIRA-Getter.csv'!E552="","",'[1]JIRA-Getter.csv'!E552)</f>
        <v>Dev.Completion</v>
      </c>
      <c r="F553" s="5" t="str">
        <f>IF('[1]JIRA-Getter.csv'!F552="","",'[1]JIRA-Getter.csv'!F552)</f>
        <v>Closed</v>
      </c>
      <c r="G553" s="6">
        <f>IF('[1]JIRA-Getter.csv'!G552="","",'[1]JIRA-Getter.csv'!G552)</f>
        <v>4</v>
      </c>
      <c r="H553" s="6">
        <f>IF('[1]JIRA-Getter.csv'!H552="","",'[1]JIRA-Getter.csv'!H552)</f>
        <v>0.5</v>
      </c>
      <c r="I553" s="6">
        <f>IF('[1]JIRA-Getter.csv'!I552="","",'[1]JIRA-Getter.csv'!I552)</f>
        <v>0</v>
      </c>
      <c r="J553" s="6">
        <f>IF('[1]JIRA-Getter.csv'!J552="","",'[1]JIRA-Getter.csv'!J552)</f>
        <v>0</v>
      </c>
      <c r="K553" s="5">
        <f>IF('[1]JIRA-Getter.csv'!K552="","",'[1]JIRA-Getter.csv'!K552)</f>
        <v>8</v>
      </c>
      <c r="L553" s="5" t="str">
        <f>IF('[1]JIRA-Getter.csv'!L552="","",'[1]JIRA-Getter.csv'!L552)</f>
        <v>Laurin Murer</v>
      </c>
      <c r="M553" s="7">
        <f>IF('[1]JIRA-Getter.csv'!M552="","",'[1]JIRA-Getter.csv'!M552+365.5*4)</f>
        <v>41974.535416666666</v>
      </c>
      <c r="N553" s="6">
        <f>IF('[1]JIRA-Getter.csv'!N552="","",'[1]JIRA-Getter.csv'!N552)</f>
        <v>0.5</v>
      </c>
      <c r="O553" s="8" t="str">
        <f>IF('[1]JIRA-Getter.csv'!O552="","",'[1]JIRA-Getter.csv'!O552)</f>
        <v>Cannot reproduce the last error, but probably fixed it based on description.</v>
      </c>
      <c r="P553" s="7">
        <f t="shared" si="8"/>
        <v>41974</v>
      </c>
    </row>
    <row r="554" spans="1:16">
      <c r="A554" s="5">
        <f>IF('[1]JIRA-Getter.csv'!A553="","",'[1]JIRA-Getter.csv'!A553)</f>
        <v>11526</v>
      </c>
      <c r="B554" s="5" t="str">
        <f>IF('[1]JIRA-Getter.csv'!B553="","",'[1]JIRA-Getter.csv'!B553)</f>
        <v>BA-9</v>
      </c>
      <c r="C554" s="5" t="str">
        <f>IF('[1]JIRA-Getter.csv'!C553="","",'[1]JIRA-Getter.csv'!C553)</f>
        <v>Hold meeding</v>
      </c>
      <c r="D554" s="5" t="str">
        <f>IF('[1]JIRA-Getter.csv'!D553="","",'[1]JIRA-Getter.csv'!D553)</f>
        <v/>
      </c>
      <c r="E554" s="5" t="str">
        <f>IF('[1]JIRA-Getter.csv'!E553="","",'[1]JIRA-Getter.csv'!E553)</f>
        <v/>
      </c>
      <c r="F554" s="5" t="str">
        <f>IF('[1]JIRA-Getter.csv'!F553="","",'[1]JIRA-Getter.csv'!F553)</f>
        <v>Open</v>
      </c>
      <c r="G554" s="6">
        <f>IF('[1]JIRA-Getter.csv'!G553="","",'[1]JIRA-Getter.csv'!G553)</f>
        <v>28</v>
      </c>
      <c r="H554" s="6">
        <f>IF('[1]JIRA-Getter.csv'!H553="","",'[1]JIRA-Getter.csv'!H553)</f>
        <v>1.1200000000000001</v>
      </c>
      <c r="I554" s="6">
        <f>IF('[1]JIRA-Getter.csv'!I553="","",'[1]JIRA-Getter.csv'!I553)</f>
        <v>0</v>
      </c>
      <c r="J554" s="6">
        <f>IF('[1]JIRA-Getter.csv'!J553="","",'[1]JIRA-Getter.csv'!J553)</f>
        <v>0</v>
      </c>
      <c r="K554" s="5">
        <f>IF('[1]JIRA-Getter.csv'!K553="","",'[1]JIRA-Getter.csv'!K553)</f>
        <v>25</v>
      </c>
      <c r="L554" s="5" t="str">
        <f>IF('[1]JIRA-Getter.csv'!L553="","",'[1]JIRA-Getter.csv'!L553)</f>
        <v>Laurin Murer</v>
      </c>
      <c r="M554" s="7">
        <f>IF('[1]JIRA-Getter.csv'!M553="","",'[1]JIRA-Getter.csv'!M553+365.5*4)</f>
        <v>41974.59097222222</v>
      </c>
      <c r="N554" s="6">
        <f>IF('[1]JIRA-Getter.csv'!N553="","",'[1]JIRA-Getter.csv'!N553)</f>
        <v>0.75</v>
      </c>
      <c r="O554" s="8" t="str">
        <f>IF('[1]JIRA-Getter.csv'!O553="","",'[1]JIRA-Getter.csv'!O553)</f>
        <v>Hold meeting</v>
      </c>
      <c r="P554" s="7">
        <f t="shared" si="8"/>
        <v>41974</v>
      </c>
    </row>
    <row r="555" spans="1:16">
      <c r="A555" s="5">
        <f>IF('[1]JIRA-Getter.csv'!A554="","",'[1]JIRA-Getter.csv'!A554)</f>
        <v>11527</v>
      </c>
      <c r="B555" s="5" t="str">
        <f>IF('[1]JIRA-Getter.csv'!B554="","",'[1]JIRA-Getter.csv'!B554)</f>
        <v>BA-117</v>
      </c>
      <c r="C555" s="5" t="str">
        <f>IF('[1]JIRA-Getter.csv'!C554="","",'[1]JIRA-Getter.csv'!C554)</f>
        <v>Move everything from public to assets directory</v>
      </c>
      <c r="D555" s="5" t="str">
        <f>IF('[1]JIRA-Getter.csv'!D554="","",'[1]JIRA-Getter.csv'!D554)</f>
        <v/>
      </c>
      <c r="E555" s="5" t="str">
        <f>IF('[1]JIRA-Getter.csv'!E554="","",'[1]JIRA-Getter.csv'!E554)</f>
        <v>Dev.Completion</v>
      </c>
      <c r="F555" s="5" t="str">
        <f>IF('[1]JIRA-Getter.csv'!F554="","",'[1]JIRA-Getter.csv'!F554)</f>
        <v>Closed</v>
      </c>
      <c r="G555" s="6">
        <f>IF('[1]JIRA-Getter.csv'!G554="","",'[1]JIRA-Getter.csv'!G554)</f>
        <v>2</v>
      </c>
      <c r="H555" s="6">
        <f>IF('[1]JIRA-Getter.csv'!H554="","",'[1]JIRA-Getter.csv'!H554)</f>
        <v>2</v>
      </c>
      <c r="I555" s="6">
        <f>IF('[1]JIRA-Getter.csv'!I554="","",'[1]JIRA-Getter.csv'!I554)</f>
        <v>1.75</v>
      </c>
      <c r="J555" s="6">
        <f>IF('[1]JIRA-Getter.csv'!J554="","",'[1]JIRA-Getter.csv'!J554)</f>
        <v>1.75</v>
      </c>
      <c r="K555" s="5">
        <f>IF('[1]JIRA-Getter.csv'!K554="","",'[1]JIRA-Getter.csv'!K554)</f>
        <v>1</v>
      </c>
      <c r="L555" s="5" t="str">
        <f>IF('[1]JIRA-Getter.csv'!L554="","",'[1]JIRA-Getter.csv'!L554)</f>
        <v>Laurin Murer</v>
      </c>
      <c r="M555" s="7">
        <f>IF('[1]JIRA-Getter.csv'!M554="","",'[1]JIRA-Getter.csv'!M554+365.5*4)</f>
        <v>41974.597222222219</v>
      </c>
      <c r="N555" s="6">
        <f>IF('[1]JIRA-Getter.csv'!N554="","",'[1]JIRA-Getter.csv'!N554)</f>
        <v>0.25</v>
      </c>
      <c r="O555" s="8" t="str">
        <f>IF('[1]JIRA-Getter.csv'!O554="","",'[1]JIRA-Getter.csv'!O554)</f>
        <v>Removed temporaryDevelopmentData</v>
      </c>
      <c r="P555" s="7">
        <f t="shared" si="8"/>
        <v>41974</v>
      </c>
    </row>
    <row r="556" spans="1:16">
      <c r="A556" s="5">
        <f>IF('[1]JIRA-Getter.csv'!A555="","",'[1]JIRA-Getter.csv'!A555)</f>
        <v>11528</v>
      </c>
      <c r="B556" s="5" t="str">
        <f>IF('[1]JIRA-Getter.csv'!B555="","",'[1]JIRA-Getter.csv'!B555)</f>
        <v>BA-9</v>
      </c>
      <c r="C556" s="5" t="str">
        <f>IF('[1]JIRA-Getter.csv'!C555="","",'[1]JIRA-Getter.csv'!C555)</f>
        <v>Hold meeding</v>
      </c>
      <c r="D556" s="5" t="str">
        <f>IF('[1]JIRA-Getter.csv'!D555="","",'[1]JIRA-Getter.csv'!D555)</f>
        <v/>
      </c>
      <c r="E556" s="5" t="str">
        <f>IF('[1]JIRA-Getter.csv'!E555="","",'[1]JIRA-Getter.csv'!E555)</f>
        <v/>
      </c>
      <c r="F556" s="5" t="str">
        <f>IF('[1]JIRA-Getter.csv'!F555="","",'[1]JIRA-Getter.csv'!F555)</f>
        <v>Open</v>
      </c>
      <c r="G556" s="6">
        <f>IF('[1]JIRA-Getter.csv'!G555="","",'[1]JIRA-Getter.csv'!G555)</f>
        <v>28</v>
      </c>
      <c r="H556" s="6">
        <f>IF('[1]JIRA-Getter.csv'!H555="","",'[1]JIRA-Getter.csv'!H555)</f>
        <v>1.1200000000000001</v>
      </c>
      <c r="I556" s="6">
        <f>IF('[1]JIRA-Getter.csv'!I555="","",'[1]JIRA-Getter.csv'!I555)</f>
        <v>0</v>
      </c>
      <c r="J556" s="6">
        <f>IF('[1]JIRA-Getter.csv'!J555="","",'[1]JIRA-Getter.csv'!J555)</f>
        <v>0</v>
      </c>
      <c r="K556" s="5">
        <f>IF('[1]JIRA-Getter.csv'!K555="","",'[1]JIRA-Getter.csv'!K555)</f>
        <v>25</v>
      </c>
      <c r="L556" s="5" t="str">
        <f>IF('[1]JIRA-Getter.csv'!L555="","",'[1]JIRA-Getter.csv'!L555)</f>
        <v>Tobias Blaser</v>
      </c>
      <c r="M556" s="7">
        <f>IF('[1]JIRA-Getter.csv'!M555="","",'[1]JIRA-Getter.csv'!M555+365.5*4)</f>
        <v>41974.541666666664</v>
      </c>
      <c r="N556" s="6">
        <f>IF('[1]JIRA-Getter.csv'!N555="","",'[1]JIRA-Getter.csv'!N555)</f>
        <v>0.75</v>
      </c>
      <c r="O556" s="8" t="str">
        <f>IF('[1]JIRA-Getter.csv'!O555="","",'[1]JIRA-Getter.csv'!O555)</f>
        <v>Meeting 141201</v>
      </c>
      <c r="P556" s="7">
        <f t="shared" si="8"/>
        <v>41974</v>
      </c>
    </row>
    <row r="557" spans="1:16">
      <c r="A557" s="5">
        <f>IF('[1]JIRA-Getter.csv'!A556="","",'[1]JIRA-Getter.csv'!A556)</f>
        <v>11529</v>
      </c>
      <c r="B557" s="5" t="str">
        <f>IF('[1]JIRA-Getter.csv'!B556="","",'[1]JIRA-Getter.csv'!B556)</f>
        <v>BA-8</v>
      </c>
      <c r="C557" s="5" t="str">
        <f>IF('[1]JIRA-Getter.csv'!C556="","",'[1]JIRA-Getter.csv'!C556)</f>
        <v>Prepare &amp; rework meetings</v>
      </c>
      <c r="D557" s="5" t="str">
        <f>IF('[1]JIRA-Getter.csv'!D556="","",'[1]JIRA-Getter.csv'!D556)</f>
        <v/>
      </c>
      <c r="E557" s="5" t="str">
        <f>IF('[1]JIRA-Getter.csv'!E556="","",'[1]JIRA-Getter.csv'!E556)</f>
        <v/>
      </c>
      <c r="F557" s="5" t="str">
        <f>IF('[1]JIRA-Getter.csv'!F556="","",'[1]JIRA-Getter.csv'!F556)</f>
        <v>Open</v>
      </c>
      <c r="G557" s="6">
        <f>IF('[1]JIRA-Getter.csv'!G556="","",'[1]JIRA-Getter.csv'!G556)</f>
        <v>18</v>
      </c>
      <c r="H557" s="6">
        <f>IF('[1]JIRA-Getter.csv'!H556="","",'[1]JIRA-Getter.csv'!H556)</f>
        <v>0.78260869565217395</v>
      </c>
      <c r="I557" s="6">
        <f>IF('[1]JIRA-Getter.csv'!I556="","",'[1]JIRA-Getter.csv'!I556)</f>
        <v>6.5833333333333304</v>
      </c>
      <c r="J557" s="6">
        <f>IF('[1]JIRA-Getter.csv'!J556="","",'[1]JIRA-Getter.csv'!J556)</f>
        <v>0.28623188405797101</v>
      </c>
      <c r="K557" s="5">
        <f>IF('[1]JIRA-Getter.csv'!K556="","",'[1]JIRA-Getter.csv'!K556)</f>
        <v>23</v>
      </c>
      <c r="L557" s="5" t="str">
        <f>IF('[1]JIRA-Getter.csv'!L556="","",'[1]JIRA-Getter.csv'!L556)</f>
        <v>Tobias Blaser</v>
      </c>
      <c r="M557" s="7">
        <f>IF('[1]JIRA-Getter.csv'!M556="","",'[1]JIRA-Getter.csv'!M556+365.5*4)</f>
        <v>41974.520833333336</v>
      </c>
      <c r="N557" s="6">
        <f>IF('[1]JIRA-Getter.csv'!N556="","",'[1]JIRA-Getter.csv'!N556)</f>
        <v>0.5</v>
      </c>
      <c r="O557" s="8" t="str">
        <f>IF('[1]JIRA-Getter.csv'!O556="","",'[1]JIRA-Getter.csv'!O556)</f>
        <v>Prepare meeting 141201</v>
      </c>
      <c r="P557" s="7">
        <f t="shared" si="8"/>
        <v>41974</v>
      </c>
    </row>
    <row r="558" spans="1:16">
      <c r="A558" s="5">
        <f>IF('[1]JIRA-Getter.csv'!A557="","",'[1]JIRA-Getter.csv'!A557)</f>
        <v>11530</v>
      </c>
      <c r="B558" s="5" t="str">
        <f>IF('[1]JIRA-Getter.csv'!B557="","",'[1]JIRA-Getter.csv'!B557)</f>
        <v>BA-83</v>
      </c>
      <c r="C558" s="5" t="str">
        <f>IF('[1]JIRA-Getter.csv'!C557="","",'[1]JIRA-Getter.csv'!C557)</f>
        <v>Write and send meeting report from 1.12.2014</v>
      </c>
      <c r="D558" s="5" t="str">
        <f>IF('[1]JIRA-Getter.csv'!D557="","",'[1]JIRA-Getter.csv'!D557)</f>
        <v/>
      </c>
      <c r="E558" s="5" t="str">
        <f>IF('[1]JIRA-Getter.csv'!E557="","",'[1]JIRA-Getter.csv'!E557)</f>
        <v>Doc.Completion</v>
      </c>
      <c r="F558" s="5" t="str">
        <f>IF('[1]JIRA-Getter.csv'!F557="","",'[1]JIRA-Getter.csv'!F557)</f>
        <v>Closed</v>
      </c>
      <c r="G558" s="6">
        <f>IF('[1]JIRA-Getter.csv'!G557="","",'[1]JIRA-Getter.csv'!G557)</f>
        <v>1</v>
      </c>
      <c r="H558" s="6">
        <f>IF('[1]JIRA-Getter.csv'!H557="","",'[1]JIRA-Getter.csv'!H557)</f>
        <v>0.33333333333333298</v>
      </c>
      <c r="I558" s="6">
        <f>IF('[1]JIRA-Getter.csv'!I557="","",'[1]JIRA-Getter.csv'!I557)</f>
        <v>0</v>
      </c>
      <c r="J558" s="6">
        <f>IF('[1]JIRA-Getter.csv'!J557="","",'[1]JIRA-Getter.csv'!J557)</f>
        <v>0</v>
      </c>
      <c r="K558" s="5">
        <f>IF('[1]JIRA-Getter.csv'!K557="","",'[1]JIRA-Getter.csv'!K557)</f>
        <v>3</v>
      </c>
      <c r="L558" s="5" t="str">
        <f>IF('[1]JIRA-Getter.csv'!L557="","",'[1]JIRA-Getter.csv'!L557)</f>
        <v>Tobias Blaser</v>
      </c>
      <c r="M558" s="7">
        <f>IF('[1]JIRA-Getter.csv'!M557="","",'[1]JIRA-Getter.csv'!M557+365.5*4)</f>
        <v>41974.583333333336</v>
      </c>
      <c r="N558" s="6">
        <f>IF('[1]JIRA-Getter.csv'!N557="","",'[1]JIRA-Getter.csv'!N557)</f>
        <v>0.5</v>
      </c>
      <c r="O558" s="8" t="str">
        <f>IF('[1]JIRA-Getter.csv'!O557="","",'[1]JIRA-Getter.csv'!O557)</f>
        <v>Meeting report 141201</v>
      </c>
      <c r="P558" s="7">
        <f t="shared" si="8"/>
        <v>41974</v>
      </c>
    </row>
    <row r="559" spans="1:16">
      <c r="A559" s="5">
        <f>IF('[1]JIRA-Getter.csv'!A558="","",'[1]JIRA-Getter.csv'!A558)</f>
        <v>11531</v>
      </c>
      <c r="B559" s="5" t="str">
        <f>IF('[1]JIRA-Getter.csv'!B558="","",'[1]JIRA-Getter.csv'!B558)</f>
        <v>BA-83</v>
      </c>
      <c r="C559" s="5" t="str">
        <f>IF('[1]JIRA-Getter.csv'!C558="","",'[1]JIRA-Getter.csv'!C558)</f>
        <v>Write and send meeting report from 1.12.2014</v>
      </c>
      <c r="D559" s="5" t="str">
        <f>IF('[1]JIRA-Getter.csv'!D558="","",'[1]JIRA-Getter.csv'!D558)</f>
        <v/>
      </c>
      <c r="E559" s="5" t="str">
        <f>IF('[1]JIRA-Getter.csv'!E558="","",'[1]JIRA-Getter.csv'!E558)</f>
        <v>Doc.Completion</v>
      </c>
      <c r="F559" s="5" t="str">
        <f>IF('[1]JIRA-Getter.csv'!F558="","",'[1]JIRA-Getter.csv'!F558)</f>
        <v>Closed</v>
      </c>
      <c r="G559" s="6">
        <f>IF('[1]JIRA-Getter.csv'!G558="","",'[1]JIRA-Getter.csv'!G558)</f>
        <v>1</v>
      </c>
      <c r="H559" s="6">
        <f>IF('[1]JIRA-Getter.csv'!H558="","",'[1]JIRA-Getter.csv'!H558)</f>
        <v>0.33333333333333298</v>
      </c>
      <c r="I559" s="6">
        <f>IF('[1]JIRA-Getter.csv'!I558="","",'[1]JIRA-Getter.csv'!I558)</f>
        <v>0</v>
      </c>
      <c r="J559" s="6">
        <f>IF('[1]JIRA-Getter.csv'!J558="","",'[1]JIRA-Getter.csv'!J558)</f>
        <v>0</v>
      </c>
      <c r="K559" s="5">
        <f>IF('[1]JIRA-Getter.csv'!K558="","",'[1]JIRA-Getter.csv'!K558)</f>
        <v>3</v>
      </c>
      <c r="L559" s="5" t="str">
        <f>IF('[1]JIRA-Getter.csv'!L558="","",'[1]JIRA-Getter.csv'!L558)</f>
        <v>Tobias Blaser</v>
      </c>
      <c r="M559" s="7">
        <f>IF('[1]JIRA-Getter.csv'!M558="","",'[1]JIRA-Getter.csv'!M558+365.5*4)</f>
        <v>41974.583333333336</v>
      </c>
      <c r="N559" s="6">
        <f>IF('[1]JIRA-Getter.csv'!N558="","",'[1]JIRA-Getter.csv'!N558)</f>
        <v>0.5</v>
      </c>
      <c r="O559" s="8" t="str">
        <f>IF('[1]JIRA-Getter.csv'!O558="","",'[1]JIRA-Getter.csv'!O558)</f>
        <v>Ask cfurrer for photo meeting.</v>
      </c>
      <c r="P559" s="7">
        <f t="shared" si="8"/>
        <v>41974</v>
      </c>
    </row>
    <row r="560" spans="1:16">
      <c r="A560" s="5">
        <f>IF('[1]JIRA-Getter.csv'!A559="","",'[1]JIRA-Getter.csv'!A559)</f>
        <v>11532</v>
      </c>
      <c r="B560" s="5" t="str">
        <f>IF('[1]JIRA-Getter.csv'!B559="","",'[1]JIRA-Getter.csv'!B559)</f>
        <v>BA-14</v>
      </c>
      <c r="C560" s="5" t="str">
        <f>IF('[1]JIRA-Getter.csv'!C559="","",'[1]JIRA-Getter.csv'!C559)</f>
        <v>Projectmanagement</v>
      </c>
      <c r="D560" s="5" t="str">
        <f>IF('[1]JIRA-Getter.csv'!D559="","",'[1]JIRA-Getter.csv'!D559)</f>
        <v/>
      </c>
      <c r="E560" s="5" t="str">
        <f>IF('[1]JIRA-Getter.csv'!E559="","",'[1]JIRA-Getter.csv'!E559)</f>
        <v/>
      </c>
      <c r="F560" s="5" t="str">
        <f>IF('[1]JIRA-Getter.csv'!F559="","",'[1]JIRA-Getter.csv'!F559)</f>
        <v>Open</v>
      </c>
      <c r="G560" s="6">
        <f>IF('[1]JIRA-Getter.csv'!G559="","",'[1]JIRA-Getter.csv'!G559)</f>
        <v>14</v>
      </c>
      <c r="H560" s="6">
        <f>IF('[1]JIRA-Getter.csv'!H559="","",'[1]JIRA-Getter.csv'!H559)</f>
        <v>0.35</v>
      </c>
      <c r="I560" s="6">
        <f>IF('[1]JIRA-Getter.csv'!I559="","",'[1]JIRA-Getter.csv'!I559)</f>
        <v>0</v>
      </c>
      <c r="J560" s="6">
        <f>IF('[1]JIRA-Getter.csv'!J559="","",'[1]JIRA-Getter.csv'!J559)</f>
        <v>0</v>
      </c>
      <c r="K560" s="5">
        <f>IF('[1]JIRA-Getter.csv'!K559="","",'[1]JIRA-Getter.csv'!K559)</f>
        <v>40</v>
      </c>
      <c r="L560" s="5" t="str">
        <f>IF('[1]JIRA-Getter.csv'!L559="","",'[1]JIRA-Getter.csv'!L559)</f>
        <v>Tobias Blaser</v>
      </c>
      <c r="M560" s="7">
        <f>IF('[1]JIRA-Getter.csv'!M559="","",'[1]JIRA-Getter.csv'!M559+365.5*4)</f>
        <v>41974.645833333336</v>
      </c>
      <c r="N560" s="6">
        <f>IF('[1]JIRA-Getter.csv'!N559="","",'[1]JIRA-Getter.csv'!N559)</f>
        <v>0.5</v>
      </c>
      <c r="O560" s="8" t="str">
        <f>IF('[1]JIRA-Getter.csv'!O559="","",'[1]JIRA-Getter.csv'!O559)</f>
        <v>Some arrangements in team.</v>
      </c>
      <c r="P560" s="7">
        <f t="shared" si="8"/>
        <v>41974</v>
      </c>
    </row>
    <row r="561" spans="1:16">
      <c r="A561" s="5">
        <f>IF('[1]JIRA-Getter.csv'!A560="","",'[1]JIRA-Getter.csv'!A560)</f>
        <v>11533</v>
      </c>
      <c r="B561" s="5" t="str">
        <f>IF('[1]JIRA-Getter.csv'!B560="","",'[1]JIRA-Getter.csv'!B560)</f>
        <v>BA-194</v>
      </c>
      <c r="C561" s="5" t="str">
        <f>IF('[1]JIRA-Getter.csv'!C560="","",'[1]JIRA-Getter.csv'!C560)</f>
        <v>Document how we manage the project (Jira, communication, reviews, ...)</v>
      </c>
      <c r="D561" s="5" t="str">
        <f>IF('[1]JIRA-Getter.csv'!D560="","",'[1]JIRA-Getter.csv'!D560)</f>
        <v/>
      </c>
      <c r="E561" s="5" t="str">
        <f>IF('[1]JIRA-Getter.csv'!E560="","",'[1]JIRA-Getter.csv'!E560)</f>
        <v>Doc.Completion</v>
      </c>
      <c r="F561" s="5" t="str">
        <f>IF('[1]JIRA-Getter.csv'!F560="","",'[1]JIRA-Getter.csv'!F560)</f>
        <v>Closed</v>
      </c>
      <c r="G561" s="6">
        <f>IF('[1]JIRA-Getter.csv'!G560="","",'[1]JIRA-Getter.csv'!G560)</f>
        <v>0</v>
      </c>
      <c r="H561" s="6">
        <f>IF('[1]JIRA-Getter.csv'!H560="","",'[1]JIRA-Getter.csv'!H560)</f>
        <v>0</v>
      </c>
      <c r="I561" s="6">
        <f>IF('[1]JIRA-Getter.csv'!I560="","",'[1]JIRA-Getter.csv'!I560)</f>
        <v>0</v>
      </c>
      <c r="J561" s="6">
        <f>IF('[1]JIRA-Getter.csv'!J560="","",'[1]JIRA-Getter.csv'!J560)</f>
        <v>0</v>
      </c>
      <c r="K561" s="5">
        <f>IF('[1]JIRA-Getter.csv'!K560="","",'[1]JIRA-Getter.csv'!K560)</f>
        <v>2</v>
      </c>
      <c r="L561" s="5" t="str">
        <f>IF('[1]JIRA-Getter.csv'!L560="","",'[1]JIRA-Getter.csv'!L560)</f>
        <v>Laurin Murer</v>
      </c>
      <c r="M561" s="7">
        <f>IF('[1]JIRA-Getter.csv'!M560="","",'[1]JIRA-Getter.csv'!M560+365.5*4)</f>
        <v>41974.663888888892</v>
      </c>
      <c r="N561" s="6">
        <f>IF('[1]JIRA-Getter.csv'!N560="","",'[1]JIRA-Getter.csv'!N560)</f>
        <v>1.6666666666666601</v>
      </c>
      <c r="O561" s="8" t="str">
        <f>IF('[1]JIRA-Getter.csv'!O560="","",'[1]JIRA-Getter.csv'!O560)</f>
        <v>Reviewed section about project management</v>
      </c>
      <c r="P561" s="7">
        <f t="shared" si="8"/>
        <v>41974</v>
      </c>
    </row>
    <row r="562" spans="1:16">
      <c r="A562" s="5">
        <f>IF('[1]JIRA-Getter.csv'!A561="","",'[1]JIRA-Getter.csv'!A561)</f>
        <v>11534</v>
      </c>
      <c r="B562" s="5" t="str">
        <f>IF('[1]JIRA-Getter.csv'!B561="","",'[1]JIRA-Getter.csv'!B561)</f>
        <v>BA-180</v>
      </c>
      <c r="C562" s="5" t="str">
        <f>IF('[1]JIRA-Getter.csv'!C561="","",'[1]JIRA-Getter.csv'!C561)</f>
        <v>Add "run tests" requirements to README (firefox, ui, ...)</v>
      </c>
      <c r="D562" s="5" t="str">
        <f>IF('[1]JIRA-Getter.csv'!D561="","",'[1]JIRA-Getter.csv'!D561)</f>
        <v/>
      </c>
      <c r="E562" s="5" t="str">
        <f>IF('[1]JIRA-Getter.csv'!E561="","",'[1]JIRA-Getter.csv'!E561)</f>
        <v>Dev.Completion</v>
      </c>
      <c r="F562" s="5" t="str">
        <f>IF('[1]JIRA-Getter.csv'!F561="","",'[1]JIRA-Getter.csv'!F561)</f>
        <v>Closed</v>
      </c>
      <c r="G562" s="6">
        <f>IF('[1]JIRA-Getter.csv'!G561="","",'[1]JIRA-Getter.csv'!G561)</f>
        <v>1</v>
      </c>
      <c r="H562" s="6">
        <f>IF('[1]JIRA-Getter.csv'!H561="","",'[1]JIRA-Getter.csv'!H561)</f>
        <v>0.5</v>
      </c>
      <c r="I562" s="6">
        <f>IF('[1]JIRA-Getter.csv'!I561="","",'[1]JIRA-Getter.csv'!I561)</f>
        <v>0.66666666666666596</v>
      </c>
      <c r="J562" s="6">
        <f>IF('[1]JIRA-Getter.csv'!J561="","",'[1]JIRA-Getter.csv'!J561)</f>
        <v>0.33333333333333298</v>
      </c>
      <c r="K562" s="5">
        <f>IF('[1]JIRA-Getter.csv'!K561="","",'[1]JIRA-Getter.csv'!K561)</f>
        <v>2</v>
      </c>
      <c r="L562" s="5" t="str">
        <f>IF('[1]JIRA-Getter.csv'!L561="","",'[1]JIRA-Getter.csv'!L561)</f>
        <v>Laurin Murer</v>
      </c>
      <c r="M562" s="7">
        <f>IF('[1]JIRA-Getter.csv'!M561="","",'[1]JIRA-Getter.csv'!M561+365.5*4)</f>
        <v>41974.665972222225</v>
      </c>
      <c r="N562" s="6">
        <f>IF('[1]JIRA-Getter.csv'!N561="","",'[1]JIRA-Getter.csv'!N561)</f>
        <v>8.3333333333333301E-2</v>
      </c>
      <c r="O562" s="8" t="str">
        <f>IF('[1]JIRA-Getter.csv'!O561="","",'[1]JIRA-Getter.csv'!O561)</f>
        <v>fixed type</v>
      </c>
      <c r="P562" s="7">
        <f t="shared" si="8"/>
        <v>41974</v>
      </c>
    </row>
    <row r="563" spans="1:16">
      <c r="A563" s="5">
        <f>IF('[1]JIRA-Getter.csv'!A562="","",'[1]JIRA-Getter.csv'!A562)</f>
        <v>11535</v>
      </c>
      <c r="B563" s="5" t="str">
        <f>IF('[1]JIRA-Getter.csv'!B562="","",'[1]JIRA-Getter.csv'!B562)</f>
        <v>BA-83</v>
      </c>
      <c r="C563" s="5" t="str">
        <f>IF('[1]JIRA-Getter.csv'!C562="","",'[1]JIRA-Getter.csv'!C562)</f>
        <v>Write and send meeting report from 1.12.2014</v>
      </c>
      <c r="D563" s="5" t="str">
        <f>IF('[1]JIRA-Getter.csv'!D562="","",'[1]JIRA-Getter.csv'!D562)</f>
        <v/>
      </c>
      <c r="E563" s="5" t="str">
        <f>IF('[1]JIRA-Getter.csv'!E562="","",'[1]JIRA-Getter.csv'!E562)</f>
        <v>Doc.Completion</v>
      </c>
      <c r="F563" s="5" t="str">
        <f>IF('[1]JIRA-Getter.csv'!F562="","",'[1]JIRA-Getter.csv'!F562)</f>
        <v>Closed</v>
      </c>
      <c r="G563" s="6">
        <f>IF('[1]JIRA-Getter.csv'!G562="","",'[1]JIRA-Getter.csv'!G562)</f>
        <v>1</v>
      </c>
      <c r="H563" s="6">
        <f>IF('[1]JIRA-Getter.csv'!H562="","",'[1]JIRA-Getter.csv'!H562)</f>
        <v>0.33333333333333298</v>
      </c>
      <c r="I563" s="6">
        <f>IF('[1]JIRA-Getter.csv'!I562="","",'[1]JIRA-Getter.csv'!I562)</f>
        <v>0</v>
      </c>
      <c r="J563" s="6">
        <f>IF('[1]JIRA-Getter.csv'!J562="","",'[1]JIRA-Getter.csv'!J562)</f>
        <v>0</v>
      </c>
      <c r="K563" s="5">
        <f>IF('[1]JIRA-Getter.csv'!K562="","",'[1]JIRA-Getter.csv'!K562)</f>
        <v>3</v>
      </c>
      <c r="L563" s="5" t="str">
        <f>IF('[1]JIRA-Getter.csv'!L562="","",'[1]JIRA-Getter.csv'!L562)</f>
        <v>Laurin Murer</v>
      </c>
      <c r="M563" s="7">
        <f>IF('[1]JIRA-Getter.csv'!M562="","",'[1]JIRA-Getter.csv'!M562+365.5*4)</f>
        <v>41974.675694444442</v>
      </c>
      <c r="N563" s="6">
        <f>IF('[1]JIRA-Getter.csv'!N562="","",'[1]JIRA-Getter.csv'!N562)</f>
        <v>0.25</v>
      </c>
      <c r="O563" s="8" t="str">
        <f>IF('[1]JIRA-Getter.csv'!O562="","",'[1]JIRA-Getter.csv'!O562)</f>
        <v>Reviewed and sent Meeting protocol</v>
      </c>
      <c r="P563" s="7">
        <f t="shared" si="8"/>
        <v>41974</v>
      </c>
    </row>
    <row r="564" spans="1:16">
      <c r="A564" s="5">
        <f>IF('[1]JIRA-Getter.csv'!A563="","",'[1]JIRA-Getter.csv'!A563)</f>
        <v>11536</v>
      </c>
      <c r="B564" s="5" t="str">
        <f>IF('[1]JIRA-Getter.csv'!B563="","",'[1]JIRA-Getter.csv'!B563)</f>
        <v>BA-193</v>
      </c>
      <c r="C564" s="5" t="str">
        <f>IF('[1]JIRA-Getter.csv'!C563="","",'[1]JIRA-Getter.csv'!C563)</f>
        <v>Create example Request Template for Redmine</v>
      </c>
      <c r="D564" s="5" t="str">
        <f>IF('[1]JIRA-Getter.csv'!D563="","",'[1]JIRA-Getter.csv'!D563)</f>
        <v/>
      </c>
      <c r="E564" s="5" t="str">
        <f>IF('[1]JIRA-Getter.csv'!E563="","",'[1]JIRA-Getter.csv'!E563)</f>
        <v>Dev.Completion</v>
      </c>
      <c r="F564" s="5" t="str">
        <f>IF('[1]JIRA-Getter.csv'!F563="","",'[1]JIRA-Getter.csv'!F563)</f>
        <v>Closed</v>
      </c>
      <c r="G564" s="6">
        <f>IF('[1]JIRA-Getter.csv'!G563="","",'[1]JIRA-Getter.csv'!G563)</f>
        <v>2</v>
      </c>
      <c r="H564" s="6">
        <f>IF('[1]JIRA-Getter.csv'!H563="","",'[1]JIRA-Getter.csv'!H563)</f>
        <v>0.66666666666666596</v>
      </c>
      <c r="I564" s="6">
        <f>IF('[1]JIRA-Getter.csv'!I563="","",'[1]JIRA-Getter.csv'!I563)</f>
        <v>0.75</v>
      </c>
      <c r="J564" s="6">
        <f>IF('[1]JIRA-Getter.csv'!J563="","",'[1]JIRA-Getter.csv'!J563)</f>
        <v>0.25</v>
      </c>
      <c r="K564" s="5">
        <f>IF('[1]JIRA-Getter.csv'!K563="","",'[1]JIRA-Getter.csv'!K563)</f>
        <v>3</v>
      </c>
      <c r="L564" s="5" t="str">
        <f>IF('[1]JIRA-Getter.csv'!L563="","",'[1]JIRA-Getter.csv'!L563)</f>
        <v>Tobias Blaser</v>
      </c>
      <c r="M564" s="7">
        <f>IF('[1]JIRA-Getter.csv'!M563="","",'[1]JIRA-Getter.csv'!M563+365.5*4)</f>
        <v>41974.666666666664</v>
      </c>
      <c r="N564" s="6">
        <f>IF('[1]JIRA-Getter.csv'!N563="","",'[1]JIRA-Getter.csv'!N563)</f>
        <v>1.75</v>
      </c>
      <c r="O564" s="8" t="str">
        <f>IF('[1]JIRA-Getter.csv'!O563="","",'[1]JIRA-Getter.csv'!O563)</f>
        <v>Fix bug in TemplateProcessor &amp; persist redmine request template.</v>
      </c>
      <c r="P564" s="7">
        <f t="shared" si="8"/>
        <v>41974</v>
      </c>
    </row>
    <row r="565" spans="1:16">
      <c r="A565" s="5">
        <f>IF('[1]JIRA-Getter.csv'!A564="","",'[1]JIRA-Getter.csv'!A564)</f>
        <v>11537</v>
      </c>
      <c r="B565" s="5" t="str">
        <f>IF('[1]JIRA-Getter.csv'!B564="","",'[1]JIRA-Getter.csv'!B564)</f>
        <v>BA-157</v>
      </c>
      <c r="C565" s="5" t="str">
        <f>IF('[1]JIRA-Getter.csv'!C564="","",'[1]JIRA-Getter.csv'!C564)</f>
        <v>Refactor client side code</v>
      </c>
      <c r="D565" s="5" t="str">
        <f>IF('[1]JIRA-Getter.csv'!D564="","",'[1]JIRA-Getter.csv'!D564)</f>
        <v/>
      </c>
      <c r="E565" s="5" t="str">
        <f>IF('[1]JIRA-Getter.csv'!E564="","",'[1]JIRA-Getter.csv'!E564)</f>
        <v>Dev.Completion</v>
      </c>
      <c r="F565" s="5" t="str">
        <f>IF('[1]JIRA-Getter.csv'!F564="","",'[1]JIRA-Getter.csv'!F564)</f>
        <v>Closed</v>
      </c>
      <c r="G565" s="6">
        <f>IF('[1]JIRA-Getter.csv'!G564="","",'[1]JIRA-Getter.csv'!G564)</f>
        <v>16</v>
      </c>
      <c r="H565" s="6">
        <f>IF('[1]JIRA-Getter.csv'!H564="","",'[1]JIRA-Getter.csv'!H564)</f>
        <v>1.06666666666666</v>
      </c>
      <c r="I565" s="6">
        <f>IF('[1]JIRA-Getter.csv'!I564="","",'[1]JIRA-Getter.csv'!I564)</f>
        <v>0</v>
      </c>
      <c r="J565" s="6">
        <f>IF('[1]JIRA-Getter.csv'!J564="","",'[1]JIRA-Getter.csv'!J564)</f>
        <v>0</v>
      </c>
      <c r="K565" s="5">
        <f>IF('[1]JIRA-Getter.csv'!K564="","",'[1]JIRA-Getter.csv'!K564)</f>
        <v>15</v>
      </c>
      <c r="L565" s="5" t="str">
        <f>IF('[1]JIRA-Getter.csv'!L564="","",'[1]JIRA-Getter.csv'!L564)</f>
        <v>Tobias Blaser</v>
      </c>
      <c r="M565" s="7">
        <f>IF('[1]JIRA-Getter.csv'!M564="","",'[1]JIRA-Getter.csv'!M564+365.5*4)</f>
        <v>41974.739583333336</v>
      </c>
      <c r="N565" s="6">
        <f>IF('[1]JIRA-Getter.csv'!N564="","",'[1]JIRA-Getter.csv'!N564)</f>
        <v>0.25</v>
      </c>
      <c r="O565" s="8" t="str">
        <f>IF('[1]JIRA-Getter.csv'!O564="","",'[1]JIRA-Getter.csv'!O564)</f>
        <v>Fix small style bug with operation state.</v>
      </c>
      <c r="P565" s="7">
        <f t="shared" ref="P565:P628" si="9">DATE(YEAR(M565),MONTH(M565),DAY(M565))</f>
        <v>41974</v>
      </c>
    </row>
    <row r="566" spans="1:16">
      <c r="A566" s="5">
        <f>IF('[1]JIRA-Getter.csv'!A565="","",'[1]JIRA-Getter.csv'!A565)</f>
        <v>11538</v>
      </c>
      <c r="B566" s="5" t="str">
        <f>IF('[1]JIRA-Getter.csv'!B565="","",'[1]JIRA-Getter.csv'!B565)</f>
        <v>BA-207</v>
      </c>
      <c r="C566" s="5" t="str">
        <f>IF('[1]JIRA-Getter.csv'!C565="","",'[1]JIRA-Getter.csv'!C565)</f>
        <v>create favicon, update webapp.json</v>
      </c>
      <c r="D566" s="5" t="str">
        <f>IF('[1]JIRA-Getter.csv'!D565="","",'[1]JIRA-Getter.csv'!D565)</f>
        <v/>
      </c>
      <c r="E566" s="5" t="str">
        <f>IF('[1]JIRA-Getter.csv'!E565="","",'[1]JIRA-Getter.csv'!E565)</f>
        <v>Dev.Completion</v>
      </c>
      <c r="F566" s="5" t="str">
        <f>IF('[1]JIRA-Getter.csv'!F565="","",'[1]JIRA-Getter.csv'!F565)</f>
        <v>Closed</v>
      </c>
      <c r="G566" s="6">
        <f>IF('[1]JIRA-Getter.csv'!G565="","",'[1]JIRA-Getter.csv'!G565)</f>
        <v>0</v>
      </c>
      <c r="H566" s="6">
        <f>IF('[1]JIRA-Getter.csv'!H565="","",'[1]JIRA-Getter.csv'!H565)</f>
        <v>0</v>
      </c>
      <c r="I566" s="6">
        <f>IF('[1]JIRA-Getter.csv'!I565="","",'[1]JIRA-Getter.csv'!I565)</f>
        <v>0</v>
      </c>
      <c r="J566" s="6">
        <f>IF('[1]JIRA-Getter.csv'!J565="","",'[1]JIRA-Getter.csv'!J565)</f>
        <v>0</v>
      </c>
      <c r="K566" s="5">
        <f>IF('[1]JIRA-Getter.csv'!K565="","",'[1]JIRA-Getter.csv'!K565)</f>
        <v>2</v>
      </c>
      <c r="L566" s="5" t="str">
        <f>IF('[1]JIRA-Getter.csv'!L565="","",'[1]JIRA-Getter.csv'!L565)</f>
        <v>Tobias Blaser</v>
      </c>
      <c r="M566" s="7">
        <f>IF('[1]JIRA-Getter.csv'!M565="","",'[1]JIRA-Getter.csv'!M565+365.5*4)</f>
        <v>41974.75</v>
      </c>
      <c r="N566" s="6">
        <f>IF('[1]JIRA-Getter.csv'!N565="","",'[1]JIRA-Getter.csv'!N565)</f>
        <v>0.25</v>
      </c>
      <c r="O566" s="8" t="str">
        <f>IF('[1]JIRA-Getter.csv'!O565="","",'[1]JIRA-Getter.csv'!O565)</f>
        <v>Create favicon.</v>
      </c>
      <c r="P566" s="7">
        <f t="shared" si="9"/>
        <v>41974</v>
      </c>
    </row>
    <row r="567" spans="1:16">
      <c r="A567" s="5">
        <f>IF('[1]JIRA-Getter.csv'!A566="","",'[1]JIRA-Getter.csv'!A566)</f>
        <v>11539</v>
      </c>
      <c r="B567" s="5" t="str">
        <f>IF('[1]JIRA-Getter.csv'!B566="","",'[1]JIRA-Getter.csv'!B566)</f>
        <v>BA-204</v>
      </c>
      <c r="C567" s="5" t="str">
        <f>IF('[1]JIRA-Getter.csv'!C566="","",'[1]JIRA-Getter.csv'!C566)</f>
        <v>Difference between task template &amp; request template documented?</v>
      </c>
      <c r="D567" s="5" t="str">
        <f>IF('[1]JIRA-Getter.csv'!D566="","",'[1]JIRA-Getter.csv'!D566)</f>
        <v/>
      </c>
      <c r="E567" s="5" t="str">
        <f>IF('[1]JIRA-Getter.csv'!E566="","",'[1]JIRA-Getter.csv'!E566)</f>
        <v>Doc.Completion</v>
      </c>
      <c r="F567" s="5" t="str">
        <f>IF('[1]JIRA-Getter.csv'!F566="","",'[1]JIRA-Getter.csv'!F566)</f>
        <v>Closed</v>
      </c>
      <c r="G567" s="6">
        <f>IF('[1]JIRA-Getter.csv'!G566="","",'[1]JIRA-Getter.csv'!G566)</f>
        <v>0</v>
      </c>
      <c r="H567" s="6">
        <f>IF('[1]JIRA-Getter.csv'!H566="","",'[1]JIRA-Getter.csv'!H566)</f>
        <v>0</v>
      </c>
      <c r="I567" s="6">
        <f>IF('[1]JIRA-Getter.csv'!I566="","",'[1]JIRA-Getter.csv'!I566)</f>
        <v>0</v>
      </c>
      <c r="J567" s="6">
        <f>IF('[1]JIRA-Getter.csv'!J566="","",'[1]JIRA-Getter.csv'!J566)</f>
        <v>0</v>
      </c>
      <c r="K567" s="5">
        <f>IF('[1]JIRA-Getter.csv'!K566="","",'[1]JIRA-Getter.csv'!K566)</f>
        <v>1</v>
      </c>
      <c r="L567" s="5" t="str">
        <f>IF('[1]JIRA-Getter.csv'!L566="","",'[1]JIRA-Getter.csv'!L566)</f>
        <v>Tobias Blaser</v>
      </c>
      <c r="M567" s="7">
        <f>IF('[1]JIRA-Getter.csv'!M566="","",'[1]JIRA-Getter.csv'!M566+365.5*4)</f>
        <v>41974.760416666664</v>
      </c>
      <c r="N567" s="6">
        <f>IF('[1]JIRA-Getter.csv'!N566="","",'[1]JIRA-Getter.csv'!N566)</f>
        <v>0.5</v>
      </c>
      <c r="O567" s="8" t="str">
        <f>IF('[1]JIRA-Getter.csv'!O566="","",'[1]JIRA-Getter.csv'!O566)</f>
        <v>Add glossary for domain objects to domain section.</v>
      </c>
      <c r="P567" s="7">
        <f t="shared" si="9"/>
        <v>41974</v>
      </c>
    </row>
    <row r="568" spans="1:16">
      <c r="A568" s="5">
        <f>IF('[1]JIRA-Getter.csv'!A567="","",'[1]JIRA-Getter.csv'!A567)</f>
        <v>11540</v>
      </c>
      <c r="B568" s="5" t="str">
        <f>IF('[1]JIRA-Getter.csv'!B567="","",'[1]JIRA-Getter.csv'!B567)</f>
        <v>BA-209</v>
      </c>
      <c r="C568" s="5" t="str">
        <f>IF('[1]JIRA-Getter.csv'!C567="","",'[1]JIRA-Getter.csv'!C567)</f>
        <v>Compose abstract</v>
      </c>
      <c r="D568" s="5" t="str">
        <f>IF('[1]JIRA-Getter.csv'!D567="","",'[1]JIRA-Getter.csv'!D567)</f>
        <v/>
      </c>
      <c r="E568" s="5" t="str">
        <f>IF('[1]JIRA-Getter.csv'!E567="","",'[1]JIRA-Getter.csv'!E567)</f>
        <v>Doc.Completion</v>
      </c>
      <c r="F568" s="5" t="str">
        <f>IF('[1]JIRA-Getter.csv'!F567="","",'[1]JIRA-Getter.csv'!F567)</f>
        <v>Closed</v>
      </c>
      <c r="G568" s="6">
        <f>IF('[1]JIRA-Getter.csv'!G567="","",'[1]JIRA-Getter.csv'!G567)</f>
        <v>10</v>
      </c>
      <c r="H568" s="6">
        <f>IF('[1]JIRA-Getter.csv'!H567="","",'[1]JIRA-Getter.csv'!H567)</f>
        <v>10</v>
      </c>
      <c r="I568" s="6">
        <f>IF('[1]JIRA-Getter.csv'!I567="","",'[1]JIRA-Getter.csv'!I567)</f>
        <v>9</v>
      </c>
      <c r="J568" s="6">
        <f>IF('[1]JIRA-Getter.csv'!J567="","",'[1]JIRA-Getter.csv'!J567)</f>
        <v>9</v>
      </c>
      <c r="K568" s="5">
        <f>IF('[1]JIRA-Getter.csv'!K567="","",'[1]JIRA-Getter.csv'!K567)</f>
        <v>1</v>
      </c>
      <c r="L568" s="5" t="str">
        <f>IF('[1]JIRA-Getter.csv'!L567="","",'[1]JIRA-Getter.csv'!L567)</f>
        <v>Tobias Blaser</v>
      </c>
      <c r="M568" s="7">
        <f>IF('[1]JIRA-Getter.csv'!M567="","",'[1]JIRA-Getter.csv'!M567+365.5*4)</f>
        <v>41974.822916666664</v>
      </c>
      <c r="N568" s="6">
        <f>IF('[1]JIRA-Getter.csv'!N567="","",'[1]JIRA-Getter.csv'!N567)</f>
        <v>1</v>
      </c>
      <c r="O568" s="8" t="str">
        <f>IF('[1]JIRA-Getter.csv'!O567="","",'[1]JIRA-Getter.csv'!O567)</f>
        <v>Compose abstract.</v>
      </c>
      <c r="P568" s="7">
        <f t="shared" si="9"/>
        <v>41974</v>
      </c>
    </row>
    <row r="569" spans="1:16">
      <c r="A569" s="5">
        <f>IF('[1]JIRA-Getter.csv'!A568="","",'[1]JIRA-Getter.csv'!A568)</f>
        <v>11541</v>
      </c>
      <c r="B569" s="5" t="str">
        <f>IF('[1]JIRA-Getter.csv'!B568="","",'[1]JIRA-Getter.csv'!B568)</f>
        <v>BA-198</v>
      </c>
      <c r="C569" s="5" t="str">
        <f>IF('[1]JIRA-Getter.csv'!C568="","",'[1]JIRA-Getter.csv'!C568)</f>
        <v>Remove deprecated code</v>
      </c>
      <c r="D569" s="5" t="str">
        <f>IF('[1]JIRA-Getter.csv'!D568="","",'[1]JIRA-Getter.csv'!D568)</f>
        <v/>
      </c>
      <c r="E569" s="5" t="str">
        <f>IF('[1]JIRA-Getter.csv'!E568="","",'[1]JIRA-Getter.csv'!E568)</f>
        <v>Dev.Completion</v>
      </c>
      <c r="F569" s="5" t="str">
        <f>IF('[1]JIRA-Getter.csv'!F568="","",'[1]JIRA-Getter.csv'!F568)</f>
        <v>Closed</v>
      </c>
      <c r="G569" s="6">
        <f>IF('[1]JIRA-Getter.csv'!G568="","",'[1]JIRA-Getter.csv'!G568)</f>
        <v>3</v>
      </c>
      <c r="H569" s="6">
        <f>IF('[1]JIRA-Getter.csv'!H568="","",'[1]JIRA-Getter.csv'!H568)</f>
        <v>3</v>
      </c>
      <c r="I569" s="6">
        <f>IF('[1]JIRA-Getter.csv'!I568="","",'[1]JIRA-Getter.csv'!I568)</f>
        <v>2</v>
      </c>
      <c r="J569" s="6">
        <f>IF('[1]JIRA-Getter.csv'!J568="","",'[1]JIRA-Getter.csv'!J568)</f>
        <v>2</v>
      </c>
      <c r="K569" s="5">
        <f>IF('[1]JIRA-Getter.csv'!K568="","",'[1]JIRA-Getter.csv'!K568)</f>
        <v>1</v>
      </c>
      <c r="L569" s="5" t="str">
        <f>IF('[1]JIRA-Getter.csv'!L568="","",'[1]JIRA-Getter.csv'!L568)</f>
        <v>Laurin Murer</v>
      </c>
      <c r="M569" s="7">
        <f>IF('[1]JIRA-Getter.csv'!M568="","",'[1]JIRA-Getter.csv'!M568+365.5*4)</f>
        <v>41975.99722222222</v>
      </c>
      <c r="N569" s="6">
        <f>IF('[1]JIRA-Getter.csv'!N568="","",'[1]JIRA-Getter.csv'!N568)</f>
        <v>1</v>
      </c>
      <c r="O569" s="8" t="str">
        <f>IF('[1]JIRA-Getter.csv'!O568="","",'[1]JIRA-Getter.csv'!O568)</f>
        <v>Removed deprecated methods and adapted tests</v>
      </c>
      <c r="P569" s="7">
        <f t="shared" si="9"/>
        <v>41975</v>
      </c>
    </row>
    <row r="570" spans="1:16">
      <c r="A570" s="5">
        <f>IF('[1]JIRA-Getter.csv'!A569="","",'[1]JIRA-Getter.csv'!A569)</f>
        <v>11542</v>
      </c>
      <c r="B570" s="5" t="str">
        <f>IF('[1]JIRA-Getter.csv'!B569="","",'[1]JIRA-Getter.csv'!B569)</f>
        <v>BA-207</v>
      </c>
      <c r="C570" s="5" t="str">
        <f>IF('[1]JIRA-Getter.csv'!C569="","",'[1]JIRA-Getter.csv'!C569)</f>
        <v>create favicon, update webapp.json</v>
      </c>
      <c r="D570" s="5" t="str">
        <f>IF('[1]JIRA-Getter.csv'!D569="","",'[1]JIRA-Getter.csv'!D569)</f>
        <v/>
      </c>
      <c r="E570" s="5" t="str">
        <f>IF('[1]JIRA-Getter.csv'!E569="","",'[1]JIRA-Getter.csv'!E569)</f>
        <v>Dev.Completion</v>
      </c>
      <c r="F570" s="5" t="str">
        <f>IF('[1]JIRA-Getter.csv'!F569="","",'[1]JIRA-Getter.csv'!F569)</f>
        <v>Closed</v>
      </c>
      <c r="G570" s="6">
        <f>IF('[1]JIRA-Getter.csv'!G569="","",'[1]JIRA-Getter.csv'!G569)</f>
        <v>0</v>
      </c>
      <c r="H570" s="6">
        <f>IF('[1]JIRA-Getter.csv'!H569="","",'[1]JIRA-Getter.csv'!H569)</f>
        <v>0</v>
      </c>
      <c r="I570" s="6">
        <f>IF('[1]JIRA-Getter.csv'!I569="","",'[1]JIRA-Getter.csv'!I569)</f>
        <v>0</v>
      </c>
      <c r="J570" s="6">
        <f>IF('[1]JIRA-Getter.csv'!J569="","",'[1]JIRA-Getter.csv'!J569)</f>
        <v>0</v>
      </c>
      <c r="K570" s="5">
        <f>IF('[1]JIRA-Getter.csv'!K569="","",'[1]JIRA-Getter.csv'!K569)</f>
        <v>2</v>
      </c>
      <c r="L570" s="5" t="str">
        <f>IF('[1]JIRA-Getter.csv'!L569="","",'[1]JIRA-Getter.csv'!L569)</f>
        <v>Laurin Murer</v>
      </c>
      <c r="M570" s="7">
        <f>IF('[1]JIRA-Getter.csv'!M569="","",'[1]JIRA-Getter.csv'!M569+365.5*4)</f>
        <v>41976</v>
      </c>
      <c r="N570" s="6">
        <f>IF('[1]JIRA-Getter.csv'!N569="","",'[1]JIRA-Getter.csv'!N569)</f>
        <v>8.3333333333333301E-2</v>
      </c>
      <c r="O570" s="8" t="str">
        <f>IF('[1]JIRA-Getter.csv'!O569="","",'[1]JIRA-Getter.csv'!O569)</f>
        <v>Reviewed favicon</v>
      </c>
      <c r="P570" s="7">
        <f t="shared" si="9"/>
        <v>41976</v>
      </c>
    </row>
    <row r="571" spans="1:16">
      <c r="A571" s="5">
        <f>IF('[1]JIRA-Getter.csv'!A570="","",'[1]JIRA-Getter.csv'!A570)</f>
        <v>11543</v>
      </c>
      <c r="B571" s="5" t="str">
        <f>IF('[1]JIRA-Getter.csv'!B570="","",'[1]JIRA-Getter.csv'!B570)</f>
        <v>BA-215</v>
      </c>
      <c r="C571" s="5" t="str">
        <f>IF('[1]JIRA-Getter.csv'!C570="","",'[1]JIRA-Getter.csv'!C570)</f>
        <v>Review and rewrite abstract, send first draft to professor</v>
      </c>
      <c r="D571" s="5" t="str">
        <f>IF('[1]JIRA-Getter.csv'!D570="","",'[1]JIRA-Getter.csv'!D570)</f>
        <v/>
      </c>
      <c r="E571" s="5" t="str">
        <f>IF('[1]JIRA-Getter.csv'!E570="","",'[1]JIRA-Getter.csv'!E570)</f>
        <v>Doc.Completion</v>
      </c>
      <c r="F571" s="5" t="str">
        <f>IF('[1]JIRA-Getter.csv'!F570="","",'[1]JIRA-Getter.csv'!F570)</f>
        <v>Closed</v>
      </c>
      <c r="G571" s="6">
        <f>IF('[1]JIRA-Getter.csv'!G570="","",'[1]JIRA-Getter.csv'!G570)</f>
        <v>1</v>
      </c>
      <c r="H571" s="6">
        <f>IF('[1]JIRA-Getter.csv'!H570="","",'[1]JIRA-Getter.csv'!H570)</f>
        <v>1</v>
      </c>
      <c r="I571" s="6">
        <f>IF('[1]JIRA-Getter.csv'!I570="","",'[1]JIRA-Getter.csv'!I570)</f>
        <v>0.5</v>
      </c>
      <c r="J571" s="6">
        <f>IF('[1]JIRA-Getter.csv'!J570="","",'[1]JIRA-Getter.csv'!J570)</f>
        <v>0.5</v>
      </c>
      <c r="K571" s="5">
        <f>IF('[1]JIRA-Getter.csv'!K570="","",'[1]JIRA-Getter.csv'!K570)</f>
        <v>1</v>
      </c>
      <c r="L571" s="5" t="str">
        <f>IF('[1]JIRA-Getter.csv'!L570="","",'[1]JIRA-Getter.csv'!L570)</f>
        <v>Laurin Murer</v>
      </c>
      <c r="M571" s="7">
        <f>IF('[1]JIRA-Getter.csv'!M570="","",'[1]JIRA-Getter.csv'!M570+365.5*4)</f>
        <v>41976.461111111108</v>
      </c>
      <c r="N571" s="6">
        <f>IF('[1]JIRA-Getter.csv'!N570="","",'[1]JIRA-Getter.csv'!N570)</f>
        <v>0.5</v>
      </c>
      <c r="O571" s="8" t="str">
        <f>IF('[1]JIRA-Getter.csv'!O570="","",'[1]JIRA-Getter.csv'!O570)</f>
        <v>Evolved abstract to second draft version</v>
      </c>
      <c r="P571" s="7">
        <f t="shared" si="9"/>
        <v>41976</v>
      </c>
    </row>
    <row r="572" spans="1:16">
      <c r="A572" s="5">
        <f>IF('[1]JIRA-Getter.csv'!A571="","",'[1]JIRA-Getter.csv'!A571)</f>
        <v>11544</v>
      </c>
      <c r="B572" s="5" t="str">
        <f>IF('[1]JIRA-Getter.csv'!B571="","",'[1]JIRA-Getter.csv'!B571)</f>
        <v>BA-195</v>
      </c>
      <c r="C572" s="5" t="str">
        <f>IF('[1]JIRA-Getter.csv'!C571="","",'[1]JIRA-Getter.csv'!C571)</f>
        <v>Transmissionconroller fails on rendering TaskTemplates</v>
      </c>
      <c r="D572" s="5" t="str">
        <f>IF('[1]JIRA-Getter.csv'!D571="","",'[1]JIRA-Getter.csv'!D571)</f>
        <v/>
      </c>
      <c r="E572" s="5" t="str">
        <f>IF('[1]JIRA-Getter.csv'!E571="","",'[1]JIRA-Getter.csv'!E571)</f>
        <v>Dev.Completion</v>
      </c>
      <c r="F572" s="5" t="str">
        <f>IF('[1]JIRA-Getter.csv'!F571="","",'[1]JIRA-Getter.csv'!F571)</f>
        <v>Closed</v>
      </c>
      <c r="G572" s="6">
        <f>IF('[1]JIRA-Getter.csv'!G571="","",'[1]JIRA-Getter.csv'!G571)</f>
        <v>4</v>
      </c>
      <c r="H572" s="6">
        <f>IF('[1]JIRA-Getter.csv'!H571="","",'[1]JIRA-Getter.csv'!H571)</f>
        <v>0.5</v>
      </c>
      <c r="I572" s="6">
        <f>IF('[1]JIRA-Getter.csv'!I571="","",'[1]JIRA-Getter.csv'!I571)</f>
        <v>0</v>
      </c>
      <c r="J572" s="6">
        <f>IF('[1]JIRA-Getter.csv'!J571="","",'[1]JIRA-Getter.csv'!J571)</f>
        <v>0</v>
      </c>
      <c r="K572" s="5">
        <f>IF('[1]JIRA-Getter.csv'!K571="","",'[1]JIRA-Getter.csv'!K571)</f>
        <v>8</v>
      </c>
      <c r="L572" s="5" t="str">
        <f>IF('[1]JIRA-Getter.csv'!L571="","",'[1]JIRA-Getter.csv'!L571)</f>
        <v>Laurin Murer</v>
      </c>
      <c r="M572" s="7">
        <f>IF('[1]JIRA-Getter.csv'!M571="","",'[1]JIRA-Getter.csv'!M571+365.5*4)</f>
        <v>41976.965277777781</v>
      </c>
      <c r="N572" s="6">
        <f>IF('[1]JIRA-Getter.csv'!N571="","",'[1]JIRA-Getter.csv'!N571)</f>
        <v>4</v>
      </c>
      <c r="O572" s="8" t="str">
        <f>IF('[1]JIRA-Getter.csv'!O571="","",'[1]JIRA-Getter.csv'!O571)</f>
        <v>Added test-project to Redmine-vagrant and enabled Redmine-API by default</v>
      </c>
      <c r="P572" s="7">
        <f t="shared" si="9"/>
        <v>41976</v>
      </c>
    </row>
    <row r="573" spans="1:16">
      <c r="A573" s="5">
        <f>IF('[1]JIRA-Getter.csv'!A572="","",'[1]JIRA-Getter.csv'!A572)</f>
        <v>11545</v>
      </c>
      <c r="B573" s="5" t="str">
        <f>IF('[1]JIRA-Getter.csv'!B572="","",'[1]JIRA-Getter.csv'!B572)</f>
        <v>BA-195</v>
      </c>
      <c r="C573" s="5" t="str">
        <f>IF('[1]JIRA-Getter.csv'!C572="","",'[1]JIRA-Getter.csv'!C572)</f>
        <v>Transmissionconroller fails on rendering TaskTemplates</v>
      </c>
      <c r="D573" s="5" t="str">
        <f>IF('[1]JIRA-Getter.csv'!D572="","",'[1]JIRA-Getter.csv'!D572)</f>
        <v/>
      </c>
      <c r="E573" s="5" t="str">
        <f>IF('[1]JIRA-Getter.csv'!E572="","",'[1]JIRA-Getter.csv'!E572)</f>
        <v>Dev.Completion</v>
      </c>
      <c r="F573" s="5" t="str">
        <f>IF('[1]JIRA-Getter.csv'!F572="","",'[1]JIRA-Getter.csv'!F572)</f>
        <v>Closed</v>
      </c>
      <c r="G573" s="6">
        <f>IF('[1]JIRA-Getter.csv'!G572="","",'[1]JIRA-Getter.csv'!G572)</f>
        <v>4</v>
      </c>
      <c r="H573" s="6">
        <f>IF('[1]JIRA-Getter.csv'!H572="","",'[1]JIRA-Getter.csv'!H572)</f>
        <v>0.5</v>
      </c>
      <c r="I573" s="6">
        <f>IF('[1]JIRA-Getter.csv'!I572="","",'[1]JIRA-Getter.csv'!I572)</f>
        <v>0</v>
      </c>
      <c r="J573" s="6">
        <f>IF('[1]JIRA-Getter.csv'!J572="","",'[1]JIRA-Getter.csv'!J572)</f>
        <v>0</v>
      </c>
      <c r="K573" s="5">
        <f>IF('[1]JIRA-Getter.csv'!K572="","",'[1]JIRA-Getter.csv'!K572)</f>
        <v>8</v>
      </c>
      <c r="L573" s="5" t="str">
        <f>IF('[1]JIRA-Getter.csv'!L572="","",'[1]JIRA-Getter.csv'!L572)</f>
        <v>Tobias Blaser</v>
      </c>
      <c r="M573" s="7">
        <f>IF('[1]JIRA-Getter.csv'!M572="","",'[1]JIRA-Getter.csv'!M572+365.5*4)</f>
        <v>41977.354166666664</v>
      </c>
      <c r="N573" s="6">
        <f>IF('[1]JIRA-Getter.csv'!N572="","",'[1]JIRA-Getter.csv'!N572)</f>
        <v>1</v>
      </c>
      <c r="O573" s="8" t="str">
        <f>IF('[1]JIRA-Getter.csv'!O572="","",'[1]JIRA-Getter.csv'!O572)</f>
        <v>Testing</v>
      </c>
      <c r="P573" s="7">
        <f t="shared" si="9"/>
        <v>41977</v>
      </c>
    </row>
    <row r="574" spans="1:16">
      <c r="A574" s="5">
        <f>IF('[1]JIRA-Getter.csv'!A573="","",'[1]JIRA-Getter.csv'!A573)</f>
        <v>11546</v>
      </c>
      <c r="B574" s="5" t="str">
        <f>IF('[1]JIRA-Getter.csv'!B573="","",'[1]JIRA-Getter.csv'!B573)</f>
        <v>BA-157</v>
      </c>
      <c r="C574" s="5" t="str">
        <f>IF('[1]JIRA-Getter.csv'!C573="","",'[1]JIRA-Getter.csv'!C573)</f>
        <v>Refactor client side code</v>
      </c>
      <c r="D574" s="5" t="str">
        <f>IF('[1]JIRA-Getter.csv'!D573="","",'[1]JIRA-Getter.csv'!D573)</f>
        <v/>
      </c>
      <c r="E574" s="5" t="str">
        <f>IF('[1]JIRA-Getter.csv'!E573="","",'[1]JIRA-Getter.csv'!E573)</f>
        <v>Dev.Completion</v>
      </c>
      <c r="F574" s="5" t="str">
        <f>IF('[1]JIRA-Getter.csv'!F573="","",'[1]JIRA-Getter.csv'!F573)</f>
        <v>Closed</v>
      </c>
      <c r="G574" s="6">
        <f>IF('[1]JIRA-Getter.csv'!G573="","",'[1]JIRA-Getter.csv'!G573)</f>
        <v>16</v>
      </c>
      <c r="H574" s="6">
        <f>IF('[1]JIRA-Getter.csv'!H573="","",'[1]JIRA-Getter.csv'!H573)</f>
        <v>1.06666666666666</v>
      </c>
      <c r="I574" s="6">
        <f>IF('[1]JIRA-Getter.csv'!I573="","",'[1]JIRA-Getter.csv'!I573)</f>
        <v>0</v>
      </c>
      <c r="J574" s="6">
        <f>IF('[1]JIRA-Getter.csv'!J573="","",'[1]JIRA-Getter.csv'!J573)</f>
        <v>0</v>
      </c>
      <c r="K574" s="5">
        <f>IF('[1]JIRA-Getter.csv'!K573="","",'[1]JIRA-Getter.csv'!K573)</f>
        <v>15</v>
      </c>
      <c r="L574" s="5" t="str">
        <f>IF('[1]JIRA-Getter.csv'!L573="","",'[1]JIRA-Getter.csv'!L573)</f>
        <v>Tobias Blaser</v>
      </c>
      <c r="M574" s="7">
        <f>IF('[1]JIRA-Getter.csv'!M573="","",'[1]JIRA-Getter.csv'!M573+365.5*4)</f>
        <v>41977.395833333336</v>
      </c>
      <c r="N574" s="6">
        <f>IF('[1]JIRA-Getter.csv'!N573="","",'[1]JIRA-Getter.csv'!N573)</f>
        <v>0.5</v>
      </c>
      <c r="O574" s="8" t="str">
        <f>IF('[1]JIRA-Getter.csv'!O573="","",'[1]JIRA-Getter.csv'!O573)</f>
        <v>Fix a lot of bugs.</v>
      </c>
      <c r="P574" s="7">
        <f t="shared" si="9"/>
        <v>41977</v>
      </c>
    </row>
    <row r="575" spans="1:16">
      <c r="A575" s="5">
        <f>IF('[1]JIRA-Getter.csv'!A574="","",'[1]JIRA-Getter.csv'!A574)</f>
        <v>11547</v>
      </c>
      <c r="B575" s="5" t="str">
        <f>IF('[1]JIRA-Getter.csv'!B574="","",'[1]JIRA-Getter.csv'!B574)</f>
        <v>BA-216</v>
      </c>
      <c r="C575" s="5" t="str">
        <f>IF('[1]JIRA-Getter.csv'!C574="","",'[1]JIRA-Getter.csv'!C574)</f>
        <v>EEPPI Creates multiple issues in Redmine</v>
      </c>
      <c r="D575" s="5" t="str">
        <f>IF('[1]JIRA-Getter.csv'!D574="","",'[1]JIRA-Getter.csv'!D574)</f>
        <v/>
      </c>
      <c r="E575" s="5" t="str">
        <f>IF('[1]JIRA-Getter.csv'!E574="","",'[1]JIRA-Getter.csv'!E574)</f>
        <v>Dev.Completion</v>
      </c>
      <c r="F575" s="5" t="str">
        <f>IF('[1]JIRA-Getter.csv'!F574="","",'[1]JIRA-Getter.csv'!F574)</f>
        <v>Closed</v>
      </c>
      <c r="G575" s="6">
        <f>IF('[1]JIRA-Getter.csv'!G574="","",'[1]JIRA-Getter.csv'!G574)</f>
        <v>2</v>
      </c>
      <c r="H575" s="6">
        <f>IF('[1]JIRA-Getter.csv'!H574="","",'[1]JIRA-Getter.csv'!H574)</f>
        <v>1</v>
      </c>
      <c r="I575" s="6">
        <f>IF('[1]JIRA-Getter.csv'!I574="","",'[1]JIRA-Getter.csv'!I574)</f>
        <v>0</v>
      </c>
      <c r="J575" s="6">
        <f>IF('[1]JIRA-Getter.csv'!J574="","",'[1]JIRA-Getter.csv'!J574)</f>
        <v>0</v>
      </c>
      <c r="K575" s="5">
        <f>IF('[1]JIRA-Getter.csv'!K574="","",'[1]JIRA-Getter.csv'!K574)</f>
        <v>2</v>
      </c>
      <c r="L575" s="5" t="str">
        <f>IF('[1]JIRA-Getter.csv'!L574="","",'[1]JIRA-Getter.csv'!L574)</f>
        <v>Laurin Murer</v>
      </c>
      <c r="M575" s="7">
        <f>IF('[1]JIRA-Getter.csv'!M574="","",'[1]JIRA-Getter.csv'!M574+365.5*4)</f>
        <v>41977.618750000001</v>
      </c>
      <c r="N575" s="6">
        <f>IF('[1]JIRA-Getter.csv'!N574="","",'[1]JIRA-Getter.csv'!N574)</f>
        <v>1.1666666666666601</v>
      </c>
      <c r="O575" s="8" t="str">
        <f>IF('[1]JIRA-Getter.csv'!O574="","",'[1]JIRA-Getter.csv'!O574)</f>
        <v>Fixed creation of multiple Tasks in PPT</v>
      </c>
      <c r="P575" s="7">
        <f t="shared" si="9"/>
        <v>41977</v>
      </c>
    </row>
    <row r="576" spans="1:16">
      <c r="A576" s="5">
        <f>IF('[1]JIRA-Getter.csv'!A575="","",'[1]JIRA-Getter.csv'!A575)</f>
        <v>11548</v>
      </c>
      <c r="B576" s="5" t="str">
        <f>IF('[1]JIRA-Getter.csv'!B575="","",'[1]JIRA-Getter.csv'!B575)</f>
        <v>BA-196</v>
      </c>
      <c r="C576" s="5" t="str">
        <f>IF('[1]JIRA-Getter.csv'!C575="","",'[1]JIRA-Getter.csv'!C575)</f>
        <v>Create full workflow tests</v>
      </c>
      <c r="D576" s="5" t="str">
        <f>IF('[1]JIRA-Getter.csv'!D575="","",'[1]JIRA-Getter.csv'!D575)</f>
        <v/>
      </c>
      <c r="E576" s="5" t="str">
        <f>IF('[1]JIRA-Getter.csv'!E575="","",'[1]JIRA-Getter.csv'!E575)</f>
        <v>Dev.Completion</v>
      </c>
      <c r="F576" s="5" t="str">
        <f>IF('[1]JIRA-Getter.csv'!F575="","",'[1]JIRA-Getter.csv'!F575)</f>
        <v>Closed</v>
      </c>
      <c r="G576" s="6">
        <f>IF('[1]JIRA-Getter.csv'!G575="","",'[1]JIRA-Getter.csv'!G575)</f>
        <v>4</v>
      </c>
      <c r="H576" s="6">
        <f>IF('[1]JIRA-Getter.csv'!H575="","",'[1]JIRA-Getter.csv'!H575)</f>
        <v>1.3333333333333299</v>
      </c>
      <c r="I576" s="6">
        <f>IF('[1]JIRA-Getter.csv'!I575="","",'[1]JIRA-Getter.csv'!I575)</f>
        <v>0</v>
      </c>
      <c r="J576" s="6">
        <f>IF('[1]JIRA-Getter.csv'!J575="","",'[1]JIRA-Getter.csv'!J575)</f>
        <v>0</v>
      </c>
      <c r="K576" s="5">
        <f>IF('[1]JIRA-Getter.csv'!K575="","",'[1]JIRA-Getter.csv'!K575)</f>
        <v>3</v>
      </c>
      <c r="L576" s="5" t="str">
        <f>IF('[1]JIRA-Getter.csv'!L575="","",'[1]JIRA-Getter.csv'!L575)</f>
        <v>Laurin Murer</v>
      </c>
      <c r="M576" s="7">
        <f>IF('[1]JIRA-Getter.csv'!M575="","",'[1]JIRA-Getter.csv'!M575+365.5*4)</f>
        <v>41976.619444444441</v>
      </c>
      <c r="N576" s="6">
        <f>IF('[1]JIRA-Getter.csv'!N575="","",'[1]JIRA-Getter.csv'!N575)</f>
        <v>1</v>
      </c>
      <c r="O576" s="8" t="str">
        <f>IF('[1]JIRA-Getter.csv'!O575="","",'[1]JIRA-Getter.csv'!O575)</f>
        <v>Created Full Workflow Test for registerAndLogin</v>
      </c>
      <c r="P576" s="7">
        <f t="shared" si="9"/>
        <v>41976</v>
      </c>
    </row>
    <row r="577" spans="1:16">
      <c r="A577" s="5">
        <f>IF('[1]JIRA-Getter.csv'!A576="","",'[1]JIRA-Getter.csv'!A576)</f>
        <v>11549</v>
      </c>
      <c r="B577" s="5" t="str">
        <f>IF('[1]JIRA-Getter.csv'!B576="","",'[1]JIRA-Getter.csv'!B576)</f>
        <v>BA-196</v>
      </c>
      <c r="C577" s="5" t="str">
        <f>IF('[1]JIRA-Getter.csv'!C576="","",'[1]JIRA-Getter.csv'!C576)</f>
        <v>Create full workflow tests</v>
      </c>
      <c r="D577" s="5" t="str">
        <f>IF('[1]JIRA-Getter.csv'!D576="","",'[1]JIRA-Getter.csv'!D576)</f>
        <v/>
      </c>
      <c r="E577" s="5" t="str">
        <f>IF('[1]JIRA-Getter.csv'!E576="","",'[1]JIRA-Getter.csv'!E576)</f>
        <v>Dev.Completion</v>
      </c>
      <c r="F577" s="5" t="str">
        <f>IF('[1]JIRA-Getter.csv'!F576="","",'[1]JIRA-Getter.csv'!F576)</f>
        <v>Closed</v>
      </c>
      <c r="G577" s="6">
        <f>IF('[1]JIRA-Getter.csv'!G576="","",'[1]JIRA-Getter.csv'!G576)</f>
        <v>4</v>
      </c>
      <c r="H577" s="6">
        <f>IF('[1]JIRA-Getter.csv'!H576="","",'[1]JIRA-Getter.csv'!H576)</f>
        <v>1.3333333333333299</v>
      </c>
      <c r="I577" s="6">
        <f>IF('[1]JIRA-Getter.csv'!I576="","",'[1]JIRA-Getter.csv'!I576)</f>
        <v>0</v>
      </c>
      <c r="J577" s="6">
        <f>IF('[1]JIRA-Getter.csv'!J576="","",'[1]JIRA-Getter.csv'!J576)</f>
        <v>0</v>
      </c>
      <c r="K577" s="5">
        <f>IF('[1]JIRA-Getter.csv'!K576="","",'[1]JIRA-Getter.csv'!K576)</f>
        <v>3</v>
      </c>
      <c r="L577" s="5" t="str">
        <f>IF('[1]JIRA-Getter.csv'!L576="","",'[1]JIRA-Getter.csv'!L576)</f>
        <v>Laurin Murer</v>
      </c>
      <c r="M577" s="7">
        <f>IF('[1]JIRA-Getter.csv'!M576="","",'[1]JIRA-Getter.csv'!M576+365.5*4)</f>
        <v>41977.620138888888</v>
      </c>
      <c r="N577" s="6">
        <f>IF('[1]JIRA-Getter.csv'!N576="","",'[1]JIRA-Getter.csv'!N576)</f>
        <v>3</v>
      </c>
      <c r="O577" s="8" t="str">
        <f>IF('[1]JIRA-Getter.csv'!O576="","",'[1]JIRA-Getter.csv'!O576)</f>
        <v>Created Full Workflow Test for mapping something</v>
      </c>
      <c r="P577" s="7">
        <f t="shared" si="9"/>
        <v>41977</v>
      </c>
    </row>
    <row r="578" spans="1:16">
      <c r="A578" s="5">
        <f>IF('[1]JIRA-Getter.csv'!A577="","",'[1]JIRA-Getter.csv'!A577)</f>
        <v>11550</v>
      </c>
      <c r="B578" s="5" t="str">
        <f>IF('[1]JIRA-Getter.csv'!B577="","",'[1]JIRA-Getter.csv'!B577)</f>
        <v>BA-216</v>
      </c>
      <c r="C578" s="5" t="str">
        <f>IF('[1]JIRA-Getter.csv'!C577="","",'[1]JIRA-Getter.csv'!C577)</f>
        <v>EEPPI Creates multiple issues in Redmine</v>
      </c>
      <c r="D578" s="5" t="str">
        <f>IF('[1]JIRA-Getter.csv'!D577="","",'[1]JIRA-Getter.csv'!D577)</f>
        <v/>
      </c>
      <c r="E578" s="5" t="str">
        <f>IF('[1]JIRA-Getter.csv'!E577="","",'[1]JIRA-Getter.csv'!E577)</f>
        <v>Dev.Completion</v>
      </c>
      <c r="F578" s="5" t="str">
        <f>IF('[1]JIRA-Getter.csv'!F577="","",'[1]JIRA-Getter.csv'!F577)</f>
        <v>Closed</v>
      </c>
      <c r="G578" s="6">
        <f>IF('[1]JIRA-Getter.csv'!G577="","",'[1]JIRA-Getter.csv'!G577)</f>
        <v>2</v>
      </c>
      <c r="H578" s="6">
        <f>IF('[1]JIRA-Getter.csv'!H577="","",'[1]JIRA-Getter.csv'!H577)</f>
        <v>1</v>
      </c>
      <c r="I578" s="6">
        <f>IF('[1]JIRA-Getter.csv'!I577="","",'[1]JIRA-Getter.csv'!I577)</f>
        <v>0</v>
      </c>
      <c r="J578" s="6">
        <f>IF('[1]JIRA-Getter.csv'!J577="","",'[1]JIRA-Getter.csv'!J577)</f>
        <v>0</v>
      </c>
      <c r="K578" s="5">
        <f>IF('[1]JIRA-Getter.csv'!K577="","",'[1]JIRA-Getter.csv'!K577)</f>
        <v>2</v>
      </c>
      <c r="L578" s="5" t="str">
        <f>IF('[1]JIRA-Getter.csv'!L577="","",'[1]JIRA-Getter.csv'!L577)</f>
        <v>Tobias Blaser</v>
      </c>
      <c r="M578" s="7">
        <f>IF('[1]JIRA-Getter.csv'!M577="","",'[1]JIRA-Getter.csv'!M577+365.5*4)</f>
        <v>41977.625</v>
      </c>
      <c r="N578" s="6">
        <f>IF('[1]JIRA-Getter.csv'!N577="","",'[1]JIRA-Getter.csv'!N577)</f>
        <v>1</v>
      </c>
      <c r="O578" s="8" t="str">
        <f>IF('[1]JIRA-Getter.csv'!O577="","",'[1]JIRA-Getter.csv'!O577)</f>
        <v>Testing</v>
      </c>
      <c r="P578" s="7">
        <f t="shared" si="9"/>
        <v>41977</v>
      </c>
    </row>
    <row r="579" spans="1:16">
      <c r="A579" s="5">
        <f>IF('[1]JIRA-Getter.csv'!A578="","",'[1]JIRA-Getter.csv'!A578)</f>
        <v>11551</v>
      </c>
      <c r="B579" s="5" t="str">
        <f>IF('[1]JIRA-Getter.csv'!B578="","",'[1]JIRA-Getter.csv'!B578)</f>
        <v>BA-157</v>
      </c>
      <c r="C579" s="5" t="str">
        <f>IF('[1]JIRA-Getter.csv'!C578="","",'[1]JIRA-Getter.csv'!C578)</f>
        <v>Refactor client side code</v>
      </c>
      <c r="D579" s="5" t="str">
        <f>IF('[1]JIRA-Getter.csv'!D578="","",'[1]JIRA-Getter.csv'!D578)</f>
        <v/>
      </c>
      <c r="E579" s="5" t="str">
        <f>IF('[1]JIRA-Getter.csv'!E578="","",'[1]JIRA-Getter.csv'!E578)</f>
        <v>Dev.Completion</v>
      </c>
      <c r="F579" s="5" t="str">
        <f>IF('[1]JIRA-Getter.csv'!F578="","",'[1]JIRA-Getter.csv'!F578)</f>
        <v>Closed</v>
      </c>
      <c r="G579" s="6">
        <f>IF('[1]JIRA-Getter.csv'!G578="","",'[1]JIRA-Getter.csv'!G578)</f>
        <v>16</v>
      </c>
      <c r="H579" s="6">
        <f>IF('[1]JIRA-Getter.csv'!H578="","",'[1]JIRA-Getter.csv'!H578)</f>
        <v>1.06666666666666</v>
      </c>
      <c r="I579" s="6">
        <f>IF('[1]JIRA-Getter.csv'!I578="","",'[1]JIRA-Getter.csv'!I578)</f>
        <v>0</v>
      </c>
      <c r="J579" s="6">
        <f>IF('[1]JIRA-Getter.csv'!J578="","",'[1]JIRA-Getter.csv'!J578)</f>
        <v>0</v>
      </c>
      <c r="K579" s="5">
        <f>IF('[1]JIRA-Getter.csv'!K578="","",'[1]JIRA-Getter.csv'!K578)</f>
        <v>15</v>
      </c>
      <c r="L579" s="5" t="str">
        <f>IF('[1]JIRA-Getter.csv'!L578="","",'[1]JIRA-Getter.csv'!L578)</f>
        <v>Tobias Blaser</v>
      </c>
      <c r="M579" s="7">
        <f>IF('[1]JIRA-Getter.csv'!M578="","",'[1]JIRA-Getter.csv'!M578+365.5*4)</f>
        <v>41977.583333333336</v>
      </c>
      <c r="N579" s="6">
        <f>IF('[1]JIRA-Getter.csv'!N578="","",'[1]JIRA-Getter.csv'!N578)</f>
        <v>1</v>
      </c>
      <c r="O579" s="8" t="str">
        <f>IF('[1]JIRA-Getter.csv'!O578="","",'[1]JIRA-Getter.csv'!O578)</f>
        <v>Fix small ui issues.</v>
      </c>
      <c r="P579" s="7">
        <f t="shared" si="9"/>
        <v>41977</v>
      </c>
    </row>
    <row r="580" spans="1:16">
      <c r="A580" s="5">
        <f>IF('[1]JIRA-Getter.csv'!A579="","",'[1]JIRA-Getter.csv'!A579)</f>
        <v>11552</v>
      </c>
      <c r="B580" s="5" t="str">
        <f>IF('[1]JIRA-Getter.csv'!B579="","",'[1]JIRA-Getter.csv'!B579)</f>
        <v>BA-193</v>
      </c>
      <c r="C580" s="5" t="str">
        <f>IF('[1]JIRA-Getter.csv'!C579="","",'[1]JIRA-Getter.csv'!C579)</f>
        <v>Create example Request Template for Redmine</v>
      </c>
      <c r="D580" s="5" t="str">
        <f>IF('[1]JIRA-Getter.csv'!D579="","",'[1]JIRA-Getter.csv'!D579)</f>
        <v/>
      </c>
      <c r="E580" s="5" t="str">
        <f>IF('[1]JIRA-Getter.csv'!E579="","",'[1]JIRA-Getter.csv'!E579)</f>
        <v>Dev.Completion</v>
      </c>
      <c r="F580" s="5" t="str">
        <f>IF('[1]JIRA-Getter.csv'!F579="","",'[1]JIRA-Getter.csv'!F579)</f>
        <v>Closed</v>
      </c>
      <c r="G580" s="6">
        <f>IF('[1]JIRA-Getter.csv'!G579="","",'[1]JIRA-Getter.csv'!G579)</f>
        <v>2</v>
      </c>
      <c r="H580" s="6">
        <f>IF('[1]JIRA-Getter.csv'!H579="","",'[1]JIRA-Getter.csv'!H579)</f>
        <v>0.66666666666666596</v>
      </c>
      <c r="I580" s="6">
        <f>IF('[1]JIRA-Getter.csv'!I579="","",'[1]JIRA-Getter.csv'!I579)</f>
        <v>0.75</v>
      </c>
      <c r="J580" s="6">
        <f>IF('[1]JIRA-Getter.csv'!J579="","",'[1]JIRA-Getter.csv'!J579)</f>
        <v>0.25</v>
      </c>
      <c r="K580" s="5">
        <f>IF('[1]JIRA-Getter.csv'!K579="","",'[1]JIRA-Getter.csv'!K579)</f>
        <v>3</v>
      </c>
      <c r="L580" s="5" t="str">
        <f>IF('[1]JIRA-Getter.csv'!L579="","",'[1]JIRA-Getter.csv'!L579)</f>
        <v>Tobias Blaser</v>
      </c>
      <c r="M580" s="7">
        <f>IF('[1]JIRA-Getter.csv'!M579="","",'[1]JIRA-Getter.csv'!M579+365.5*4)</f>
        <v>41977.666666666664</v>
      </c>
      <c r="N580" s="6">
        <f>IF('[1]JIRA-Getter.csv'!N579="","",'[1]JIRA-Getter.csv'!N579)</f>
        <v>0.25</v>
      </c>
      <c r="O580" s="8" t="str">
        <f>IF('[1]JIRA-Getter.csv'!O579="","",'[1]JIRA-Getter.csv'!O579)</f>
        <v>Fix redmine example request template comma bug.</v>
      </c>
      <c r="P580" s="7">
        <f t="shared" si="9"/>
        <v>41977</v>
      </c>
    </row>
    <row r="581" spans="1:16">
      <c r="A581" s="5">
        <f>IF('[1]JIRA-Getter.csv'!A580="","",'[1]JIRA-Getter.csv'!A580)</f>
        <v>11553</v>
      </c>
      <c r="B581" s="5" t="str">
        <f>IF('[1]JIRA-Getter.csv'!B580="","",'[1]JIRA-Getter.csv'!B580)</f>
        <v>BA-157</v>
      </c>
      <c r="C581" s="5" t="str">
        <f>IF('[1]JIRA-Getter.csv'!C580="","",'[1]JIRA-Getter.csv'!C580)</f>
        <v>Refactor client side code</v>
      </c>
      <c r="D581" s="5" t="str">
        <f>IF('[1]JIRA-Getter.csv'!D580="","",'[1]JIRA-Getter.csv'!D580)</f>
        <v/>
      </c>
      <c r="E581" s="5" t="str">
        <f>IF('[1]JIRA-Getter.csv'!E580="","",'[1]JIRA-Getter.csv'!E580)</f>
        <v>Dev.Completion</v>
      </c>
      <c r="F581" s="5" t="str">
        <f>IF('[1]JIRA-Getter.csv'!F580="","",'[1]JIRA-Getter.csv'!F580)</f>
        <v>Closed</v>
      </c>
      <c r="G581" s="6">
        <f>IF('[1]JIRA-Getter.csv'!G580="","",'[1]JIRA-Getter.csv'!G580)</f>
        <v>16</v>
      </c>
      <c r="H581" s="6">
        <f>IF('[1]JIRA-Getter.csv'!H580="","",'[1]JIRA-Getter.csv'!H580)</f>
        <v>1.06666666666666</v>
      </c>
      <c r="I581" s="6">
        <f>IF('[1]JIRA-Getter.csv'!I580="","",'[1]JIRA-Getter.csv'!I580)</f>
        <v>0</v>
      </c>
      <c r="J581" s="6">
        <f>IF('[1]JIRA-Getter.csv'!J580="","",'[1]JIRA-Getter.csv'!J580)</f>
        <v>0</v>
      </c>
      <c r="K581" s="5">
        <f>IF('[1]JIRA-Getter.csv'!K580="","",'[1]JIRA-Getter.csv'!K580)</f>
        <v>15</v>
      </c>
      <c r="L581" s="5" t="str">
        <f>IF('[1]JIRA-Getter.csv'!L580="","",'[1]JIRA-Getter.csv'!L580)</f>
        <v>Tobias Blaser</v>
      </c>
      <c r="M581" s="7">
        <f>IF('[1]JIRA-Getter.csv'!M580="","",'[1]JIRA-Getter.csv'!M580+365.5*4)</f>
        <v>41977.677083333336</v>
      </c>
      <c r="N581" s="6">
        <f>IF('[1]JIRA-Getter.csv'!N580="","",'[1]JIRA-Getter.csv'!N580)</f>
        <v>0.5</v>
      </c>
      <c r="O581" s="8" t="str">
        <f>IF('[1]JIRA-Getter.csv'!O580="","",'[1]JIRA-Getter.csv'!O580)</f>
        <v>Remove typedef of tsdoc</v>
      </c>
      <c r="P581" s="7">
        <f t="shared" si="9"/>
        <v>41977</v>
      </c>
    </row>
    <row r="582" spans="1:16">
      <c r="A582" s="5">
        <f>IF('[1]JIRA-Getter.csv'!A581="","",'[1]JIRA-Getter.csv'!A581)</f>
        <v>11554</v>
      </c>
      <c r="B582" s="5" t="str">
        <f>IF('[1]JIRA-Getter.csv'!B581="","",'[1]JIRA-Getter.csv'!B581)</f>
        <v>BA-196</v>
      </c>
      <c r="C582" s="5" t="str">
        <f>IF('[1]JIRA-Getter.csv'!C581="","",'[1]JIRA-Getter.csv'!C581)</f>
        <v>Create full workflow tests</v>
      </c>
      <c r="D582" s="5" t="str">
        <f>IF('[1]JIRA-Getter.csv'!D581="","",'[1]JIRA-Getter.csv'!D581)</f>
        <v/>
      </c>
      <c r="E582" s="5" t="str">
        <f>IF('[1]JIRA-Getter.csv'!E581="","",'[1]JIRA-Getter.csv'!E581)</f>
        <v>Dev.Completion</v>
      </c>
      <c r="F582" s="5" t="str">
        <f>IF('[1]JIRA-Getter.csv'!F581="","",'[1]JIRA-Getter.csv'!F581)</f>
        <v>Closed</v>
      </c>
      <c r="G582" s="6">
        <f>IF('[1]JIRA-Getter.csv'!G581="","",'[1]JIRA-Getter.csv'!G581)</f>
        <v>4</v>
      </c>
      <c r="H582" s="6">
        <f>IF('[1]JIRA-Getter.csv'!H581="","",'[1]JIRA-Getter.csv'!H581)</f>
        <v>1.3333333333333299</v>
      </c>
      <c r="I582" s="6">
        <f>IF('[1]JIRA-Getter.csv'!I581="","",'[1]JIRA-Getter.csv'!I581)</f>
        <v>0</v>
      </c>
      <c r="J582" s="6">
        <f>IF('[1]JIRA-Getter.csv'!J581="","",'[1]JIRA-Getter.csv'!J581)</f>
        <v>0</v>
      </c>
      <c r="K582" s="5">
        <f>IF('[1]JIRA-Getter.csv'!K581="","",'[1]JIRA-Getter.csv'!K581)</f>
        <v>3</v>
      </c>
      <c r="L582" s="5" t="str">
        <f>IF('[1]JIRA-Getter.csv'!L581="","",'[1]JIRA-Getter.csv'!L581)</f>
        <v>Laurin Murer</v>
      </c>
      <c r="M582" s="7">
        <f>IF('[1]JIRA-Getter.csv'!M581="","",'[1]JIRA-Getter.csv'!M581+365.5*4)</f>
        <v>41977.713888888888</v>
      </c>
      <c r="N582" s="6">
        <f>IF('[1]JIRA-Getter.csv'!N581="","",'[1]JIRA-Getter.csv'!N581)</f>
        <v>1</v>
      </c>
      <c r="O582" s="8" t="str">
        <f>IF('[1]JIRA-Getter.csv'!O581="","",'[1]JIRA-Getter.csv'!O581)</f>
        <v>Created Full Workflow Test for transmitting something</v>
      </c>
      <c r="P582" s="7">
        <f t="shared" si="9"/>
        <v>41977</v>
      </c>
    </row>
    <row r="583" spans="1:16">
      <c r="A583" s="5">
        <f>IF('[1]JIRA-Getter.csv'!A582="","",'[1]JIRA-Getter.csv'!A582)</f>
        <v>11555</v>
      </c>
      <c r="B583" s="5" t="str">
        <f>IF('[1]JIRA-Getter.csv'!B582="","",'[1]JIRA-Getter.csv'!B582)</f>
        <v>BA-14</v>
      </c>
      <c r="C583" s="5" t="str">
        <f>IF('[1]JIRA-Getter.csv'!C582="","",'[1]JIRA-Getter.csv'!C582)</f>
        <v>Projectmanagement</v>
      </c>
      <c r="D583" s="5" t="str">
        <f>IF('[1]JIRA-Getter.csv'!D582="","",'[1]JIRA-Getter.csv'!D582)</f>
        <v/>
      </c>
      <c r="E583" s="5" t="str">
        <f>IF('[1]JIRA-Getter.csv'!E582="","",'[1]JIRA-Getter.csv'!E582)</f>
        <v/>
      </c>
      <c r="F583" s="5" t="str">
        <f>IF('[1]JIRA-Getter.csv'!F582="","",'[1]JIRA-Getter.csv'!F582)</f>
        <v>Open</v>
      </c>
      <c r="G583" s="6">
        <f>IF('[1]JIRA-Getter.csv'!G582="","",'[1]JIRA-Getter.csv'!G582)</f>
        <v>14</v>
      </c>
      <c r="H583" s="6">
        <f>IF('[1]JIRA-Getter.csv'!H582="","",'[1]JIRA-Getter.csv'!H582)</f>
        <v>0.35</v>
      </c>
      <c r="I583" s="6">
        <f>IF('[1]JIRA-Getter.csv'!I582="","",'[1]JIRA-Getter.csv'!I582)</f>
        <v>0</v>
      </c>
      <c r="J583" s="6">
        <f>IF('[1]JIRA-Getter.csv'!J582="","",'[1]JIRA-Getter.csv'!J582)</f>
        <v>0</v>
      </c>
      <c r="K583" s="5">
        <f>IF('[1]JIRA-Getter.csv'!K582="","",'[1]JIRA-Getter.csv'!K582)</f>
        <v>40</v>
      </c>
      <c r="L583" s="5" t="str">
        <f>IF('[1]JIRA-Getter.csv'!L582="","",'[1]JIRA-Getter.csv'!L582)</f>
        <v>Laurin Murer</v>
      </c>
      <c r="M583" s="7">
        <f>IF('[1]JIRA-Getter.csv'!M582="","",'[1]JIRA-Getter.csv'!M582+365.5*4)</f>
        <v>41977.756249999999</v>
      </c>
      <c r="N583" s="6">
        <f>IF('[1]JIRA-Getter.csv'!N582="","",'[1]JIRA-Getter.csv'!N582)</f>
        <v>2</v>
      </c>
      <c r="O583" s="8" t="str">
        <f>IF('[1]JIRA-Getter.csv'!O582="","",'[1]JIRA-Getter.csv'!O582)</f>
        <v>Finish milestone and plan next</v>
      </c>
      <c r="P583" s="7">
        <f t="shared" si="9"/>
        <v>41977</v>
      </c>
    </row>
    <row r="584" spans="1:16">
      <c r="A584" s="5">
        <f>IF('[1]JIRA-Getter.csv'!A583="","",'[1]JIRA-Getter.csv'!A583)</f>
        <v>11556</v>
      </c>
      <c r="B584" s="5" t="str">
        <f>IF('[1]JIRA-Getter.csv'!B583="","",'[1]JIRA-Getter.csv'!B583)</f>
        <v>BA-71</v>
      </c>
      <c r="C584" s="5" t="str">
        <f>IF('[1]JIRA-Getter.csv'!C583="","",'[1]JIRA-Getter.csv'!C583)</f>
        <v>Finish milestone</v>
      </c>
      <c r="D584" s="5" t="str">
        <f>IF('[1]JIRA-Getter.csv'!D583="","",'[1]JIRA-Getter.csv'!D583)</f>
        <v/>
      </c>
      <c r="E584" s="5" t="str">
        <f>IF('[1]JIRA-Getter.csv'!E583="","",'[1]JIRA-Getter.csv'!E583)</f>
        <v/>
      </c>
      <c r="F584" s="5" t="str">
        <f>IF('[1]JIRA-Getter.csv'!F583="","",'[1]JIRA-Getter.csv'!F583)</f>
        <v>Open</v>
      </c>
      <c r="G584" s="6">
        <f>IF('[1]JIRA-Getter.csv'!G583="","",'[1]JIRA-Getter.csv'!G583)</f>
        <v>8</v>
      </c>
      <c r="H584" s="6">
        <f>IF('[1]JIRA-Getter.csv'!H583="","",'[1]JIRA-Getter.csv'!H583)</f>
        <v>1.1428571428571399</v>
      </c>
      <c r="I584" s="6">
        <f>IF('[1]JIRA-Getter.csv'!I583="","",'[1]JIRA-Getter.csv'!I583)</f>
        <v>0</v>
      </c>
      <c r="J584" s="6">
        <f>IF('[1]JIRA-Getter.csv'!J583="","",'[1]JIRA-Getter.csv'!J583)</f>
        <v>0</v>
      </c>
      <c r="K584" s="5">
        <f>IF('[1]JIRA-Getter.csv'!K583="","",'[1]JIRA-Getter.csv'!K583)</f>
        <v>7</v>
      </c>
      <c r="L584" s="5" t="str">
        <f>IF('[1]JIRA-Getter.csv'!L583="","",'[1]JIRA-Getter.csv'!L583)</f>
        <v>Tobias Blaser</v>
      </c>
      <c r="M584" s="7">
        <f>IF('[1]JIRA-Getter.csv'!M583="","",'[1]JIRA-Getter.csv'!M583+365.5*4)</f>
        <v>41977.697916666664</v>
      </c>
      <c r="N584" s="6">
        <f>IF('[1]JIRA-Getter.csv'!N583="","",'[1]JIRA-Getter.csv'!N583)</f>
        <v>1</v>
      </c>
      <c r="O584" s="8" t="str">
        <f>IF('[1]JIRA-Getter.csv'!O583="","",'[1]JIRA-Getter.csv'!O583)</f>
        <v>Release Dev.Completion</v>
      </c>
      <c r="P584" s="7">
        <f t="shared" si="9"/>
        <v>41977</v>
      </c>
    </row>
    <row r="585" spans="1:16">
      <c r="A585" s="5">
        <f>IF('[1]JIRA-Getter.csv'!A584="","",'[1]JIRA-Getter.csv'!A584)</f>
        <v>11557</v>
      </c>
      <c r="B585" s="5" t="str">
        <f>IF('[1]JIRA-Getter.csv'!B584="","",'[1]JIRA-Getter.csv'!B584)</f>
        <v>BA-217</v>
      </c>
      <c r="C585" s="5" t="str">
        <f>IF('[1]JIRA-Getter.csv'!C584="","",'[1]JIRA-Getter.csv'!C584)</f>
        <v>Rework abstract</v>
      </c>
      <c r="D585" s="5" t="str">
        <f>IF('[1]JIRA-Getter.csv'!D584="","",'[1]JIRA-Getter.csv'!D584)</f>
        <v/>
      </c>
      <c r="E585" s="5" t="str">
        <f>IF('[1]JIRA-Getter.csv'!E584="","",'[1]JIRA-Getter.csv'!E584)</f>
        <v>Doc.Completion</v>
      </c>
      <c r="F585" s="5" t="str">
        <f>IF('[1]JIRA-Getter.csv'!F584="","",'[1]JIRA-Getter.csv'!F584)</f>
        <v>Closed</v>
      </c>
      <c r="G585" s="6">
        <f>IF('[1]JIRA-Getter.csv'!G584="","",'[1]JIRA-Getter.csv'!G584)</f>
        <v>4</v>
      </c>
      <c r="H585" s="6">
        <f>IF('[1]JIRA-Getter.csv'!H584="","",'[1]JIRA-Getter.csv'!H584)</f>
        <v>0.8</v>
      </c>
      <c r="I585" s="6">
        <f>IF('[1]JIRA-Getter.csv'!I584="","",'[1]JIRA-Getter.csv'!I584)</f>
        <v>0</v>
      </c>
      <c r="J585" s="6">
        <f>IF('[1]JIRA-Getter.csv'!J584="","",'[1]JIRA-Getter.csv'!J584)</f>
        <v>0</v>
      </c>
      <c r="K585" s="5">
        <f>IF('[1]JIRA-Getter.csv'!K584="","",'[1]JIRA-Getter.csv'!K584)</f>
        <v>5</v>
      </c>
      <c r="L585" s="5" t="str">
        <f>IF('[1]JIRA-Getter.csv'!L584="","",'[1]JIRA-Getter.csv'!L584)</f>
        <v>Tobias Blaser</v>
      </c>
      <c r="M585" s="7">
        <f>IF('[1]JIRA-Getter.csv'!M584="","",'[1]JIRA-Getter.csv'!M584+365.5*4)</f>
        <v>41977.75</v>
      </c>
      <c r="N585" s="6">
        <f>IF('[1]JIRA-Getter.csv'!N584="","",'[1]JIRA-Getter.csv'!N584)</f>
        <v>0.5</v>
      </c>
      <c r="O585" s="8" t="str">
        <f>IF('[1]JIRA-Getter.csv'!O584="","",'[1]JIRA-Getter.csv'!O584)</f>
        <v>Rework abstract</v>
      </c>
      <c r="P585" s="7">
        <f t="shared" si="9"/>
        <v>41977</v>
      </c>
    </row>
    <row r="586" spans="1:16">
      <c r="A586" s="5">
        <f>IF('[1]JIRA-Getter.csv'!A585="","",'[1]JIRA-Getter.csv'!A585)</f>
        <v>11558</v>
      </c>
      <c r="B586" s="5" t="str">
        <f>IF('[1]JIRA-Getter.csv'!B585="","",'[1]JIRA-Getter.csv'!B585)</f>
        <v>BA-175</v>
      </c>
      <c r="C586" s="5" t="str">
        <f>IF('[1]JIRA-Getter.csv'!C585="","",'[1]JIRA-Getter.csv'!C585)</f>
        <v>Document future features</v>
      </c>
      <c r="D586" s="5" t="str">
        <f>IF('[1]JIRA-Getter.csv'!D585="","",'[1]JIRA-Getter.csv'!D585)</f>
        <v/>
      </c>
      <c r="E586" s="5" t="str">
        <f>IF('[1]JIRA-Getter.csv'!E585="","",'[1]JIRA-Getter.csv'!E585)</f>
        <v>Doc.Completion</v>
      </c>
      <c r="F586" s="5" t="str">
        <f>IF('[1]JIRA-Getter.csv'!F585="","",'[1]JIRA-Getter.csv'!F585)</f>
        <v>Closed</v>
      </c>
      <c r="G586" s="6">
        <f>IF('[1]JIRA-Getter.csv'!G585="","",'[1]JIRA-Getter.csv'!G585)</f>
        <v>2</v>
      </c>
      <c r="H586" s="6">
        <f>IF('[1]JIRA-Getter.csv'!H585="","",'[1]JIRA-Getter.csv'!H585)</f>
        <v>0.66666666666666596</v>
      </c>
      <c r="I586" s="6">
        <f>IF('[1]JIRA-Getter.csv'!I585="","",'[1]JIRA-Getter.csv'!I585)</f>
        <v>0</v>
      </c>
      <c r="J586" s="6">
        <f>IF('[1]JIRA-Getter.csv'!J585="","",'[1]JIRA-Getter.csv'!J585)</f>
        <v>0</v>
      </c>
      <c r="K586" s="5">
        <f>IF('[1]JIRA-Getter.csv'!K585="","",'[1]JIRA-Getter.csv'!K585)</f>
        <v>3</v>
      </c>
      <c r="L586" s="5" t="str">
        <f>IF('[1]JIRA-Getter.csv'!L585="","",'[1]JIRA-Getter.csv'!L585)</f>
        <v>Tobias Blaser</v>
      </c>
      <c r="M586" s="7">
        <f>IF('[1]JIRA-Getter.csv'!M585="","",'[1]JIRA-Getter.csv'!M585+365.5*4)</f>
        <v>41977.770833333336</v>
      </c>
      <c r="N586" s="6">
        <f>IF('[1]JIRA-Getter.csv'!N585="","",'[1]JIRA-Getter.csv'!N585)</f>
        <v>0.5</v>
      </c>
      <c r="O586" s="8" t="str">
        <f>IF('[1]JIRA-Getter.csv'!O585="","",'[1]JIRA-Getter.csv'!O585)</f>
        <v>Start documenting future features</v>
      </c>
      <c r="P586" s="7">
        <f t="shared" si="9"/>
        <v>41977</v>
      </c>
    </row>
    <row r="587" spans="1:16">
      <c r="A587" s="5">
        <f>IF('[1]JIRA-Getter.csv'!A586="","",'[1]JIRA-Getter.csv'!A586)</f>
        <v>11559</v>
      </c>
      <c r="B587" s="5" t="str">
        <f>IF('[1]JIRA-Getter.csv'!B586="","",'[1]JIRA-Getter.csv'!B586)</f>
        <v>BA-205</v>
      </c>
      <c r="C587" s="5" t="str">
        <f>IF('[1]JIRA-Getter.csv'!C586="","",'[1]JIRA-Getter.csv'!C586)</f>
        <v>Create simple tutorial for EEPPI, include in doku and EEPPI</v>
      </c>
      <c r="D587" s="5" t="str">
        <f>IF('[1]JIRA-Getter.csv'!D586="","",'[1]JIRA-Getter.csv'!D586)</f>
        <v/>
      </c>
      <c r="E587" s="5" t="str">
        <f>IF('[1]JIRA-Getter.csv'!E586="","",'[1]JIRA-Getter.csv'!E586)</f>
        <v>Doc.Completion</v>
      </c>
      <c r="F587" s="5" t="str">
        <f>IF('[1]JIRA-Getter.csv'!F586="","",'[1]JIRA-Getter.csv'!F586)</f>
        <v>Closed</v>
      </c>
      <c r="G587" s="6">
        <f>IF('[1]JIRA-Getter.csv'!G586="","",'[1]JIRA-Getter.csv'!G586)</f>
        <v>3</v>
      </c>
      <c r="H587" s="6">
        <f>IF('[1]JIRA-Getter.csv'!H586="","",'[1]JIRA-Getter.csv'!H586)</f>
        <v>0.6</v>
      </c>
      <c r="I587" s="6">
        <f>IF('[1]JIRA-Getter.csv'!I586="","",'[1]JIRA-Getter.csv'!I586)</f>
        <v>0</v>
      </c>
      <c r="J587" s="6">
        <f>IF('[1]JIRA-Getter.csv'!J586="","",'[1]JIRA-Getter.csv'!J586)</f>
        <v>0</v>
      </c>
      <c r="K587" s="5">
        <f>IF('[1]JIRA-Getter.csv'!K586="","",'[1]JIRA-Getter.csv'!K586)</f>
        <v>5</v>
      </c>
      <c r="L587" s="5" t="str">
        <f>IF('[1]JIRA-Getter.csv'!L586="","",'[1]JIRA-Getter.csv'!L586)</f>
        <v>Tobias Blaser</v>
      </c>
      <c r="M587" s="7">
        <f>IF('[1]JIRA-Getter.csv'!M586="","",'[1]JIRA-Getter.csv'!M586+365.5*4)</f>
        <v>41977.895833333336</v>
      </c>
      <c r="N587" s="6">
        <f>IF('[1]JIRA-Getter.csv'!N586="","",'[1]JIRA-Getter.csv'!N586)</f>
        <v>1</v>
      </c>
      <c r="O587" s="8" t="str">
        <f>IF('[1]JIRA-Getter.csv'!O586="","",'[1]JIRA-Getter.csv'!O586)</f>
        <v>Start with tutorial</v>
      </c>
      <c r="P587" s="7">
        <f t="shared" si="9"/>
        <v>41977</v>
      </c>
    </row>
    <row r="588" spans="1:16">
      <c r="A588" s="5">
        <f>IF('[1]JIRA-Getter.csv'!A587="","",'[1]JIRA-Getter.csv'!A587)</f>
        <v>11560</v>
      </c>
      <c r="B588" s="5" t="str">
        <f>IF('[1]JIRA-Getter.csv'!B587="","",'[1]JIRA-Getter.csv'!B587)</f>
        <v>BA-217</v>
      </c>
      <c r="C588" s="5" t="str">
        <f>IF('[1]JIRA-Getter.csv'!C587="","",'[1]JIRA-Getter.csv'!C587)</f>
        <v>Rework abstract</v>
      </c>
      <c r="D588" s="5" t="str">
        <f>IF('[1]JIRA-Getter.csv'!D587="","",'[1]JIRA-Getter.csv'!D587)</f>
        <v/>
      </c>
      <c r="E588" s="5" t="str">
        <f>IF('[1]JIRA-Getter.csv'!E587="","",'[1]JIRA-Getter.csv'!E587)</f>
        <v>Doc.Completion</v>
      </c>
      <c r="F588" s="5" t="str">
        <f>IF('[1]JIRA-Getter.csv'!F587="","",'[1]JIRA-Getter.csv'!F587)</f>
        <v>Closed</v>
      </c>
      <c r="G588" s="6">
        <f>IF('[1]JIRA-Getter.csv'!G587="","",'[1]JIRA-Getter.csv'!G587)</f>
        <v>4</v>
      </c>
      <c r="H588" s="6">
        <f>IF('[1]JIRA-Getter.csv'!H587="","",'[1]JIRA-Getter.csv'!H587)</f>
        <v>0.8</v>
      </c>
      <c r="I588" s="6">
        <f>IF('[1]JIRA-Getter.csv'!I587="","",'[1]JIRA-Getter.csv'!I587)</f>
        <v>0</v>
      </c>
      <c r="J588" s="6">
        <f>IF('[1]JIRA-Getter.csv'!J587="","",'[1]JIRA-Getter.csv'!J587)</f>
        <v>0</v>
      </c>
      <c r="K588" s="5">
        <f>IF('[1]JIRA-Getter.csv'!K587="","",'[1]JIRA-Getter.csv'!K587)</f>
        <v>5</v>
      </c>
      <c r="L588" s="5" t="str">
        <f>IF('[1]JIRA-Getter.csv'!L587="","",'[1]JIRA-Getter.csv'!L587)</f>
        <v>Tobias Blaser</v>
      </c>
      <c r="M588" s="7">
        <f>IF('[1]JIRA-Getter.csv'!M587="","",'[1]JIRA-Getter.csv'!M587+365.5*4)</f>
        <v>41978.4375</v>
      </c>
      <c r="N588" s="6">
        <f>IF('[1]JIRA-Getter.csv'!N587="","",'[1]JIRA-Getter.csv'!N587)</f>
        <v>1.5</v>
      </c>
      <c r="O588" s="8" t="str">
        <f>IF('[1]JIRA-Getter.csv'!O587="","",'[1]JIRA-Getter.csv'!O587)</f>
        <v>Rework abstract</v>
      </c>
      <c r="P588" s="7">
        <f t="shared" si="9"/>
        <v>41978</v>
      </c>
    </row>
    <row r="589" spans="1:16">
      <c r="A589" s="5">
        <f>IF('[1]JIRA-Getter.csv'!A588="","",'[1]JIRA-Getter.csv'!A588)</f>
        <v>11561</v>
      </c>
      <c r="B589" s="5" t="str">
        <f>IF('[1]JIRA-Getter.csv'!B588="","",'[1]JIRA-Getter.csv'!B588)</f>
        <v>BA-205</v>
      </c>
      <c r="C589" s="5" t="str">
        <f>IF('[1]JIRA-Getter.csv'!C588="","",'[1]JIRA-Getter.csv'!C588)</f>
        <v>Create simple tutorial for EEPPI, include in doku and EEPPI</v>
      </c>
      <c r="D589" s="5" t="str">
        <f>IF('[1]JIRA-Getter.csv'!D588="","",'[1]JIRA-Getter.csv'!D588)</f>
        <v/>
      </c>
      <c r="E589" s="5" t="str">
        <f>IF('[1]JIRA-Getter.csv'!E588="","",'[1]JIRA-Getter.csv'!E588)</f>
        <v>Doc.Completion</v>
      </c>
      <c r="F589" s="5" t="str">
        <f>IF('[1]JIRA-Getter.csv'!F588="","",'[1]JIRA-Getter.csv'!F588)</f>
        <v>Closed</v>
      </c>
      <c r="G589" s="6">
        <f>IF('[1]JIRA-Getter.csv'!G588="","",'[1]JIRA-Getter.csv'!G588)</f>
        <v>3</v>
      </c>
      <c r="H589" s="6">
        <f>IF('[1]JIRA-Getter.csv'!H588="","",'[1]JIRA-Getter.csv'!H588)</f>
        <v>0.6</v>
      </c>
      <c r="I589" s="6">
        <f>IF('[1]JIRA-Getter.csv'!I588="","",'[1]JIRA-Getter.csv'!I588)</f>
        <v>0</v>
      </c>
      <c r="J589" s="6">
        <f>IF('[1]JIRA-Getter.csv'!J588="","",'[1]JIRA-Getter.csv'!J588)</f>
        <v>0</v>
      </c>
      <c r="K589" s="5">
        <f>IF('[1]JIRA-Getter.csv'!K588="","",'[1]JIRA-Getter.csv'!K588)</f>
        <v>5</v>
      </c>
      <c r="L589" s="5" t="str">
        <f>IF('[1]JIRA-Getter.csv'!L588="","",'[1]JIRA-Getter.csv'!L588)</f>
        <v>Tobias Blaser</v>
      </c>
      <c r="M589" s="7">
        <f>IF('[1]JIRA-Getter.csv'!M588="","",'[1]JIRA-Getter.csv'!M588+365.5*4)</f>
        <v>41978.510416666664</v>
      </c>
      <c r="N589" s="6">
        <f>IF('[1]JIRA-Getter.csv'!N588="","",'[1]JIRA-Getter.csv'!N588)</f>
        <v>1</v>
      </c>
      <c r="O589" s="8" t="str">
        <f>IF('[1]JIRA-Getter.csv'!O588="","",'[1]JIRA-Getter.csv'!O588)</f>
        <v>Update tutorial</v>
      </c>
      <c r="P589" s="7">
        <f t="shared" si="9"/>
        <v>41978</v>
      </c>
    </row>
    <row r="590" spans="1:16">
      <c r="A590" s="5">
        <f>IF('[1]JIRA-Getter.csv'!A589="","",'[1]JIRA-Getter.csv'!A589)</f>
        <v>11562</v>
      </c>
      <c r="B590" s="5" t="str">
        <f>IF('[1]JIRA-Getter.csv'!B589="","",'[1]JIRA-Getter.csv'!B589)</f>
        <v>BA-214</v>
      </c>
      <c r="C590" s="5" t="str">
        <f>IF('[1]JIRA-Getter.csv'!C589="","",'[1]JIRA-Getter.csv'!C589)</f>
        <v>Compose self reliance declaration</v>
      </c>
      <c r="D590" s="5" t="str">
        <f>IF('[1]JIRA-Getter.csv'!D589="","",'[1]JIRA-Getter.csv'!D589)</f>
        <v/>
      </c>
      <c r="E590" s="5" t="str">
        <f>IF('[1]JIRA-Getter.csv'!E589="","",'[1]JIRA-Getter.csv'!E589)</f>
        <v>Doc.Completion</v>
      </c>
      <c r="F590" s="5" t="str">
        <f>IF('[1]JIRA-Getter.csv'!F589="","",'[1]JIRA-Getter.csv'!F589)</f>
        <v>Closed</v>
      </c>
      <c r="G590" s="6">
        <f>IF('[1]JIRA-Getter.csv'!G589="","",'[1]JIRA-Getter.csv'!G589)</f>
        <v>2</v>
      </c>
      <c r="H590" s="6">
        <f>IF('[1]JIRA-Getter.csv'!H589="","",'[1]JIRA-Getter.csv'!H589)</f>
        <v>1</v>
      </c>
      <c r="I590" s="6">
        <f>IF('[1]JIRA-Getter.csv'!I589="","",'[1]JIRA-Getter.csv'!I589)</f>
        <v>1.3333333333333299</v>
      </c>
      <c r="J590" s="6">
        <f>IF('[1]JIRA-Getter.csv'!J589="","",'[1]JIRA-Getter.csv'!J589)</f>
        <v>0.66666666666666596</v>
      </c>
      <c r="K590" s="5">
        <f>IF('[1]JIRA-Getter.csv'!K589="","",'[1]JIRA-Getter.csv'!K589)</f>
        <v>2</v>
      </c>
      <c r="L590" s="5" t="str">
        <f>IF('[1]JIRA-Getter.csv'!L589="","",'[1]JIRA-Getter.csv'!L589)</f>
        <v>Laurin Murer</v>
      </c>
      <c r="M590" s="7">
        <f>IF('[1]JIRA-Getter.csv'!M589="","",'[1]JIRA-Getter.csv'!M589+365.5*4)</f>
        <v>41978.633333333331</v>
      </c>
      <c r="N590" s="6">
        <f>IF('[1]JIRA-Getter.csv'!N589="","",'[1]JIRA-Getter.csv'!N589)</f>
        <v>0.5</v>
      </c>
      <c r="O590" s="8" t="str">
        <f>IF('[1]JIRA-Getter.csv'!O589="","",'[1]JIRA-Getter.csv'!O589)</f>
        <v>Created self reliance declaration</v>
      </c>
      <c r="P590" s="7">
        <f t="shared" si="9"/>
        <v>41978</v>
      </c>
    </row>
    <row r="591" spans="1:16">
      <c r="A591" s="5">
        <f>IF('[1]JIRA-Getter.csv'!A590="","",'[1]JIRA-Getter.csv'!A590)</f>
        <v>11563</v>
      </c>
      <c r="B591" s="5" t="str">
        <f>IF('[1]JIRA-Getter.csv'!B590="","",'[1]JIRA-Getter.csv'!B590)</f>
        <v>BA-217</v>
      </c>
      <c r="C591" s="5" t="str">
        <f>IF('[1]JIRA-Getter.csv'!C590="","",'[1]JIRA-Getter.csv'!C590)</f>
        <v>Rework abstract</v>
      </c>
      <c r="D591" s="5" t="str">
        <f>IF('[1]JIRA-Getter.csv'!D590="","",'[1]JIRA-Getter.csv'!D590)</f>
        <v/>
      </c>
      <c r="E591" s="5" t="str">
        <f>IF('[1]JIRA-Getter.csv'!E590="","",'[1]JIRA-Getter.csv'!E590)</f>
        <v>Doc.Completion</v>
      </c>
      <c r="F591" s="5" t="str">
        <f>IF('[1]JIRA-Getter.csv'!F590="","",'[1]JIRA-Getter.csv'!F590)</f>
        <v>Closed</v>
      </c>
      <c r="G591" s="6">
        <f>IF('[1]JIRA-Getter.csv'!G590="","",'[1]JIRA-Getter.csv'!G590)</f>
        <v>4</v>
      </c>
      <c r="H591" s="6">
        <f>IF('[1]JIRA-Getter.csv'!H590="","",'[1]JIRA-Getter.csv'!H590)</f>
        <v>0.8</v>
      </c>
      <c r="I591" s="6">
        <f>IF('[1]JIRA-Getter.csv'!I590="","",'[1]JIRA-Getter.csv'!I590)</f>
        <v>0</v>
      </c>
      <c r="J591" s="6">
        <f>IF('[1]JIRA-Getter.csv'!J590="","",'[1]JIRA-Getter.csv'!J590)</f>
        <v>0</v>
      </c>
      <c r="K591" s="5">
        <f>IF('[1]JIRA-Getter.csv'!K590="","",'[1]JIRA-Getter.csv'!K590)</f>
        <v>5</v>
      </c>
      <c r="L591" s="5" t="str">
        <f>IF('[1]JIRA-Getter.csv'!L590="","",'[1]JIRA-Getter.csv'!L590)</f>
        <v>Laurin Murer</v>
      </c>
      <c r="M591" s="7">
        <f>IF('[1]JIRA-Getter.csv'!M590="","",'[1]JIRA-Getter.csv'!M590+365.5*4)</f>
        <v>41978.591666666667</v>
      </c>
      <c r="N591" s="6">
        <f>IF('[1]JIRA-Getter.csv'!N590="","",'[1]JIRA-Getter.csv'!N590)</f>
        <v>1</v>
      </c>
      <c r="O591" s="8" t="str">
        <f>IF('[1]JIRA-Getter.csv'!O590="","",'[1]JIRA-Getter.csv'!O590)</f>
        <v>Reworked abstract</v>
      </c>
      <c r="P591" s="7">
        <f t="shared" si="9"/>
        <v>41978</v>
      </c>
    </row>
    <row r="592" spans="1:16">
      <c r="A592" s="5">
        <f>IF('[1]JIRA-Getter.csv'!A591="","",'[1]JIRA-Getter.csv'!A591)</f>
        <v>11564</v>
      </c>
      <c r="B592" s="5" t="str">
        <f>IF('[1]JIRA-Getter.csv'!B591="","",'[1]JIRA-Getter.csv'!B591)</f>
        <v>BA-227</v>
      </c>
      <c r="C592" s="5" t="str">
        <f>IF('[1]JIRA-Getter.csv'!C591="","",'[1]JIRA-Getter.csv'!C591)</f>
        <v>Rework whole document</v>
      </c>
      <c r="D592" s="5" t="str">
        <f>IF('[1]JIRA-Getter.csv'!D591="","",'[1]JIRA-Getter.csv'!D591)</f>
        <v/>
      </c>
      <c r="E592" s="5" t="str">
        <f>IF('[1]JIRA-Getter.csv'!E591="","",'[1]JIRA-Getter.csv'!E591)</f>
        <v>Release BA</v>
      </c>
      <c r="F592" s="5" t="str">
        <f>IF('[1]JIRA-Getter.csv'!F591="","",'[1]JIRA-Getter.csv'!F591)</f>
        <v>Open</v>
      </c>
      <c r="G592" s="6">
        <f>IF('[1]JIRA-Getter.csv'!G591="","",'[1]JIRA-Getter.csv'!G591)</f>
        <v>10</v>
      </c>
      <c r="H592" s="6">
        <f>IF('[1]JIRA-Getter.csv'!H591="","",'[1]JIRA-Getter.csv'!H591)</f>
        <v>0.52631578947368396</v>
      </c>
      <c r="I592" s="6">
        <f>IF('[1]JIRA-Getter.csv'!I591="","",'[1]JIRA-Getter.csv'!I591)</f>
        <v>0</v>
      </c>
      <c r="J592" s="6">
        <f>IF('[1]JIRA-Getter.csv'!J591="","",'[1]JIRA-Getter.csv'!J591)</f>
        <v>0</v>
      </c>
      <c r="K592" s="5">
        <f>IF('[1]JIRA-Getter.csv'!K591="","",'[1]JIRA-Getter.csv'!K591)</f>
        <v>19</v>
      </c>
      <c r="L592" s="5" t="str">
        <f>IF('[1]JIRA-Getter.csv'!L591="","",'[1]JIRA-Getter.csv'!L591)</f>
        <v>Tobias Blaser</v>
      </c>
      <c r="M592" s="7">
        <f>IF('[1]JIRA-Getter.csv'!M591="","",'[1]JIRA-Getter.csv'!M591+365.5*4)</f>
        <v>41978.645833333336</v>
      </c>
      <c r="N592" s="6">
        <f>IF('[1]JIRA-Getter.csv'!N591="","",'[1]JIRA-Getter.csv'!N591)</f>
        <v>2</v>
      </c>
      <c r="O592" s="8" t="str">
        <f>IF('[1]JIRA-Getter.csv'!O591="","",'[1]JIRA-Getter.csv'!O591)</f>
        <v>Reorganize document structure</v>
      </c>
      <c r="P592" s="7">
        <f t="shared" si="9"/>
        <v>41978</v>
      </c>
    </row>
    <row r="593" spans="1:16">
      <c r="A593" s="5">
        <f>IF('[1]JIRA-Getter.csv'!A592="","",'[1]JIRA-Getter.csv'!A592)</f>
        <v>11565</v>
      </c>
      <c r="B593" s="5" t="str">
        <f>IF('[1]JIRA-Getter.csv'!B592="","",'[1]JIRA-Getter.csv'!B592)</f>
        <v>BA-210</v>
      </c>
      <c r="C593" s="5" t="str">
        <f>IF('[1]JIRA-Getter.csv'!C592="","",'[1]JIRA-Getter.csv'!C592)</f>
        <v>Create poster</v>
      </c>
      <c r="D593" s="5" t="str">
        <f>IF('[1]JIRA-Getter.csv'!D592="","",'[1]JIRA-Getter.csv'!D592)</f>
        <v/>
      </c>
      <c r="E593" s="5" t="str">
        <f>IF('[1]JIRA-Getter.csv'!E592="","",'[1]JIRA-Getter.csv'!E592)</f>
        <v>Doc.Completion</v>
      </c>
      <c r="F593" s="5" t="str">
        <f>IF('[1]JIRA-Getter.csv'!F592="","",'[1]JIRA-Getter.csv'!F592)</f>
        <v>Closed</v>
      </c>
      <c r="G593" s="6">
        <f>IF('[1]JIRA-Getter.csv'!G592="","",'[1]JIRA-Getter.csv'!G592)</f>
        <v>6</v>
      </c>
      <c r="H593" s="6">
        <f>IF('[1]JIRA-Getter.csv'!H592="","",'[1]JIRA-Getter.csv'!H592)</f>
        <v>2</v>
      </c>
      <c r="I593" s="6">
        <f>IF('[1]JIRA-Getter.csv'!I592="","",'[1]JIRA-Getter.csv'!I592)</f>
        <v>2.5</v>
      </c>
      <c r="J593" s="6">
        <f>IF('[1]JIRA-Getter.csv'!J592="","",'[1]JIRA-Getter.csv'!J592)</f>
        <v>0.83333333333333304</v>
      </c>
      <c r="K593" s="5">
        <f>IF('[1]JIRA-Getter.csv'!K592="","",'[1]JIRA-Getter.csv'!K592)</f>
        <v>3</v>
      </c>
      <c r="L593" s="5" t="str">
        <f>IF('[1]JIRA-Getter.csv'!L592="","",'[1]JIRA-Getter.csv'!L592)</f>
        <v>Tobias Blaser</v>
      </c>
      <c r="M593" s="7">
        <f>IF('[1]JIRA-Getter.csv'!M592="","",'[1]JIRA-Getter.csv'!M592+365.5*4)</f>
        <v>41978.729166666664</v>
      </c>
      <c r="N593" s="6">
        <f>IF('[1]JIRA-Getter.csv'!N592="","",'[1]JIRA-Getter.csv'!N592)</f>
        <v>1</v>
      </c>
      <c r="O593" s="8" t="str">
        <f>IF('[1]JIRA-Getter.csv'!O592="","",'[1]JIRA-Getter.csv'!O592)</f>
        <v/>
      </c>
      <c r="P593" s="7">
        <f t="shared" si="9"/>
        <v>41978</v>
      </c>
    </row>
    <row r="594" spans="1:16">
      <c r="A594" s="5">
        <f>IF('[1]JIRA-Getter.csv'!A593="","",'[1]JIRA-Getter.csv'!A593)</f>
        <v>11566</v>
      </c>
      <c r="B594" s="5" t="str">
        <f>IF('[1]JIRA-Getter.csv'!B593="","",'[1]JIRA-Getter.csv'!B593)</f>
        <v>BA-226</v>
      </c>
      <c r="C594" s="5" t="str">
        <f>IF('[1]JIRA-Getter.csv'!C593="","",'[1]JIRA-Getter.csv'!C593)</f>
        <v>Check mails from Claudia Furrer and whether we have everything needed in our documentation</v>
      </c>
      <c r="D594" s="5" t="str">
        <f>IF('[1]JIRA-Getter.csv'!D593="","",'[1]JIRA-Getter.csv'!D593)</f>
        <v/>
      </c>
      <c r="E594" s="5" t="str">
        <f>IF('[1]JIRA-Getter.csv'!E593="","",'[1]JIRA-Getter.csv'!E593)</f>
        <v>Doc.Completion</v>
      </c>
      <c r="F594" s="5" t="str">
        <f>IF('[1]JIRA-Getter.csv'!F593="","",'[1]JIRA-Getter.csv'!F593)</f>
        <v>Closed</v>
      </c>
      <c r="G594" s="6">
        <f>IF('[1]JIRA-Getter.csv'!G593="","",'[1]JIRA-Getter.csv'!G593)</f>
        <v>0.75</v>
      </c>
      <c r="H594" s="6">
        <f>IF('[1]JIRA-Getter.csv'!H593="","",'[1]JIRA-Getter.csv'!H593)</f>
        <v>0.75</v>
      </c>
      <c r="I594" s="6">
        <f>IF('[1]JIRA-Getter.csv'!I593="","",'[1]JIRA-Getter.csv'!I593)</f>
        <v>0</v>
      </c>
      <c r="J594" s="6">
        <f>IF('[1]JIRA-Getter.csv'!J593="","",'[1]JIRA-Getter.csv'!J593)</f>
        <v>0</v>
      </c>
      <c r="K594" s="5">
        <f>IF('[1]JIRA-Getter.csv'!K593="","",'[1]JIRA-Getter.csv'!K593)</f>
        <v>1</v>
      </c>
      <c r="L594" s="5" t="str">
        <f>IF('[1]JIRA-Getter.csv'!L593="","",'[1]JIRA-Getter.csv'!L593)</f>
        <v>Tobias Blaser</v>
      </c>
      <c r="M594" s="7">
        <f>IF('[1]JIRA-Getter.csv'!M593="","",'[1]JIRA-Getter.csv'!M593+365.5*4)</f>
        <v>41978.59375</v>
      </c>
      <c r="N594" s="6">
        <f>IF('[1]JIRA-Getter.csv'!N593="","",'[1]JIRA-Getter.csv'!N593)</f>
        <v>1.25</v>
      </c>
      <c r="O594" s="8" t="str">
        <f>IF('[1]JIRA-Getter.csv'!O593="","",'[1]JIRA-Getter.csv'!O593)</f>
        <v>Read BA rules document</v>
      </c>
      <c r="P594" s="7">
        <f t="shared" si="9"/>
        <v>41978</v>
      </c>
    </row>
    <row r="595" spans="1:16">
      <c r="A595" s="5">
        <f>IF('[1]JIRA-Getter.csv'!A594="","",'[1]JIRA-Getter.csv'!A594)</f>
        <v>11567</v>
      </c>
      <c r="B595" s="5" t="str">
        <f>IF('[1]JIRA-Getter.csv'!B594="","",'[1]JIRA-Getter.csv'!B594)</f>
        <v>BA-227</v>
      </c>
      <c r="C595" s="5" t="str">
        <f>IF('[1]JIRA-Getter.csv'!C594="","",'[1]JIRA-Getter.csv'!C594)</f>
        <v>Rework whole document</v>
      </c>
      <c r="D595" s="5" t="str">
        <f>IF('[1]JIRA-Getter.csv'!D594="","",'[1]JIRA-Getter.csv'!D594)</f>
        <v/>
      </c>
      <c r="E595" s="5" t="str">
        <f>IF('[1]JIRA-Getter.csv'!E594="","",'[1]JIRA-Getter.csv'!E594)</f>
        <v>Release BA</v>
      </c>
      <c r="F595" s="5" t="str">
        <f>IF('[1]JIRA-Getter.csv'!F594="","",'[1]JIRA-Getter.csv'!F594)</f>
        <v>Open</v>
      </c>
      <c r="G595" s="6">
        <f>IF('[1]JIRA-Getter.csv'!G594="","",'[1]JIRA-Getter.csv'!G594)</f>
        <v>10</v>
      </c>
      <c r="H595" s="6">
        <f>IF('[1]JIRA-Getter.csv'!H594="","",'[1]JIRA-Getter.csv'!H594)</f>
        <v>0.52631578947368396</v>
      </c>
      <c r="I595" s="6">
        <f>IF('[1]JIRA-Getter.csv'!I594="","",'[1]JIRA-Getter.csv'!I594)</f>
        <v>0</v>
      </c>
      <c r="J595" s="6">
        <f>IF('[1]JIRA-Getter.csv'!J594="","",'[1]JIRA-Getter.csv'!J594)</f>
        <v>0</v>
      </c>
      <c r="K595" s="5">
        <f>IF('[1]JIRA-Getter.csv'!K594="","",'[1]JIRA-Getter.csv'!K594)</f>
        <v>19</v>
      </c>
      <c r="L595" s="5" t="str">
        <f>IF('[1]JIRA-Getter.csv'!L594="","",'[1]JIRA-Getter.csv'!L594)</f>
        <v>Tobias Blaser</v>
      </c>
      <c r="M595" s="7">
        <f>IF('[1]JIRA-Getter.csv'!M594="","",'[1]JIRA-Getter.csv'!M594+365.5*4)</f>
        <v>41978.802083333336</v>
      </c>
      <c r="N595" s="6">
        <f>IF('[1]JIRA-Getter.csv'!N594="","",'[1]JIRA-Getter.csv'!N594)</f>
        <v>1</v>
      </c>
      <c r="O595" s="8" t="str">
        <f>IF('[1]JIRA-Getter.csv'!O594="","",'[1]JIRA-Getter.csv'!O594)</f>
        <v>Rework begin of architecture</v>
      </c>
      <c r="P595" s="7">
        <f t="shared" si="9"/>
        <v>41978</v>
      </c>
    </row>
    <row r="596" spans="1:16">
      <c r="A596" s="5">
        <f>IF('[1]JIRA-Getter.csv'!A595="","",'[1]JIRA-Getter.csv'!A595)</f>
        <v>11568</v>
      </c>
      <c r="B596" s="5" t="str">
        <f>IF('[1]JIRA-Getter.csv'!B595="","",'[1]JIRA-Getter.csv'!B595)</f>
        <v>BA-227</v>
      </c>
      <c r="C596" s="5" t="str">
        <f>IF('[1]JIRA-Getter.csv'!C595="","",'[1]JIRA-Getter.csv'!C595)</f>
        <v>Rework whole document</v>
      </c>
      <c r="D596" s="5" t="str">
        <f>IF('[1]JIRA-Getter.csv'!D595="","",'[1]JIRA-Getter.csv'!D595)</f>
        <v/>
      </c>
      <c r="E596" s="5" t="str">
        <f>IF('[1]JIRA-Getter.csv'!E595="","",'[1]JIRA-Getter.csv'!E595)</f>
        <v>Release BA</v>
      </c>
      <c r="F596" s="5" t="str">
        <f>IF('[1]JIRA-Getter.csv'!F595="","",'[1]JIRA-Getter.csv'!F595)</f>
        <v>Open</v>
      </c>
      <c r="G596" s="6">
        <f>IF('[1]JIRA-Getter.csv'!G595="","",'[1]JIRA-Getter.csv'!G595)</f>
        <v>10</v>
      </c>
      <c r="H596" s="6">
        <f>IF('[1]JIRA-Getter.csv'!H595="","",'[1]JIRA-Getter.csv'!H595)</f>
        <v>0.52631578947368396</v>
      </c>
      <c r="I596" s="6">
        <f>IF('[1]JIRA-Getter.csv'!I595="","",'[1]JIRA-Getter.csv'!I595)</f>
        <v>0</v>
      </c>
      <c r="J596" s="6">
        <f>IF('[1]JIRA-Getter.csv'!J595="","",'[1]JIRA-Getter.csv'!J595)</f>
        <v>0</v>
      </c>
      <c r="K596" s="5">
        <f>IF('[1]JIRA-Getter.csv'!K595="","",'[1]JIRA-Getter.csv'!K595)</f>
        <v>19</v>
      </c>
      <c r="L596" s="5" t="str">
        <f>IF('[1]JIRA-Getter.csv'!L595="","",'[1]JIRA-Getter.csv'!L595)</f>
        <v>Tobias Blaser</v>
      </c>
      <c r="M596" s="7">
        <f>IF('[1]JIRA-Getter.csv'!M595="","",'[1]JIRA-Getter.csv'!M595+365.5*4)</f>
        <v>41981.239583333336</v>
      </c>
      <c r="N596" s="6">
        <f>IF('[1]JIRA-Getter.csv'!N595="","",'[1]JIRA-Getter.csv'!N595)</f>
        <v>2.75</v>
      </c>
      <c r="O596" s="8" t="str">
        <f>IF('[1]JIRA-Getter.csv'!O595="","",'[1]JIRA-Getter.csv'!O595)</f>
        <v>Rework architrcture</v>
      </c>
      <c r="P596" s="7">
        <f t="shared" si="9"/>
        <v>41981</v>
      </c>
    </row>
    <row r="597" spans="1:16">
      <c r="A597" s="5">
        <f>IF('[1]JIRA-Getter.csv'!A596="","",'[1]JIRA-Getter.csv'!A596)</f>
        <v>11569</v>
      </c>
      <c r="B597" s="5" t="str">
        <f>IF('[1]JIRA-Getter.csv'!B596="","",'[1]JIRA-Getter.csv'!B596)</f>
        <v>BA-14</v>
      </c>
      <c r="C597" s="5" t="str">
        <f>IF('[1]JIRA-Getter.csv'!C596="","",'[1]JIRA-Getter.csv'!C596)</f>
        <v>Projectmanagement</v>
      </c>
      <c r="D597" s="5" t="str">
        <f>IF('[1]JIRA-Getter.csv'!D596="","",'[1]JIRA-Getter.csv'!D596)</f>
        <v/>
      </c>
      <c r="E597" s="5" t="str">
        <f>IF('[1]JIRA-Getter.csv'!E596="","",'[1]JIRA-Getter.csv'!E596)</f>
        <v/>
      </c>
      <c r="F597" s="5" t="str">
        <f>IF('[1]JIRA-Getter.csv'!F596="","",'[1]JIRA-Getter.csv'!F596)</f>
        <v>Open</v>
      </c>
      <c r="G597" s="6">
        <f>IF('[1]JIRA-Getter.csv'!G596="","",'[1]JIRA-Getter.csv'!G596)</f>
        <v>14</v>
      </c>
      <c r="H597" s="6">
        <f>IF('[1]JIRA-Getter.csv'!H596="","",'[1]JIRA-Getter.csv'!H596)</f>
        <v>0.35</v>
      </c>
      <c r="I597" s="6">
        <f>IF('[1]JIRA-Getter.csv'!I596="","",'[1]JIRA-Getter.csv'!I596)</f>
        <v>0</v>
      </c>
      <c r="J597" s="6">
        <f>IF('[1]JIRA-Getter.csv'!J596="","",'[1]JIRA-Getter.csv'!J596)</f>
        <v>0</v>
      </c>
      <c r="K597" s="5">
        <f>IF('[1]JIRA-Getter.csv'!K596="","",'[1]JIRA-Getter.csv'!K596)</f>
        <v>40</v>
      </c>
      <c r="L597" s="5" t="str">
        <f>IF('[1]JIRA-Getter.csv'!L596="","",'[1]JIRA-Getter.csv'!L596)</f>
        <v>Tobias Blaser</v>
      </c>
      <c r="M597" s="7">
        <f>IF('[1]JIRA-Getter.csv'!M596="","",'[1]JIRA-Getter.csv'!M596+365.5*4)</f>
        <v>41981.375</v>
      </c>
      <c r="N597" s="6">
        <f>IF('[1]JIRA-Getter.csv'!N596="","",'[1]JIRA-Getter.csv'!N596)</f>
        <v>0.5</v>
      </c>
      <c r="O597" s="8" t="str">
        <f>IF('[1]JIRA-Getter.csv'!O596="","",'[1]JIRA-Getter.csv'!O596)</f>
        <v>weekly sitdown meeting</v>
      </c>
      <c r="P597" s="7">
        <f t="shared" si="9"/>
        <v>41981</v>
      </c>
    </row>
    <row r="598" spans="1:16">
      <c r="A598" s="5">
        <f>IF('[1]JIRA-Getter.csv'!A597="","",'[1]JIRA-Getter.csv'!A597)</f>
        <v>11570</v>
      </c>
      <c r="B598" s="5" t="str">
        <f>IF('[1]JIRA-Getter.csv'!B597="","",'[1]JIRA-Getter.csv'!B597)</f>
        <v>BA-227</v>
      </c>
      <c r="C598" s="5" t="str">
        <f>IF('[1]JIRA-Getter.csv'!C597="","",'[1]JIRA-Getter.csv'!C597)</f>
        <v>Rework whole document</v>
      </c>
      <c r="D598" s="5" t="str">
        <f>IF('[1]JIRA-Getter.csv'!D597="","",'[1]JIRA-Getter.csv'!D597)</f>
        <v/>
      </c>
      <c r="E598" s="5" t="str">
        <f>IF('[1]JIRA-Getter.csv'!E597="","",'[1]JIRA-Getter.csv'!E597)</f>
        <v>Release BA</v>
      </c>
      <c r="F598" s="5" t="str">
        <f>IF('[1]JIRA-Getter.csv'!F597="","",'[1]JIRA-Getter.csv'!F597)</f>
        <v>Open</v>
      </c>
      <c r="G598" s="6">
        <f>IF('[1]JIRA-Getter.csv'!G597="","",'[1]JIRA-Getter.csv'!G597)</f>
        <v>10</v>
      </c>
      <c r="H598" s="6">
        <f>IF('[1]JIRA-Getter.csv'!H597="","",'[1]JIRA-Getter.csv'!H597)</f>
        <v>0.52631578947368396</v>
      </c>
      <c r="I598" s="6">
        <f>IF('[1]JIRA-Getter.csv'!I597="","",'[1]JIRA-Getter.csv'!I597)</f>
        <v>0</v>
      </c>
      <c r="J598" s="6">
        <f>IF('[1]JIRA-Getter.csv'!J597="","",'[1]JIRA-Getter.csv'!J597)</f>
        <v>0</v>
      </c>
      <c r="K598" s="5">
        <f>IF('[1]JIRA-Getter.csv'!K597="","",'[1]JIRA-Getter.csv'!K597)</f>
        <v>19</v>
      </c>
      <c r="L598" s="5" t="str">
        <f>IF('[1]JIRA-Getter.csv'!L597="","",'[1]JIRA-Getter.csv'!L597)</f>
        <v>Tobias Blaser</v>
      </c>
      <c r="M598" s="7">
        <f>IF('[1]JIRA-Getter.csv'!M597="","",'[1]JIRA-Getter.csv'!M597+365.5*4)</f>
        <v>41981.395833333336</v>
      </c>
      <c r="N598" s="6">
        <f>IF('[1]JIRA-Getter.csv'!N597="","",'[1]JIRA-Getter.csv'!N597)</f>
        <v>1</v>
      </c>
      <c r="O598" s="8" t="str">
        <f>IF('[1]JIRA-Getter.csv'!O597="","",'[1]JIRA-Getter.csv'!O597)</f>
        <v>Rework architecture</v>
      </c>
      <c r="P598" s="7">
        <f t="shared" si="9"/>
        <v>41981</v>
      </c>
    </row>
    <row r="599" spans="1:16">
      <c r="A599" s="5">
        <f>IF('[1]JIRA-Getter.csv'!A598="","",'[1]JIRA-Getter.csv'!A598)</f>
        <v>11571</v>
      </c>
      <c r="B599" s="5" t="str">
        <f>IF('[1]JIRA-Getter.csv'!B598="","",'[1]JIRA-Getter.csv'!B598)</f>
        <v>BA-231</v>
      </c>
      <c r="C599" s="5" t="str">
        <f>IF('[1]JIRA-Getter.csv'!C598="","",'[1]JIRA-Getter.csv'!C598)</f>
        <v>Create Super-Index for Documentation</v>
      </c>
      <c r="D599" s="5" t="str">
        <f>IF('[1]JIRA-Getter.csv'!D598="","",'[1]JIRA-Getter.csv'!D598)</f>
        <v/>
      </c>
      <c r="E599" s="5" t="str">
        <f>IF('[1]JIRA-Getter.csv'!E598="","",'[1]JIRA-Getter.csv'!E598)</f>
        <v>Doc.Completion</v>
      </c>
      <c r="F599" s="5" t="str">
        <f>IF('[1]JIRA-Getter.csv'!F598="","",'[1]JIRA-Getter.csv'!F598)</f>
        <v>Closed</v>
      </c>
      <c r="G599" s="6">
        <f>IF('[1]JIRA-Getter.csv'!G598="","",'[1]JIRA-Getter.csv'!G598)</f>
        <v>2</v>
      </c>
      <c r="H599" s="6">
        <f>IF('[1]JIRA-Getter.csv'!H598="","",'[1]JIRA-Getter.csv'!H598)</f>
        <v>2</v>
      </c>
      <c r="I599" s="6">
        <f>IF('[1]JIRA-Getter.csv'!I598="","",'[1]JIRA-Getter.csv'!I598)</f>
        <v>1.25</v>
      </c>
      <c r="J599" s="6">
        <f>IF('[1]JIRA-Getter.csv'!J598="","",'[1]JIRA-Getter.csv'!J598)</f>
        <v>1.25</v>
      </c>
      <c r="K599" s="5">
        <f>IF('[1]JIRA-Getter.csv'!K598="","",'[1]JIRA-Getter.csv'!K598)</f>
        <v>1</v>
      </c>
      <c r="L599" s="5" t="str">
        <f>IF('[1]JIRA-Getter.csv'!L598="","",'[1]JIRA-Getter.csv'!L598)</f>
        <v>Tobias Blaser</v>
      </c>
      <c r="M599" s="7">
        <f>IF('[1]JIRA-Getter.csv'!M598="","",'[1]JIRA-Getter.csv'!M598+365.5*4)</f>
        <v>41981.479166666664</v>
      </c>
      <c r="N599" s="6">
        <f>IF('[1]JIRA-Getter.csv'!N598="","",'[1]JIRA-Getter.csv'!N598)</f>
        <v>0.75</v>
      </c>
      <c r="O599" s="8" t="str">
        <f>IF('[1]JIRA-Getter.csv'!O598="","",'[1]JIRA-Getter.csv'!O598)</f>
        <v/>
      </c>
      <c r="P599" s="7">
        <f t="shared" si="9"/>
        <v>41981</v>
      </c>
    </row>
    <row r="600" spans="1:16">
      <c r="A600" s="5">
        <f>IF('[1]JIRA-Getter.csv'!A599="","",'[1]JIRA-Getter.csv'!A599)</f>
        <v>11572</v>
      </c>
      <c r="B600" s="5" t="str">
        <f>IF('[1]JIRA-Getter.csv'!B599="","",'[1]JIRA-Getter.csv'!B599)</f>
        <v>BA-227</v>
      </c>
      <c r="C600" s="5" t="str">
        <f>IF('[1]JIRA-Getter.csv'!C599="","",'[1]JIRA-Getter.csv'!C599)</f>
        <v>Rework whole document</v>
      </c>
      <c r="D600" s="5" t="str">
        <f>IF('[1]JIRA-Getter.csv'!D599="","",'[1]JIRA-Getter.csv'!D599)</f>
        <v/>
      </c>
      <c r="E600" s="5" t="str">
        <f>IF('[1]JIRA-Getter.csv'!E599="","",'[1]JIRA-Getter.csv'!E599)</f>
        <v>Release BA</v>
      </c>
      <c r="F600" s="5" t="str">
        <f>IF('[1]JIRA-Getter.csv'!F599="","",'[1]JIRA-Getter.csv'!F599)</f>
        <v>Open</v>
      </c>
      <c r="G600" s="6">
        <f>IF('[1]JIRA-Getter.csv'!G599="","",'[1]JIRA-Getter.csv'!G599)</f>
        <v>10</v>
      </c>
      <c r="H600" s="6">
        <f>IF('[1]JIRA-Getter.csv'!H599="","",'[1]JIRA-Getter.csv'!H599)</f>
        <v>0.52631578947368396</v>
      </c>
      <c r="I600" s="6">
        <f>IF('[1]JIRA-Getter.csv'!I599="","",'[1]JIRA-Getter.csv'!I599)</f>
        <v>0</v>
      </c>
      <c r="J600" s="6">
        <f>IF('[1]JIRA-Getter.csv'!J599="","",'[1]JIRA-Getter.csv'!J599)</f>
        <v>0</v>
      </c>
      <c r="K600" s="5">
        <f>IF('[1]JIRA-Getter.csv'!K599="","",'[1]JIRA-Getter.csv'!K599)</f>
        <v>19</v>
      </c>
      <c r="L600" s="5" t="str">
        <f>IF('[1]JIRA-Getter.csv'!L599="","",'[1]JIRA-Getter.csv'!L599)</f>
        <v>Tobias Blaser</v>
      </c>
      <c r="M600" s="7">
        <f>IF('[1]JIRA-Getter.csv'!M599="","",'[1]JIRA-Getter.csv'!M599+365.5*4)</f>
        <v>41981.4375</v>
      </c>
      <c r="N600" s="6">
        <f>IF('[1]JIRA-Getter.csv'!N599="","",'[1]JIRA-Getter.csv'!N599)</f>
        <v>1</v>
      </c>
      <c r="O600" s="8" t="str">
        <f>IF('[1]JIRA-Getter.csv'!O599="","",'[1]JIRA-Getter.csv'!O599)</f>
        <v>Rework architecture</v>
      </c>
      <c r="P600" s="7">
        <f t="shared" si="9"/>
        <v>41981</v>
      </c>
    </row>
    <row r="601" spans="1:16">
      <c r="A601" s="5">
        <f>IF('[1]JIRA-Getter.csv'!A600="","",'[1]JIRA-Getter.csv'!A600)</f>
        <v>11573</v>
      </c>
      <c r="B601" s="5" t="str">
        <f>IF('[1]JIRA-Getter.csv'!B600="","",'[1]JIRA-Getter.csv'!B600)</f>
        <v>BA-8</v>
      </c>
      <c r="C601" s="5" t="str">
        <f>IF('[1]JIRA-Getter.csv'!C600="","",'[1]JIRA-Getter.csv'!C600)</f>
        <v>Prepare &amp; rework meetings</v>
      </c>
      <c r="D601" s="5" t="str">
        <f>IF('[1]JIRA-Getter.csv'!D600="","",'[1]JIRA-Getter.csv'!D600)</f>
        <v/>
      </c>
      <c r="E601" s="5" t="str">
        <f>IF('[1]JIRA-Getter.csv'!E600="","",'[1]JIRA-Getter.csv'!E600)</f>
        <v/>
      </c>
      <c r="F601" s="5" t="str">
        <f>IF('[1]JIRA-Getter.csv'!F600="","",'[1]JIRA-Getter.csv'!F600)</f>
        <v>Open</v>
      </c>
      <c r="G601" s="6">
        <f>IF('[1]JIRA-Getter.csv'!G600="","",'[1]JIRA-Getter.csv'!G600)</f>
        <v>18</v>
      </c>
      <c r="H601" s="6">
        <f>IF('[1]JIRA-Getter.csv'!H600="","",'[1]JIRA-Getter.csv'!H600)</f>
        <v>0.78260869565217395</v>
      </c>
      <c r="I601" s="6">
        <f>IF('[1]JIRA-Getter.csv'!I600="","",'[1]JIRA-Getter.csv'!I600)</f>
        <v>6.5833333333333304</v>
      </c>
      <c r="J601" s="6">
        <f>IF('[1]JIRA-Getter.csv'!J600="","",'[1]JIRA-Getter.csv'!J600)</f>
        <v>0.28623188405797101</v>
      </c>
      <c r="K601" s="5">
        <f>IF('[1]JIRA-Getter.csv'!K600="","",'[1]JIRA-Getter.csv'!K600)</f>
        <v>23</v>
      </c>
      <c r="L601" s="5" t="str">
        <f>IF('[1]JIRA-Getter.csv'!L600="","",'[1]JIRA-Getter.csv'!L600)</f>
        <v>Tobias Blaser</v>
      </c>
      <c r="M601" s="7">
        <f>IF('[1]JIRA-Getter.csv'!M600="","",'[1]JIRA-Getter.csv'!M600+365.5*4)</f>
        <v>41981.53125</v>
      </c>
      <c r="N601" s="6">
        <f>IF('[1]JIRA-Getter.csv'!N600="","",'[1]JIRA-Getter.csv'!N600)</f>
        <v>0.25</v>
      </c>
      <c r="O601" s="8" t="str">
        <f>IF('[1]JIRA-Getter.csv'!O600="","",'[1]JIRA-Getter.csv'!O600)</f>
        <v>Meeting preparations</v>
      </c>
      <c r="P601" s="7">
        <f t="shared" si="9"/>
        <v>41981</v>
      </c>
    </row>
    <row r="602" spans="1:16">
      <c r="A602" s="5">
        <f>IF('[1]JIRA-Getter.csv'!A601="","",'[1]JIRA-Getter.csv'!A601)</f>
        <v>11574</v>
      </c>
      <c r="B602" s="5" t="str">
        <f>IF('[1]JIRA-Getter.csv'!B601="","",'[1]JIRA-Getter.csv'!B601)</f>
        <v>BA-84</v>
      </c>
      <c r="C602" s="5" t="str">
        <f>IF('[1]JIRA-Getter.csv'!C601="","",'[1]JIRA-Getter.csv'!C601)</f>
        <v>Write and send meeting report from 8.12.2014</v>
      </c>
      <c r="D602" s="5" t="str">
        <f>IF('[1]JIRA-Getter.csv'!D601="","",'[1]JIRA-Getter.csv'!D601)</f>
        <v/>
      </c>
      <c r="E602" s="5" t="str">
        <f>IF('[1]JIRA-Getter.csv'!E601="","",'[1]JIRA-Getter.csv'!E601)</f>
        <v>Release BA</v>
      </c>
      <c r="F602" s="5" t="str">
        <f>IF('[1]JIRA-Getter.csv'!F601="","",'[1]JIRA-Getter.csv'!F601)</f>
        <v>Closed</v>
      </c>
      <c r="G602" s="6">
        <f>IF('[1]JIRA-Getter.csv'!G601="","",'[1]JIRA-Getter.csv'!G601)</f>
        <v>1</v>
      </c>
      <c r="H602" s="6">
        <f>IF('[1]JIRA-Getter.csv'!H601="","",'[1]JIRA-Getter.csv'!H601)</f>
        <v>0.5</v>
      </c>
      <c r="I602" s="6">
        <f>IF('[1]JIRA-Getter.csv'!I601="","",'[1]JIRA-Getter.csv'!I601)</f>
        <v>0.33333333333333298</v>
      </c>
      <c r="J602" s="6">
        <f>IF('[1]JIRA-Getter.csv'!J601="","",'[1]JIRA-Getter.csv'!J601)</f>
        <v>0.16666666666666599</v>
      </c>
      <c r="K602" s="5">
        <f>IF('[1]JIRA-Getter.csv'!K601="","",'[1]JIRA-Getter.csv'!K601)</f>
        <v>2</v>
      </c>
      <c r="L602" s="5" t="str">
        <f>IF('[1]JIRA-Getter.csv'!L601="","",'[1]JIRA-Getter.csv'!L601)</f>
        <v>Tobias Blaser</v>
      </c>
      <c r="M602" s="7">
        <f>IF('[1]JIRA-Getter.csv'!M601="","",'[1]JIRA-Getter.csv'!M601+365.5*4)</f>
        <v>41981.645833333336</v>
      </c>
      <c r="N602" s="6">
        <f>IF('[1]JIRA-Getter.csv'!N601="","",'[1]JIRA-Getter.csv'!N601)</f>
        <v>0.5</v>
      </c>
      <c r="O602" s="8" t="str">
        <f>IF('[1]JIRA-Getter.csv'!O601="","",'[1]JIRA-Getter.csv'!O601)</f>
        <v>Meeting report 141208</v>
      </c>
      <c r="P602" s="7">
        <f t="shared" si="9"/>
        <v>41981</v>
      </c>
    </row>
    <row r="603" spans="1:16">
      <c r="A603" s="5">
        <f>IF('[1]JIRA-Getter.csv'!A602="","",'[1]JIRA-Getter.csv'!A602)</f>
        <v>11575</v>
      </c>
      <c r="B603" s="5" t="str">
        <f>IF('[1]JIRA-Getter.csv'!B602="","",'[1]JIRA-Getter.csv'!B602)</f>
        <v>BA-9</v>
      </c>
      <c r="C603" s="5" t="str">
        <f>IF('[1]JIRA-Getter.csv'!C602="","",'[1]JIRA-Getter.csv'!C602)</f>
        <v>Hold meeding</v>
      </c>
      <c r="D603" s="5" t="str">
        <f>IF('[1]JIRA-Getter.csv'!D602="","",'[1]JIRA-Getter.csv'!D602)</f>
        <v/>
      </c>
      <c r="E603" s="5" t="str">
        <f>IF('[1]JIRA-Getter.csv'!E602="","",'[1]JIRA-Getter.csv'!E602)</f>
        <v/>
      </c>
      <c r="F603" s="5" t="str">
        <f>IF('[1]JIRA-Getter.csv'!F602="","",'[1]JIRA-Getter.csv'!F602)</f>
        <v>Open</v>
      </c>
      <c r="G603" s="6">
        <f>IF('[1]JIRA-Getter.csv'!G602="","",'[1]JIRA-Getter.csv'!G602)</f>
        <v>28</v>
      </c>
      <c r="H603" s="6">
        <f>IF('[1]JIRA-Getter.csv'!H602="","",'[1]JIRA-Getter.csv'!H602)</f>
        <v>1.1200000000000001</v>
      </c>
      <c r="I603" s="6">
        <f>IF('[1]JIRA-Getter.csv'!I602="","",'[1]JIRA-Getter.csv'!I602)</f>
        <v>0</v>
      </c>
      <c r="J603" s="6">
        <f>IF('[1]JIRA-Getter.csv'!J602="","",'[1]JIRA-Getter.csv'!J602)</f>
        <v>0</v>
      </c>
      <c r="K603" s="5">
        <f>IF('[1]JIRA-Getter.csv'!K602="","",'[1]JIRA-Getter.csv'!K602)</f>
        <v>25</v>
      </c>
      <c r="L603" s="5" t="str">
        <f>IF('[1]JIRA-Getter.csv'!L602="","",'[1]JIRA-Getter.csv'!L602)</f>
        <v>Tobias Blaser</v>
      </c>
      <c r="M603" s="7">
        <f>IF('[1]JIRA-Getter.csv'!M602="","",'[1]JIRA-Getter.csv'!M602+365.5*4)</f>
        <v>41981.541666666664</v>
      </c>
      <c r="N603" s="6">
        <f>IF('[1]JIRA-Getter.csv'!N602="","",'[1]JIRA-Getter.csv'!N602)</f>
        <v>1</v>
      </c>
      <c r="O603" s="8" t="str">
        <f>IF('[1]JIRA-Getter.csv'!O602="","",'[1]JIRA-Getter.csv'!O602)</f>
        <v>Meeting 141208</v>
      </c>
      <c r="P603" s="7">
        <f t="shared" si="9"/>
        <v>41981</v>
      </c>
    </row>
    <row r="604" spans="1:16">
      <c r="A604" s="5">
        <f>IF('[1]JIRA-Getter.csv'!A603="","",'[1]JIRA-Getter.csv'!A603)</f>
        <v>11576</v>
      </c>
      <c r="B604" s="5" t="str">
        <f>IF('[1]JIRA-Getter.csv'!B603="","",'[1]JIRA-Getter.csv'!B603)</f>
        <v>BA-217</v>
      </c>
      <c r="C604" s="5" t="str">
        <f>IF('[1]JIRA-Getter.csv'!C603="","",'[1]JIRA-Getter.csv'!C603)</f>
        <v>Rework abstract</v>
      </c>
      <c r="D604" s="5" t="str">
        <f>IF('[1]JIRA-Getter.csv'!D603="","",'[1]JIRA-Getter.csv'!D603)</f>
        <v/>
      </c>
      <c r="E604" s="5" t="str">
        <f>IF('[1]JIRA-Getter.csv'!E603="","",'[1]JIRA-Getter.csv'!E603)</f>
        <v>Doc.Completion</v>
      </c>
      <c r="F604" s="5" t="str">
        <f>IF('[1]JIRA-Getter.csv'!F603="","",'[1]JIRA-Getter.csv'!F603)</f>
        <v>Closed</v>
      </c>
      <c r="G604" s="6">
        <f>IF('[1]JIRA-Getter.csv'!G603="","",'[1]JIRA-Getter.csv'!G603)</f>
        <v>4</v>
      </c>
      <c r="H604" s="6">
        <f>IF('[1]JIRA-Getter.csv'!H603="","",'[1]JIRA-Getter.csv'!H603)</f>
        <v>0.8</v>
      </c>
      <c r="I604" s="6">
        <f>IF('[1]JIRA-Getter.csv'!I603="","",'[1]JIRA-Getter.csv'!I603)</f>
        <v>0</v>
      </c>
      <c r="J604" s="6">
        <f>IF('[1]JIRA-Getter.csv'!J603="","",'[1]JIRA-Getter.csv'!J603)</f>
        <v>0</v>
      </c>
      <c r="K604" s="5">
        <f>IF('[1]JIRA-Getter.csv'!K603="","",'[1]JIRA-Getter.csv'!K603)</f>
        <v>5</v>
      </c>
      <c r="L604" s="5" t="str">
        <f>IF('[1]JIRA-Getter.csv'!L603="","",'[1]JIRA-Getter.csv'!L603)</f>
        <v>Tobias Blaser</v>
      </c>
      <c r="M604" s="7">
        <f>IF('[1]JIRA-Getter.csv'!M603="","",'[1]JIRA-Getter.csv'!M603+365.5*4)</f>
        <v>41981.708333333336</v>
      </c>
      <c r="N604" s="6">
        <f>IF('[1]JIRA-Getter.csv'!N603="","",'[1]JIRA-Getter.csv'!N603)</f>
        <v>0.5</v>
      </c>
      <c r="O604" s="8" t="str">
        <f>IF('[1]JIRA-Getter.csv'!O603="","",'[1]JIRA-Getter.csv'!O603)</f>
        <v>Rework abstract using ZIO feedback</v>
      </c>
      <c r="P604" s="7">
        <f t="shared" si="9"/>
        <v>41981</v>
      </c>
    </row>
    <row r="605" spans="1:16">
      <c r="A605" s="5">
        <f>IF('[1]JIRA-Getter.csv'!A604="","",'[1]JIRA-Getter.csv'!A604)</f>
        <v>11577</v>
      </c>
      <c r="B605" s="5" t="str">
        <f>IF('[1]JIRA-Getter.csv'!B604="","",'[1]JIRA-Getter.csv'!B604)</f>
        <v>BA-211</v>
      </c>
      <c r="C605" s="5" t="str">
        <f>IF('[1]JIRA-Getter.csv'!C604="","",'[1]JIRA-Getter.csv'!C604)</f>
        <v>Compose management summary</v>
      </c>
      <c r="D605" s="5" t="str">
        <f>IF('[1]JIRA-Getter.csv'!D604="","",'[1]JIRA-Getter.csv'!D604)</f>
        <v/>
      </c>
      <c r="E605" s="5" t="str">
        <f>IF('[1]JIRA-Getter.csv'!E604="","",'[1]JIRA-Getter.csv'!E604)</f>
        <v>Doc.Completion</v>
      </c>
      <c r="F605" s="5" t="str">
        <f>IF('[1]JIRA-Getter.csv'!F604="","",'[1]JIRA-Getter.csv'!F604)</f>
        <v>Closed</v>
      </c>
      <c r="G605" s="6">
        <f>IF('[1]JIRA-Getter.csv'!G604="","",'[1]JIRA-Getter.csv'!G604)</f>
        <v>6</v>
      </c>
      <c r="H605" s="6">
        <f>IF('[1]JIRA-Getter.csv'!H604="","",'[1]JIRA-Getter.csv'!H604)</f>
        <v>3</v>
      </c>
      <c r="I605" s="6">
        <f>IF('[1]JIRA-Getter.csv'!I604="","",'[1]JIRA-Getter.csv'!I604)</f>
        <v>4.25</v>
      </c>
      <c r="J605" s="6">
        <f>IF('[1]JIRA-Getter.csv'!J604="","",'[1]JIRA-Getter.csv'!J604)</f>
        <v>2.125</v>
      </c>
      <c r="K605" s="5">
        <f>IF('[1]JIRA-Getter.csv'!K604="","",'[1]JIRA-Getter.csv'!K604)</f>
        <v>2</v>
      </c>
      <c r="L605" s="5" t="str">
        <f>IF('[1]JIRA-Getter.csv'!L604="","",'[1]JIRA-Getter.csv'!L604)</f>
        <v>Tobias Blaser</v>
      </c>
      <c r="M605" s="7">
        <f>IF('[1]JIRA-Getter.csv'!M604="","",'[1]JIRA-Getter.csv'!M604+365.5*4)</f>
        <v>41981.729166666664</v>
      </c>
      <c r="N605" s="6">
        <f>IF('[1]JIRA-Getter.csv'!N604="","",'[1]JIRA-Getter.csv'!N604)</f>
        <v>1</v>
      </c>
      <c r="O605" s="8" t="str">
        <f>IF('[1]JIRA-Getter.csv'!O604="","",'[1]JIRA-Getter.csv'!O604)</f>
        <v>Rework managment summary</v>
      </c>
      <c r="P605" s="7">
        <f t="shared" si="9"/>
        <v>41981</v>
      </c>
    </row>
    <row r="606" spans="1:16">
      <c r="A606" s="5">
        <f>IF('[1]JIRA-Getter.csv'!A605="","",'[1]JIRA-Getter.csv'!A605)</f>
        <v>11578</v>
      </c>
      <c r="B606" s="5" t="str">
        <f>IF('[1]JIRA-Getter.csv'!B605="","",'[1]JIRA-Getter.csv'!B605)</f>
        <v>BA-227</v>
      </c>
      <c r="C606" s="5" t="str">
        <f>IF('[1]JIRA-Getter.csv'!C605="","",'[1]JIRA-Getter.csv'!C605)</f>
        <v>Rework whole document</v>
      </c>
      <c r="D606" s="5" t="str">
        <f>IF('[1]JIRA-Getter.csv'!D605="","",'[1]JIRA-Getter.csv'!D605)</f>
        <v/>
      </c>
      <c r="E606" s="5" t="str">
        <f>IF('[1]JIRA-Getter.csv'!E605="","",'[1]JIRA-Getter.csv'!E605)</f>
        <v>Release BA</v>
      </c>
      <c r="F606" s="5" t="str">
        <f>IF('[1]JIRA-Getter.csv'!F605="","",'[1]JIRA-Getter.csv'!F605)</f>
        <v>Open</v>
      </c>
      <c r="G606" s="6">
        <f>IF('[1]JIRA-Getter.csv'!G605="","",'[1]JIRA-Getter.csv'!G605)</f>
        <v>10</v>
      </c>
      <c r="H606" s="6">
        <f>IF('[1]JIRA-Getter.csv'!H605="","",'[1]JIRA-Getter.csv'!H605)</f>
        <v>0.52631578947368396</v>
      </c>
      <c r="I606" s="6">
        <f>IF('[1]JIRA-Getter.csv'!I605="","",'[1]JIRA-Getter.csv'!I605)</f>
        <v>0</v>
      </c>
      <c r="J606" s="6">
        <f>IF('[1]JIRA-Getter.csv'!J605="","",'[1]JIRA-Getter.csv'!J605)</f>
        <v>0</v>
      </c>
      <c r="K606" s="5">
        <f>IF('[1]JIRA-Getter.csv'!K605="","",'[1]JIRA-Getter.csv'!K605)</f>
        <v>19</v>
      </c>
      <c r="L606" s="5" t="str">
        <f>IF('[1]JIRA-Getter.csv'!L605="","",'[1]JIRA-Getter.csv'!L605)</f>
        <v>Tobias Blaser</v>
      </c>
      <c r="M606" s="7">
        <f>IF('[1]JIRA-Getter.csv'!M605="","",'[1]JIRA-Getter.csv'!M605+365.5*4)</f>
        <v>41981.770833333336</v>
      </c>
      <c r="N606" s="6">
        <f>IF('[1]JIRA-Getter.csv'!N605="","",'[1]JIRA-Getter.csv'!N605)</f>
        <v>1.5</v>
      </c>
      <c r="O606" s="8" t="str">
        <f>IF('[1]JIRA-Getter.csv'!O605="","",'[1]JIRA-Getter.csv'!O605)</f>
        <v>Add empty pages for todo chapters, restructure sections</v>
      </c>
      <c r="P606" s="7">
        <f t="shared" si="9"/>
        <v>41981</v>
      </c>
    </row>
    <row r="607" spans="1:16">
      <c r="A607" s="5">
        <f>IF('[1]JIRA-Getter.csv'!A606="","",'[1]JIRA-Getter.csv'!A606)</f>
        <v>11579</v>
      </c>
      <c r="B607" s="5" t="str">
        <f>IF('[1]JIRA-Getter.csv'!B606="","",'[1]JIRA-Getter.csv'!B606)</f>
        <v>BA-225</v>
      </c>
      <c r="C607" s="5" t="str">
        <f>IF('[1]JIRA-Getter.csv'!C606="","",'[1]JIRA-Getter.csv'!C606)</f>
        <v>Split documentation in HSR and public part</v>
      </c>
      <c r="D607" s="5" t="str">
        <f>IF('[1]JIRA-Getter.csv'!D606="","",'[1]JIRA-Getter.csv'!D606)</f>
        <v/>
      </c>
      <c r="E607" s="5" t="str">
        <f>IF('[1]JIRA-Getter.csv'!E606="","",'[1]JIRA-Getter.csv'!E606)</f>
        <v>Doc.Completion</v>
      </c>
      <c r="F607" s="5" t="str">
        <f>IF('[1]JIRA-Getter.csv'!F606="","",'[1]JIRA-Getter.csv'!F606)</f>
        <v>Closed</v>
      </c>
      <c r="G607" s="6">
        <f>IF('[1]JIRA-Getter.csv'!G606="","",'[1]JIRA-Getter.csv'!G606)</f>
        <v>2</v>
      </c>
      <c r="H607" s="6">
        <f>IF('[1]JIRA-Getter.csv'!H606="","",'[1]JIRA-Getter.csv'!H606)</f>
        <v>1</v>
      </c>
      <c r="I607" s="6">
        <f>IF('[1]JIRA-Getter.csv'!I606="","",'[1]JIRA-Getter.csv'!I606)</f>
        <v>0</v>
      </c>
      <c r="J607" s="6">
        <f>IF('[1]JIRA-Getter.csv'!J606="","",'[1]JIRA-Getter.csv'!J606)</f>
        <v>0</v>
      </c>
      <c r="K607" s="5">
        <f>IF('[1]JIRA-Getter.csv'!K606="","",'[1]JIRA-Getter.csv'!K606)</f>
        <v>2</v>
      </c>
      <c r="L607" s="5" t="str">
        <f>IF('[1]JIRA-Getter.csv'!L606="","",'[1]JIRA-Getter.csv'!L606)</f>
        <v>Tobias Blaser</v>
      </c>
      <c r="M607" s="7">
        <f>IF('[1]JIRA-Getter.csv'!M606="","",'[1]JIRA-Getter.csv'!M606+365.5*4)</f>
        <v>41981.645833333336</v>
      </c>
      <c r="N607" s="6">
        <f>IF('[1]JIRA-Getter.csv'!N606="","",'[1]JIRA-Getter.csv'!N606)</f>
        <v>1.5</v>
      </c>
      <c r="O607" s="8" t="str">
        <f>IF('[1]JIRA-Getter.csv'!O606="","",'[1]JIRA-Getter.csv'!O606)</f>
        <v>Add secondary table of contents to documentation</v>
      </c>
      <c r="P607" s="7">
        <f t="shared" si="9"/>
        <v>41981</v>
      </c>
    </row>
    <row r="608" spans="1:16">
      <c r="A608" s="5">
        <f>IF('[1]JIRA-Getter.csv'!A607="","",'[1]JIRA-Getter.csv'!A607)</f>
        <v>11580</v>
      </c>
      <c r="B608" s="5" t="str">
        <f>IF('[1]JIRA-Getter.csv'!B607="","",'[1]JIRA-Getter.csv'!B607)</f>
        <v>BA-225</v>
      </c>
      <c r="C608" s="5" t="str">
        <f>IF('[1]JIRA-Getter.csv'!C607="","",'[1]JIRA-Getter.csv'!C607)</f>
        <v>Split documentation in HSR and public part</v>
      </c>
      <c r="D608" s="5" t="str">
        <f>IF('[1]JIRA-Getter.csv'!D607="","",'[1]JIRA-Getter.csv'!D607)</f>
        <v/>
      </c>
      <c r="E608" s="5" t="str">
        <f>IF('[1]JIRA-Getter.csv'!E607="","",'[1]JIRA-Getter.csv'!E607)</f>
        <v>Doc.Completion</v>
      </c>
      <c r="F608" s="5" t="str">
        <f>IF('[1]JIRA-Getter.csv'!F607="","",'[1]JIRA-Getter.csv'!F607)</f>
        <v>Closed</v>
      </c>
      <c r="G608" s="6">
        <f>IF('[1]JIRA-Getter.csv'!G607="","",'[1]JIRA-Getter.csv'!G607)</f>
        <v>2</v>
      </c>
      <c r="H608" s="6">
        <f>IF('[1]JIRA-Getter.csv'!H607="","",'[1]JIRA-Getter.csv'!H607)</f>
        <v>1</v>
      </c>
      <c r="I608" s="6">
        <f>IF('[1]JIRA-Getter.csv'!I607="","",'[1]JIRA-Getter.csv'!I607)</f>
        <v>0</v>
      </c>
      <c r="J608" s="6">
        <f>IF('[1]JIRA-Getter.csv'!J607="","",'[1]JIRA-Getter.csv'!J607)</f>
        <v>0</v>
      </c>
      <c r="K608" s="5">
        <f>IF('[1]JIRA-Getter.csv'!K607="","",'[1]JIRA-Getter.csv'!K607)</f>
        <v>2</v>
      </c>
      <c r="L608" s="5" t="str">
        <f>IF('[1]JIRA-Getter.csv'!L607="","",'[1]JIRA-Getter.csv'!L607)</f>
        <v>Tobias Blaser</v>
      </c>
      <c r="M608" s="7">
        <f>IF('[1]JIRA-Getter.csv'!M607="","",'[1]JIRA-Getter.csv'!M607+365.5*4)</f>
        <v>41981.895833333336</v>
      </c>
      <c r="N608" s="6">
        <f>IF('[1]JIRA-Getter.csv'!N607="","",'[1]JIRA-Getter.csv'!N607)</f>
        <v>0.5</v>
      </c>
      <c r="O608" s="8" t="str">
        <f>IF('[1]JIRA-Getter.csv'!O607="","",'[1]JIRA-Getter.csv'!O607)</f>
        <v>Add hsr title page</v>
      </c>
      <c r="P608" s="7">
        <f t="shared" si="9"/>
        <v>41981</v>
      </c>
    </row>
    <row r="609" spans="1:16">
      <c r="A609" s="5">
        <f>IF('[1]JIRA-Getter.csv'!A608="","",'[1]JIRA-Getter.csv'!A608)</f>
        <v>11581</v>
      </c>
      <c r="B609" s="5" t="str">
        <f>IF('[1]JIRA-Getter.csv'!B608="","",'[1]JIRA-Getter.csv'!B608)</f>
        <v>BA-219</v>
      </c>
      <c r="C609" s="5" t="str">
        <f>IF('[1]JIRA-Getter.csv'!C608="","",'[1]JIRA-Getter.csv'!C608)</f>
        <v>Add codemetrics to documentation</v>
      </c>
      <c r="D609" s="5" t="str">
        <f>IF('[1]JIRA-Getter.csv'!D608="","",'[1]JIRA-Getter.csv'!D608)</f>
        <v/>
      </c>
      <c r="E609" s="5" t="str">
        <f>IF('[1]JIRA-Getter.csv'!E608="","",'[1]JIRA-Getter.csv'!E608)</f>
        <v>Doc.Completion</v>
      </c>
      <c r="F609" s="5" t="str">
        <f>IF('[1]JIRA-Getter.csv'!F608="","",'[1]JIRA-Getter.csv'!F608)</f>
        <v>Closed</v>
      </c>
      <c r="G609" s="6">
        <f>IF('[1]JIRA-Getter.csv'!G608="","",'[1]JIRA-Getter.csv'!G608)</f>
        <v>3</v>
      </c>
      <c r="H609" s="6">
        <f>IF('[1]JIRA-Getter.csv'!H608="","",'[1]JIRA-Getter.csv'!H608)</f>
        <v>0.375</v>
      </c>
      <c r="I609" s="6">
        <f>IF('[1]JIRA-Getter.csv'!I608="","",'[1]JIRA-Getter.csv'!I608)</f>
        <v>0</v>
      </c>
      <c r="J609" s="6">
        <f>IF('[1]JIRA-Getter.csv'!J608="","",'[1]JIRA-Getter.csv'!J608)</f>
        <v>0</v>
      </c>
      <c r="K609" s="5">
        <f>IF('[1]JIRA-Getter.csv'!K608="","",'[1]JIRA-Getter.csv'!K608)</f>
        <v>8</v>
      </c>
      <c r="L609" s="5" t="str">
        <f>IF('[1]JIRA-Getter.csv'!L608="","",'[1]JIRA-Getter.csv'!L608)</f>
        <v>Laurin Murer</v>
      </c>
      <c r="M609" s="7">
        <f>IF('[1]JIRA-Getter.csv'!M608="","",'[1]JIRA-Getter.csv'!M608+365.5*4)</f>
        <v>41978.420138888891</v>
      </c>
      <c r="N609" s="6">
        <f>IF('[1]JIRA-Getter.csv'!N608="","",'[1]JIRA-Getter.csv'!N608)</f>
        <v>2.5</v>
      </c>
      <c r="O609" s="8" t="str">
        <f>IF('[1]JIRA-Getter.csv'!O608="","",'[1]JIRA-Getter.csv'!O608)</f>
        <v>Looked for Codemetrics-Tools for JS/TS and Java</v>
      </c>
      <c r="P609" s="7">
        <f t="shared" si="9"/>
        <v>41978</v>
      </c>
    </row>
    <row r="610" spans="1:16">
      <c r="A610" s="5">
        <f>IF('[1]JIRA-Getter.csv'!A609="","",'[1]JIRA-Getter.csv'!A609)</f>
        <v>11582</v>
      </c>
      <c r="B610" s="5" t="str">
        <f>IF('[1]JIRA-Getter.csv'!B609="","",'[1]JIRA-Getter.csv'!B609)</f>
        <v>BA-219</v>
      </c>
      <c r="C610" s="5" t="str">
        <f>IF('[1]JIRA-Getter.csv'!C609="","",'[1]JIRA-Getter.csv'!C609)</f>
        <v>Add codemetrics to documentation</v>
      </c>
      <c r="D610" s="5" t="str">
        <f>IF('[1]JIRA-Getter.csv'!D609="","",'[1]JIRA-Getter.csv'!D609)</f>
        <v/>
      </c>
      <c r="E610" s="5" t="str">
        <f>IF('[1]JIRA-Getter.csv'!E609="","",'[1]JIRA-Getter.csv'!E609)</f>
        <v>Doc.Completion</v>
      </c>
      <c r="F610" s="5" t="str">
        <f>IF('[1]JIRA-Getter.csv'!F609="","",'[1]JIRA-Getter.csv'!F609)</f>
        <v>Closed</v>
      </c>
      <c r="G610" s="6">
        <f>IF('[1]JIRA-Getter.csv'!G609="","",'[1]JIRA-Getter.csv'!G609)</f>
        <v>3</v>
      </c>
      <c r="H610" s="6">
        <f>IF('[1]JIRA-Getter.csv'!H609="","",'[1]JIRA-Getter.csv'!H609)</f>
        <v>0.375</v>
      </c>
      <c r="I610" s="6">
        <f>IF('[1]JIRA-Getter.csv'!I609="","",'[1]JIRA-Getter.csv'!I609)</f>
        <v>0</v>
      </c>
      <c r="J610" s="6">
        <f>IF('[1]JIRA-Getter.csv'!J609="","",'[1]JIRA-Getter.csv'!J609)</f>
        <v>0</v>
      </c>
      <c r="K610" s="5">
        <f>IF('[1]JIRA-Getter.csv'!K609="","",'[1]JIRA-Getter.csv'!K609)</f>
        <v>8</v>
      </c>
      <c r="L610" s="5" t="str">
        <f>IF('[1]JIRA-Getter.csv'!L609="","",'[1]JIRA-Getter.csv'!L609)</f>
        <v>Laurin Murer</v>
      </c>
      <c r="M610" s="7">
        <f>IF('[1]JIRA-Getter.csv'!M609="","",'[1]JIRA-Getter.csv'!M609+365.5*4)</f>
        <v>41979.42083333333</v>
      </c>
      <c r="N610" s="6">
        <f>IF('[1]JIRA-Getter.csv'!N609="","",'[1]JIRA-Getter.csv'!N609)</f>
        <v>2</v>
      </c>
      <c r="O610" s="8" t="str">
        <f>IF('[1]JIRA-Getter.csv'!O609="","",'[1]JIRA-Getter.csv'!O609)</f>
        <v>Created Codemetrics</v>
      </c>
      <c r="P610" s="7">
        <f t="shared" si="9"/>
        <v>41979</v>
      </c>
    </row>
    <row r="611" spans="1:16">
      <c r="A611" s="5">
        <f>IF('[1]JIRA-Getter.csv'!A610="","",'[1]JIRA-Getter.csv'!A610)</f>
        <v>11583</v>
      </c>
      <c r="B611" s="5" t="str">
        <f>IF('[1]JIRA-Getter.csv'!B610="","",'[1]JIRA-Getter.csv'!B610)</f>
        <v>BA-219</v>
      </c>
      <c r="C611" s="5" t="str">
        <f>IF('[1]JIRA-Getter.csv'!C610="","",'[1]JIRA-Getter.csv'!C610)</f>
        <v>Add codemetrics to documentation</v>
      </c>
      <c r="D611" s="5" t="str">
        <f>IF('[1]JIRA-Getter.csv'!D610="","",'[1]JIRA-Getter.csv'!D610)</f>
        <v/>
      </c>
      <c r="E611" s="5" t="str">
        <f>IF('[1]JIRA-Getter.csv'!E610="","",'[1]JIRA-Getter.csv'!E610)</f>
        <v>Doc.Completion</v>
      </c>
      <c r="F611" s="5" t="str">
        <f>IF('[1]JIRA-Getter.csv'!F610="","",'[1]JIRA-Getter.csv'!F610)</f>
        <v>Closed</v>
      </c>
      <c r="G611" s="6">
        <f>IF('[1]JIRA-Getter.csv'!G610="","",'[1]JIRA-Getter.csv'!G610)</f>
        <v>3</v>
      </c>
      <c r="H611" s="6">
        <f>IF('[1]JIRA-Getter.csv'!H610="","",'[1]JIRA-Getter.csv'!H610)</f>
        <v>0.375</v>
      </c>
      <c r="I611" s="6">
        <f>IF('[1]JIRA-Getter.csv'!I610="","",'[1]JIRA-Getter.csv'!I610)</f>
        <v>0</v>
      </c>
      <c r="J611" s="6">
        <f>IF('[1]JIRA-Getter.csv'!J610="","",'[1]JIRA-Getter.csv'!J610)</f>
        <v>0</v>
      </c>
      <c r="K611" s="5">
        <f>IF('[1]JIRA-Getter.csv'!K610="","",'[1]JIRA-Getter.csv'!K610)</f>
        <v>8</v>
      </c>
      <c r="L611" s="5" t="str">
        <f>IF('[1]JIRA-Getter.csv'!L610="","",'[1]JIRA-Getter.csv'!L610)</f>
        <v>Laurin Murer</v>
      </c>
      <c r="M611" s="7">
        <f>IF('[1]JIRA-Getter.csv'!M610="","",'[1]JIRA-Getter.csv'!M610+365.5*4)</f>
        <v>41980.421527777777</v>
      </c>
      <c r="N611" s="6">
        <f>IF('[1]JIRA-Getter.csv'!N610="","",'[1]JIRA-Getter.csv'!N610)</f>
        <v>4.5</v>
      </c>
      <c r="O611" s="8" t="str">
        <f>IF('[1]JIRA-Getter.csv'!O610="","",'[1]JIRA-Getter.csv'!O610)</f>
        <v>Studied metrics results and created charts</v>
      </c>
      <c r="P611" s="7">
        <f t="shared" si="9"/>
        <v>41980</v>
      </c>
    </row>
    <row r="612" spans="1:16">
      <c r="A612" s="5">
        <f>IF('[1]JIRA-Getter.csv'!A611="","",'[1]JIRA-Getter.csv'!A611)</f>
        <v>11584</v>
      </c>
      <c r="B612" s="5" t="str">
        <f>IF('[1]JIRA-Getter.csv'!B611="","",'[1]JIRA-Getter.csv'!B611)</f>
        <v>BA-219</v>
      </c>
      <c r="C612" s="5" t="str">
        <f>IF('[1]JIRA-Getter.csv'!C611="","",'[1]JIRA-Getter.csv'!C611)</f>
        <v>Add codemetrics to documentation</v>
      </c>
      <c r="D612" s="5" t="str">
        <f>IF('[1]JIRA-Getter.csv'!D611="","",'[1]JIRA-Getter.csv'!D611)</f>
        <v/>
      </c>
      <c r="E612" s="5" t="str">
        <f>IF('[1]JIRA-Getter.csv'!E611="","",'[1]JIRA-Getter.csv'!E611)</f>
        <v>Doc.Completion</v>
      </c>
      <c r="F612" s="5" t="str">
        <f>IF('[1]JIRA-Getter.csv'!F611="","",'[1]JIRA-Getter.csv'!F611)</f>
        <v>Closed</v>
      </c>
      <c r="G612" s="6">
        <f>IF('[1]JIRA-Getter.csv'!G611="","",'[1]JIRA-Getter.csv'!G611)</f>
        <v>3</v>
      </c>
      <c r="H612" s="6">
        <f>IF('[1]JIRA-Getter.csv'!H611="","",'[1]JIRA-Getter.csv'!H611)</f>
        <v>0.375</v>
      </c>
      <c r="I612" s="6">
        <f>IF('[1]JIRA-Getter.csv'!I611="","",'[1]JIRA-Getter.csv'!I611)</f>
        <v>0</v>
      </c>
      <c r="J612" s="6">
        <f>IF('[1]JIRA-Getter.csv'!J611="","",'[1]JIRA-Getter.csv'!J611)</f>
        <v>0</v>
      </c>
      <c r="K612" s="5">
        <f>IF('[1]JIRA-Getter.csv'!K611="","",'[1]JIRA-Getter.csv'!K611)</f>
        <v>8</v>
      </c>
      <c r="L612" s="5" t="str">
        <f>IF('[1]JIRA-Getter.csv'!L611="","",'[1]JIRA-Getter.csv'!L611)</f>
        <v>Laurin Murer</v>
      </c>
      <c r="M612" s="7">
        <f>IF('[1]JIRA-Getter.csv'!M611="","",'[1]JIRA-Getter.csv'!M611+365.5*4)</f>
        <v>41981.421527777777</v>
      </c>
      <c r="N612" s="6">
        <f>IF('[1]JIRA-Getter.csv'!N611="","",'[1]JIRA-Getter.csv'!N611)</f>
        <v>2.5</v>
      </c>
      <c r="O612" s="8" t="str">
        <f>IF('[1]JIRA-Getter.csv'!O611="","",'[1]JIRA-Getter.csv'!O611)</f>
        <v>Wrote text for codemetrics in documentation</v>
      </c>
      <c r="P612" s="7">
        <f t="shared" si="9"/>
        <v>41981</v>
      </c>
    </row>
    <row r="613" spans="1:16">
      <c r="A613" s="5">
        <f>IF('[1]JIRA-Getter.csv'!A612="","",'[1]JIRA-Getter.csv'!A612)</f>
        <v>11585</v>
      </c>
      <c r="B613" s="5" t="str">
        <f>IF('[1]JIRA-Getter.csv'!B612="","",'[1]JIRA-Getter.csv'!B612)</f>
        <v>BA-8</v>
      </c>
      <c r="C613" s="5" t="str">
        <f>IF('[1]JIRA-Getter.csv'!C612="","",'[1]JIRA-Getter.csv'!C612)</f>
        <v>Prepare &amp; rework meetings</v>
      </c>
      <c r="D613" s="5" t="str">
        <f>IF('[1]JIRA-Getter.csv'!D612="","",'[1]JIRA-Getter.csv'!D612)</f>
        <v/>
      </c>
      <c r="E613" s="5" t="str">
        <f>IF('[1]JIRA-Getter.csv'!E612="","",'[1]JIRA-Getter.csv'!E612)</f>
        <v/>
      </c>
      <c r="F613" s="5" t="str">
        <f>IF('[1]JIRA-Getter.csv'!F612="","",'[1]JIRA-Getter.csv'!F612)</f>
        <v>Open</v>
      </c>
      <c r="G613" s="6">
        <f>IF('[1]JIRA-Getter.csv'!G612="","",'[1]JIRA-Getter.csv'!G612)</f>
        <v>18</v>
      </c>
      <c r="H613" s="6">
        <f>IF('[1]JIRA-Getter.csv'!H612="","",'[1]JIRA-Getter.csv'!H612)</f>
        <v>0.78260869565217395</v>
      </c>
      <c r="I613" s="6">
        <f>IF('[1]JIRA-Getter.csv'!I612="","",'[1]JIRA-Getter.csv'!I612)</f>
        <v>6.5833333333333304</v>
      </c>
      <c r="J613" s="6">
        <f>IF('[1]JIRA-Getter.csv'!J612="","",'[1]JIRA-Getter.csv'!J612)</f>
        <v>0.28623188405797101</v>
      </c>
      <c r="K613" s="5">
        <f>IF('[1]JIRA-Getter.csv'!K612="","",'[1]JIRA-Getter.csv'!K612)</f>
        <v>23</v>
      </c>
      <c r="L613" s="5" t="str">
        <f>IF('[1]JIRA-Getter.csv'!L612="","",'[1]JIRA-Getter.csv'!L612)</f>
        <v>Laurin Murer</v>
      </c>
      <c r="M613" s="7">
        <f>IF('[1]JIRA-Getter.csv'!M612="","",'[1]JIRA-Getter.csv'!M612+365.5*4)</f>
        <v>41981.421527777777</v>
      </c>
      <c r="N613" s="6">
        <f>IF('[1]JIRA-Getter.csv'!N612="","",'[1]JIRA-Getter.csv'!N612)</f>
        <v>0.75</v>
      </c>
      <c r="O613" s="8" t="str">
        <f>IF('[1]JIRA-Getter.csv'!O612="","",'[1]JIRA-Getter.csv'!O612)</f>
        <v>Fixed Vagrant box and prepared demonstration</v>
      </c>
      <c r="P613" s="7">
        <f t="shared" si="9"/>
        <v>41981</v>
      </c>
    </row>
    <row r="614" spans="1:16">
      <c r="A614" s="5">
        <f>IF('[1]JIRA-Getter.csv'!A613="","",'[1]JIRA-Getter.csv'!A613)</f>
        <v>11586</v>
      </c>
      <c r="B614" s="5" t="str">
        <f>IF('[1]JIRA-Getter.csv'!B613="","",'[1]JIRA-Getter.csv'!B613)</f>
        <v>BA-9</v>
      </c>
      <c r="C614" s="5" t="str">
        <f>IF('[1]JIRA-Getter.csv'!C613="","",'[1]JIRA-Getter.csv'!C613)</f>
        <v>Hold meeding</v>
      </c>
      <c r="D614" s="5" t="str">
        <f>IF('[1]JIRA-Getter.csv'!D613="","",'[1]JIRA-Getter.csv'!D613)</f>
        <v/>
      </c>
      <c r="E614" s="5" t="str">
        <f>IF('[1]JIRA-Getter.csv'!E613="","",'[1]JIRA-Getter.csv'!E613)</f>
        <v/>
      </c>
      <c r="F614" s="5" t="str">
        <f>IF('[1]JIRA-Getter.csv'!F613="","",'[1]JIRA-Getter.csv'!F613)</f>
        <v>Open</v>
      </c>
      <c r="G614" s="6">
        <f>IF('[1]JIRA-Getter.csv'!G613="","",'[1]JIRA-Getter.csv'!G613)</f>
        <v>28</v>
      </c>
      <c r="H614" s="6">
        <f>IF('[1]JIRA-Getter.csv'!H613="","",'[1]JIRA-Getter.csv'!H613)</f>
        <v>1.1200000000000001</v>
      </c>
      <c r="I614" s="6">
        <f>IF('[1]JIRA-Getter.csv'!I613="","",'[1]JIRA-Getter.csv'!I613)</f>
        <v>0</v>
      </c>
      <c r="J614" s="6">
        <f>IF('[1]JIRA-Getter.csv'!J613="","",'[1]JIRA-Getter.csv'!J613)</f>
        <v>0</v>
      </c>
      <c r="K614" s="5">
        <f>IF('[1]JIRA-Getter.csv'!K613="","",'[1]JIRA-Getter.csv'!K613)</f>
        <v>25</v>
      </c>
      <c r="L614" s="5" t="str">
        <f>IF('[1]JIRA-Getter.csv'!L613="","",'[1]JIRA-Getter.csv'!L613)</f>
        <v>Laurin Murer</v>
      </c>
      <c r="M614" s="7">
        <f>IF('[1]JIRA-Getter.csv'!M613="","",'[1]JIRA-Getter.csv'!M613+365.5*4)</f>
        <v>41981.42291666667</v>
      </c>
      <c r="N614" s="6">
        <f>IF('[1]JIRA-Getter.csv'!N613="","",'[1]JIRA-Getter.csv'!N613)</f>
        <v>1</v>
      </c>
      <c r="O614" s="8" t="str">
        <f>IF('[1]JIRA-Getter.csv'!O613="","",'[1]JIRA-Getter.csv'!O613)</f>
        <v>Meeting 141208</v>
      </c>
      <c r="P614" s="7">
        <f t="shared" si="9"/>
        <v>41981</v>
      </c>
    </row>
    <row r="615" spans="1:16">
      <c r="A615" s="5">
        <f>IF('[1]JIRA-Getter.csv'!A614="","",'[1]JIRA-Getter.csv'!A614)</f>
        <v>11587</v>
      </c>
      <c r="B615" s="5" t="str">
        <f>IF('[1]JIRA-Getter.csv'!B614="","",'[1]JIRA-Getter.csv'!B614)</f>
        <v>BA-219</v>
      </c>
      <c r="C615" s="5" t="str">
        <f>IF('[1]JIRA-Getter.csv'!C614="","",'[1]JIRA-Getter.csv'!C614)</f>
        <v>Add codemetrics to documentation</v>
      </c>
      <c r="D615" s="5" t="str">
        <f>IF('[1]JIRA-Getter.csv'!D614="","",'[1]JIRA-Getter.csv'!D614)</f>
        <v/>
      </c>
      <c r="E615" s="5" t="str">
        <f>IF('[1]JIRA-Getter.csv'!E614="","",'[1]JIRA-Getter.csv'!E614)</f>
        <v>Doc.Completion</v>
      </c>
      <c r="F615" s="5" t="str">
        <f>IF('[1]JIRA-Getter.csv'!F614="","",'[1]JIRA-Getter.csv'!F614)</f>
        <v>Closed</v>
      </c>
      <c r="G615" s="6">
        <f>IF('[1]JIRA-Getter.csv'!G614="","",'[1]JIRA-Getter.csv'!G614)</f>
        <v>3</v>
      </c>
      <c r="H615" s="6">
        <f>IF('[1]JIRA-Getter.csv'!H614="","",'[1]JIRA-Getter.csv'!H614)</f>
        <v>0.375</v>
      </c>
      <c r="I615" s="6">
        <f>IF('[1]JIRA-Getter.csv'!I614="","",'[1]JIRA-Getter.csv'!I614)</f>
        <v>0</v>
      </c>
      <c r="J615" s="6">
        <f>IF('[1]JIRA-Getter.csv'!J614="","",'[1]JIRA-Getter.csv'!J614)</f>
        <v>0</v>
      </c>
      <c r="K615" s="5">
        <f>IF('[1]JIRA-Getter.csv'!K614="","",'[1]JIRA-Getter.csv'!K614)</f>
        <v>8</v>
      </c>
      <c r="L615" s="5" t="str">
        <f>IF('[1]JIRA-Getter.csv'!L614="","",'[1]JIRA-Getter.csv'!L614)</f>
        <v>Laurin Murer</v>
      </c>
      <c r="M615" s="7">
        <f>IF('[1]JIRA-Getter.csv'!M614="","",'[1]JIRA-Getter.csv'!M614+365.5*4)</f>
        <v>41982.42291666667</v>
      </c>
      <c r="N615" s="6">
        <f>IF('[1]JIRA-Getter.csv'!N614="","",'[1]JIRA-Getter.csv'!N614)</f>
        <v>1</v>
      </c>
      <c r="O615" s="8" t="str">
        <f>IF('[1]JIRA-Getter.csv'!O614="","",'[1]JIRA-Getter.csv'!O614)</f>
        <v>Finished documentation of codemetrics</v>
      </c>
      <c r="P615" s="7">
        <f t="shared" si="9"/>
        <v>41982</v>
      </c>
    </row>
    <row r="616" spans="1:16">
      <c r="A616" s="5">
        <f>IF('[1]JIRA-Getter.csv'!A615="","",'[1]JIRA-Getter.csv'!A615)</f>
        <v>11588</v>
      </c>
      <c r="B616" s="5" t="str">
        <f>IF('[1]JIRA-Getter.csv'!B615="","",'[1]JIRA-Getter.csv'!B615)</f>
        <v>BA-224</v>
      </c>
      <c r="C616" s="5" t="str">
        <f>IF('[1]JIRA-Getter.csv'!C615="","",'[1]JIRA-Getter.csv'!C615)</f>
        <v>Document Timemanagement and effectiv used times</v>
      </c>
      <c r="D616" s="5" t="str">
        <f>IF('[1]JIRA-Getter.csv'!D615="","",'[1]JIRA-Getter.csv'!D615)</f>
        <v/>
      </c>
      <c r="E616" s="5" t="str">
        <f>IF('[1]JIRA-Getter.csv'!E615="","",'[1]JIRA-Getter.csv'!E615)</f>
        <v>Doc.Completion</v>
      </c>
      <c r="F616" s="5" t="str">
        <f>IF('[1]JIRA-Getter.csv'!F615="","",'[1]JIRA-Getter.csv'!F615)</f>
        <v>Closed</v>
      </c>
      <c r="G616" s="6">
        <f>IF('[1]JIRA-Getter.csv'!G615="","",'[1]JIRA-Getter.csv'!G615)</f>
        <v>3</v>
      </c>
      <c r="H616" s="6">
        <f>IF('[1]JIRA-Getter.csv'!H615="","",'[1]JIRA-Getter.csv'!H615)</f>
        <v>0.75</v>
      </c>
      <c r="I616" s="6">
        <f>IF('[1]JIRA-Getter.csv'!I615="","",'[1]JIRA-Getter.csv'!I615)</f>
        <v>0.5</v>
      </c>
      <c r="J616" s="6">
        <f>IF('[1]JIRA-Getter.csv'!J615="","",'[1]JIRA-Getter.csv'!J615)</f>
        <v>0.125</v>
      </c>
      <c r="K616" s="5">
        <f>IF('[1]JIRA-Getter.csv'!K615="","",'[1]JIRA-Getter.csv'!K615)</f>
        <v>4</v>
      </c>
      <c r="L616" s="5" t="str">
        <f>IF('[1]JIRA-Getter.csv'!L615="","",'[1]JIRA-Getter.csv'!L615)</f>
        <v>Laurin Murer</v>
      </c>
      <c r="M616" s="7">
        <f>IF('[1]JIRA-Getter.csv'!M615="","",'[1]JIRA-Getter.csv'!M615+365.5*4)</f>
        <v>41982.43472222222</v>
      </c>
      <c r="N616" s="6">
        <f>IF('[1]JIRA-Getter.csv'!N615="","",'[1]JIRA-Getter.csv'!N615)</f>
        <v>0.25</v>
      </c>
      <c r="O616" s="8" t="str">
        <f>IF('[1]JIRA-Getter.csv'!O615="","",'[1]JIRA-Getter.csv'!O615)</f>
        <v>Adapted document structure and created file for this chapter</v>
      </c>
      <c r="P616" s="7">
        <f t="shared" si="9"/>
        <v>41982</v>
      </c>
    </row>
    <row r="617" spans="1:16">
      <c r="A617" s="5">
        <f>IF('[1]JIRA-Getter.csv'!A616="","",'[1]JIRA-Getter.csv'!A616)</f>
        <v>11589</v>
      </c>
      <c r="B617" s="5" t="str">
        <f>IF('[1]JIRA-Getter.csv'!B616="","",'[1]JIRA-Getter.csv'!B616)</f>
        <v>BA-175</v>
      </c>
      <c r="C617" s="5" t="str">
        <f>IF('[1]JIRA-Getter.csv'!C616="","",'[1]JIRA-Getter.csv'!C616)</f>
        <v>Document future features</v>
      </c>
      <c r="D617" s="5" t="str">
        <f>IF('[1]JIRA-Getter.csv'!D616="","",'[1]JIRA-Getter.csv'!D616)</f>
        <v/>
      </c>
      <c r="E617" s="5" t="str">
        <f>IF('[1]JIRA-Getter.csv'!E616="","",'[1]JIRA-Getter.csv'!E616)</f>
        <v>Doc.Completion</v>
      </c>
      <c r="F617" s="5" t="str">
        <f>IF('[1]JIRA-Getter.csv'!F616="","",'[1]JIRA-Getter.csv'!F616)</f>
        <v>Closed</v>
      </c>
      <c r="G617" s="6">
        <f>IF('[1]JIRA-Getter.csv'!G616="","",'[1]JIRA-Getter.csv'!G616)</f>
        <v>2</v>
      </c>
      <c r="H617" s="6">
        <f>IF('[1]JIRA-Getter.csv'!H616="","",'[1]JIRA-Getter.csv'!H616)</f>
        <v>0.66666666666666596</v>
      </c>
      <c r="I617" s="6">
        <f>IF('[1]JIRA-Getter.csv'!I616="","",'[1]JIRA-Getter.csv'!I616)</f>
        <v>0</v>
      </c>
      <c r="J617" s="6">
        <f>IF('[1]JIRA-Getter.csv'!J616="","",'[1]JIRA-Getter.csv'!J616)</f>
        <v>0</v>
      </c>
      <c r="K617" s="5">
        <f>IF('[1]JIRA-Getter.csv'!K616="","",'[1]JIRA-Getter.csv'!K616)</f>
        <v>3</v>
      </c>
      <c r="L617" s="5" t="str">
        <f>IF('[1]JIRA-Getter.csv'!L616="","",'[1]JIRA-Getter.csv'!L616)</f>
        <v>Laurin Murer</v>
      </c>
      <c r="M617" s="7">
        <f>IF('[1]JIRA-Getter.csv'!M616="","",'[1]JIRA-Getter.csv'!M616+365.5*4)</f>
        <v>41982.591666666667</v>
      </c>
      <c r="N617" s="6">
        <f>IF('[1]JIRA-Getter.csv'!N616="","",'[1]JIRA-Getter.csv'!N616)</f>
        <v>1.25</v>
      </c>
      <c r="O617" s="8" t="str">
        <f>IF('[1]JIRA-Getter.csv'!O616="","",'[1]JIRA-Getter.csv'!O616)</f>
        <v>Documented Erweiterungs-Möglichkeiten and mögliche Erweiterungen</v>
      </c>
      <c r="P617" s="7">
        <f t="shared" si="9"/>
        <v>41982</v>
      </c>
    </row>
    <row r="618" spans="1:16">
      <c r="A618" s="5">
        <f>IF('[1]JIRA-Getter.csv'!A617="","",'[1]JIRA-Getter.csv'!A617)</f>
        <v>11590</v>
      </c>
      <c r="B618" s="5" t="str">
        <f>IF('[1]JIRA-Getter.csv'!B617="","",'[1]JIRA-Getter.csv'!B617)</f>
        <v>BA-84</v>
      </c>
      <c r="C618" s="5" t="str">
        <f>IF('[1]JIRA-Getter.csv'!C617="","",'[1]JIRA-Getter.csv'!C617)</f>
        <v>Write and send meeting report from 8.12.2014</v>
      </c>
      <c r="D618" s="5" t="str">
        <f>IF('[1]JIRA-Getter.csv'!D617="","",'[1]JIRA-Getter.csv'!D617)</f>
        <v/>
      </c>
      <c r="E618" s="5" t="str">
        <f>IF('[1]JIRA-Getter.csv'!E617="","",'[1]JIRA-Getter.csv'!E617)</f>
        <v>Release BA</v>
      </c>
      <c r="F618" s="5" t="str">
        <f>IF('[1]JIRA-Getter.csv'!F617="","",'[1]JIRA-Getter.csv'!F617)</f>
        <v>Closed</v>
      </c>
      <c r="G618" s="6">
        <f>IF('[1]JIRA-Getter.csv'!G617="","",'[1]JIRA-Getter.csv'!G617)</f>
        <v>1</v>
      </c>
      <c r="H618" s="6">
        <f>IF('[1]JIRA-Getter.csv'!H617="","",'[1]JIRA-Getter.csv'!H617)</f>
        <v>0.5</v>
      </c>
      <c r="I618" s="6">
        <f>IF('[1]JIRA-Getter.csv'!I617="","",'[1]JIRA-Getter.csv'!I617)</f>
        <v>0.33333333333333298</v>
      </c>
      <c r="J618" s="6">
        <f>IF('[1]JIRA-Getter.csv'!J617="","",'[1]JIRA-Getter.csv'!J617)</f>
        <v>0.16666666666666599</v>
      </c>
      <c r="K618" s="5">
        <f>IF('[1]JIRA-Getter.csv'!K617="","",'[1]JIRA-Getter.csv'!K617)</f>
        <v>2</v>
      </c>
      <c r="L618" s="5" t="str">
        <f>IF('[1]JIRA-Getter.csv'!L617="","",'[1]JIRA-Getter.csv'!L617)</f>
        <v>Laurin Murer</v>
      </c>
      <c r="M618" s="7">
        <f>IF('[1]JIRA-Getter.csv'!M617="","",'[1]JIRA-Getter.csv'!M617+365.5*4)</f>
        <v>41982.592361111114</v>
      </c>
      <c r="N618" s="6">
        <f>IF('[1]JIRA-Getter.csv'!N617="","",'[1]JIRA-Getter.csv'!N617)</f>
        <v>0.16666666666666599</v>
      </c>
      <c r="O618" s="8" t="str">
        <f>IF('[1]JIRA-Getter.csv'!O617="","",'[1]JIRA-Getter.csv'!O617)</f>
        <v>Sent mail for meeting report</v>
      </c>
      <c r="P618" s="7">
        <f t="shared" si="9"/>
        <v>41982</v>
      </c>
    </row>
    <row r="619" spans="1:16">
      <c r="A619" s="5">
        <f>IF('[1]JIRA-Getter.csv'!A618="","",'[1]JIRA-Getter.csv'!A618)</f>
        <v>11591</v>
      </c>
      <c r="B619" s="5" t="str">
        <f>IF('[1]JIRA-Getter.csv'!B618="","",'[1]JIRA-Getter.csv'!B618)</f>
        <v>BA-233</v>
      </c>
      <c r="C619" s="5" t="str">
        <f>IF('[1]JIRA-Getter.csv'!C618="","",'[1]JIRA-Getter.csv'!C618)</f>
        <v>Export meeting reports to pdf and include in documentation</v>
      </c>
      <c r="D619" s="5" t="str">
        <f>IF('[1]JIRA-Getter.csv'!D618="","",'[1]JIRA-Getter.csv'!D618)</f>
        <v/>
      </c>
      <c r="E619" s="5" t="str">
        <f>IF('[1]JIRA-Getter.csv'!E618="","",'[1]JIRA-Getter.csv'!E618)</f>
        <v>Doc.Completion</v>
      </c>
      <c r="F619" s="5" t="str">
        <f>IF('[1]JIRA-Getter.csv'!F618="","",'[1]JIRA-Getter.csv'!F618)</f>
        <v>Closed</v>
      </c>
      <c r="G619" s="6">
        <f>IF('[1]JIRA-Getter.csv'!G618="","",'[1]JIRA-Getter.csv'!G618)</f>
        <v>1</v>
      </c>
      <c r="H619" s="6">
        <f>IF('[1]JIRA-Getter.csv'!H618="","",'[1]JIRA-Getter.csv'!H618)</f>
        <v>0.33333333333333298</v>
      </c>
      <c r="I619" s="6">
        <f>IF('[1]JIRA-Getter.csv'!I618="","",'[1]JIRA-Getter.csv'!I618)</f>
        <v>8.3333333333333301E-2</v>
      </c>
      <c r="J619" s="6">
        <f>IF('[1]JIRA-Getter.csv'!J618="","",'[1]JIRA-Getter.csv'!J618)</f>
        <v>2.77777777777777E-2</v>
      </c>
      <c r="K619" s="5">
        <f>IF('[1]JIRA-Getter.csv'!K618="","",'[1]JIRA-Getter.csv'!K618)</f>
        <v>3</v>
      </c>
      <c r="L619" s="5" t="str">
        <f>IF('[1]JIRA-Getter.csv'!L618="","",'[1]JIRA-Getter.csv'!L618)</f>
        <v>Laurin Murer</v>
      </c>
      <c r="M619" s="7">
        <f>IF('[1]JIRA-Getter.csv'!M618="","",'[1]JIRA-Getter.csv'!M618+365.5*4)</f>
        <v>41982.593055555553</v>
      </c>
      <c r="N619" s="6">
        <f>IF('[1]JIRA-Getter.csv'!N618="","",'[1]JIRA-Getter.csv'!N618)</f>
        <v>8.3333333333333301E-2</v>
      </c>
      <c r="O619" s="8" t="str">
        <f>IF('[1]JIRA-Getter.csv'!O618="","",'[1]JIRA-Getter.csv'!O618)</f>
        <v>Created PDFs from Meeting Reports</v>
      </c>
      <c r="P619" s="7">
        <f t="shared" si="9"/>
        <v>41982</v>
      </c>
    </row>
    <row r="620" spans="1:16">
      <c r="A620" s="5">
        <f>IF('[1]JIRA-Getter.csv'!A619="","",'[1]JIRA-Getter.csv'!A619)</f>
        <v>11592</v>
      </c>
      <c r="B620" s="5" t="str">
        <f>IF('[1]JIRA-Getter.csv'!B619="","",'[1]JIRA-Getter.csv'!B619)</f>
        <v>BA-212</v>
      </c>
      <c r="C620" s="5" t="str">
        <f>IF('[1]JIRA-Getter.csv'!C619="","",'[1]JIRA-Getter.csv'!C619)</f>
        <v>Compose project conclusion</v>
      </c>
      <c r="D620" s="5" t="str">
        <f>IF('[1]JIRA-Getter.csv'!D619="","",'[1]JIRA-Getter.csv'!D619)</f>
        <v/>
      </c>
      <c r="E620" s="5" t="str">
        <f>IF('[1]JIRA-Getter.csv'!E619="","",'[1]JIRA-Getter.csv'!E619)</f>
        <v>Doc.Completion</v>
      </c>
      <c r="F620" s="5" t="str">
        <f>IF('[1]JIRA-Getter.csv'!F619="","",'[1]JIRA-Getter.csv'!F619)</f>
        <v>Closed</v>
      </c>
      <c r="G620" s="6">
        <f>IF('[1]JIRA-Getter.csv'!G619="","",'[1]JIRA-Getter.csv'!G619)</f>
        <v>5</v>
      </c>
      <c r="H620" s="6">
        <f>IF('[1]JIRA-Getter.csv'!H619="","",'[1]JIRA-Getter.csv'!H619)</f>
        <v>2.5</v>
      </c>
      <c r="I620" s="6">
        <f>IF('[1]JIRA-Getter.csv'!I619="","",'[1]JIRA-Getter.csv'!I619)</f>
        <v>0</v>
      </c>
      <c r="J620" s="6">
        <f>IF('[1]JIRA-Getter.csv'!J619="","",'[1]JIRA-Getter.csv'!J619)</f>
        <v>0</v>
      </c>
      <c r="K620" s="5">
        <f>IF('[1]JIRA-Getter.csv'!K619="","",'[1]JIRA-Getter.csv'!K619)</f>
        <v>2</v>
      </c>
      <c r="L620" s="5" t="str">
        <f>IF('[1]JIRA-Getter.csv'!L619="","",'[1]JIRA-Getter.csv'!L619)</f>
        <v>Laurin Murer</v>
      </c>
      <c r="M620" s="7">
        <f>IF('[1]JIRA-Getter.csv'!M619="","",'[1]JIRA-Getter.csv'!M619+365.5*4)</f>
        <v>41982.890277777777</v>
      </c>
      <c r="N620" s="6">
        <f>IF('[1]JIRA-Getter.csv'!N619="","",'[1]JIRA-Getter.csv'!N619)</f>
        <v>4.5</v>
      </c>
      <c r="O620" s="8" t="str">
        <f>IF('[1]JIRA-Getter.csv'!O619="","",'[1]JIRA-Getter.csv'!O619)</f>
        <v>Documented Zielerreichung</v>
      </c>
      <c r="P620" s="7">
        <f t="shared" si="9"/>
        <v>41982</v>
      </c>
    </row>
    <row r="621" spans="1:16">
      <c r="A621" s="5">
        <f>IF('[1]JIRA-Getter.csv'!A620="","",'[1]JIRA-Getter.csv'!A620)</f>
        <v>11593</v>
      </c>
      <c r="B621" s="5" t="str">
        <f>IF('[1]JIRA-Getter.csv'!B620="","",'[1]JIRA-Getter.csv'!B620)</f>
        <v>BA-224</v>
      </c>
      <c r="C621" s="5" t="str">
        <f>IF('[1]JIRA-Getter.csv'!C620="","",'[1]JIRA-Getter.csv'!C620)</f>
        <v>Document Timemanagement and effectiv used times</v>
      </c>
      <c r="D621" s="5" t="str">
        <f>IF('[1]JIRA-Getter.csv'!D620="","",'[1]JIRA-Getter.csv'!D620)</f>
        <v/>
      </c>
      <c r="E621" s="5" t="str">
        <f>IF('[1]JIRA-Getter.csv'!E620="","",'[1]JIRA-Getter.csv'!E620)</f>
        <v>Doc.Completion</v>
      </c>
      <c r="F621" s="5" t="str">
        <f>IF('[1]JIRA-Getter.csv'!F620="","",'[1]JIRA-Getter.csv'!F620)</f>
        <v>Closed</v>
      </c>
      <c r="G621" s="6">
        <f>IF('[1]JIRA-Getter.csv'!G620="","",'[1]JIRA-Getter.csv'!G620)</f>
        <v>3</v>
      </c>
      <c r="H621" s="6">
        <f>IF('[1]JIRA-Getter.csv'!H620="","",'[1]JIRA-Getter.csv'!H620)</f>
        <v>0.75</v>
      </c>
      <c r="I621" s="6">
        <f>IF('[1]JIRA-Getter.csv'!I620="","",'[1]JIRA-Getter.csv'!I620)</f>
        <v>0.5</v>
      </c>
      <c r="J621" s="6">
        <f>IF('[1]JIRA-Getter.csv'!J620="","",'[1]JIRA-Getter.csv'!J620)</f>
        <v>0.125</v>
      </c>
      <c r="K621" s="5">
        <f>IF('[1]JIRA-Getter.csv'!K620="","",'[1]JIRA-Getter.csv'!K620)</f>
        <v>4</v>
      </c>
      <c r="L621" s="5" t="str">
        <f>IF('[1]JIRA-Getter.csv'!L620="","",'[1]JIRA-Getter.csv'!L620)</f>
        <v>Laurin Murer</v>
      </c>
      <c r="M621" s="7">
        <f>IF('[1]JIRA-Getter.csv'!M620="","",'[1]JIRA-Getter.csv'!M620+365.5*4)</f>
        <v>41983.324999999997</v>
      </c>
      <c r="N621" s="6">
        <f>IF('[1]JIRA-Getter.csv'!N620="","",'[1]JIRA-Getter.csv'!N620)</f>
        <v>1</v>
      </c>
      <c r="O621" s="8" t="str">
        <f>IF('[1]JIRA-Getter.csv'!O620="","",'[1]JIRA-Getter.csv'!O620)</f>
        <v>Drafted first version of TimeManagement in documentation</v>
      </c>
      <c r="P621" s="7">
        <f t="shared" si="9"/>
        <v>41983</v>
      </c>
    </row>
    <row r="622" spans="1:16">
      <c r="A622" s="5">
        <f>IF('[1]JIRA-Getter.csv'!A621="","",'[1]JIRA-Getter.csv'!A621)</f>
        <v>11594</v>
      </c>
      <c r="B622" s="5" t="str">
        <f>IF('[1]JIRA-Getter.csv'!B621="","",'[1]JIRA-Getter.csv'!B621)</f>
        <v>BA-214</v>
      </c>
      <c r="C622" s="5" t="str">
        <f>IF('[1]JIRA-Getter.csv'!C621="","",'[1]JIRA-Getter.csv'!C621)</f>
        <v>Compose self reliance declaration</v>
      </c>
      <c r="D622" s="5" t="str">
        <f>IF('[1]JIRA-Getter.csv'!D621="","",'[1]JIRA-Getter.csv'!D621)</f>
        <v/>
      </c>
      <c r="E622" s="5" t="str">
        <f>IF('[1]JIRA-Getter.csv'!E621="","",'[1]JIRA-Getter.csv'!E621)</f>
        <v>Doc.Completion</v>
      </c>
      <c r="F622" s="5" t="str">
        <f>IF('[1]JIRA-Getter.csv'!F621="","",'[1]JIRA-Getter.csv'!F621)</f>
        <v>Closed</v>
      </c>
      <c r="G622" s="6">
        <f>IF('[1]JIRA-Getter.csv'!G621="","",'[1]JIRA-Getter.csv'!G621)</f>
        <v>2</v>
      </c>
      <c r="H622" s="6">
        <f>IF('[1]JIRA-Getter.csv'!H621="","",'[1]JIRA-Getter.csv'!H621)</f>
        <v>1</v>
      </c>
      <c r="I622" s="6">
        <f>IF('[1]JIRA-Getter.csv'!I621="","",'[1]JIRA-Getter.csv'!I621)</f>
        <v>1.3333333333333299</v>
      </c>
      <c r="J622" s="6">
        <f>IF('[1]JIRA-Getter.csv'!J621="","",'[1]JIRA-Getter.csv'!J621)</f>
        <v>0.66666666666666596</v>
      </c>
      <c r="K622" s="5">
        <f>IF('[1]JIRA-Getter.csv'!K621="","",'[1]JIRA-Getter.csv'!K621)</f>
        <v>2</v>
      </c>
      <c r="L622" s="5" t="str">
        <f>IF('[1]JIRA-Getter.csv'!L621="","",'[1]JIRA-Getter.csv'!L621)</f>
        <v>Laurin Murer</v>
      </c>
      <c r="M622" s="7">
        <f>IF('[1]JIRA-Getter.csv'!M621="","",'[1]JIRA-Getter.csv'!M621+365.5*4)</f>
        <v>41983.366666666669</v>
      </c>
      <c r="N622" s="6">
        <f>IF('[1]JIRA-Getter.csv'!N621="","",'[1]JIRA-Getter.csv'!N621)</f>
        <v>0.16666666666666599</v>
      </c>
      <c r="O622" s="8" t="str">
        <f>IF('[1]JIRA-Getter.csv'!O621="","",'[1]JIRA-Getter.csv'!O621)</f>
        <v>Optimised selfRelianceDeclaration-scan</v>
      </c>
      <c r="P622" s="7">
        <f t="shared" si="9"/>
        <v>41983</v>
      </c>
    </row>
    <row r="623" spans="1:16">
      <c r="A623" s="5">
        <f>IF('[1]JIRA-Getter.csv'!A622="","",'[1]JIRA-Getter.csv'!A622)</f>
        <v>11600</v>
      </c>
      <c r="B623" s="5" t="str">
        <f>IF('[1]JIRA-Getter.csv'!B622="","",'[1]JIRA-Getter.csv'!B622)</f>
        <v>BA-175</v>
      </c>
      <c r="C623" s="5" t="str">
        <f>IF('[1]JIRA-Getter.csv'!C622="","",'[1]JIRA-Getter.csv'!C622)</f>
        <v>Document future features</v>
      </c>
      <c r="D623" s="5" t="str">
        <f>IF('[1]JIRA-Getter.csv'!D622="","",'[1]JIRA-Getter.csv'!D622)</f>
        <v/>
      </c>
      <c r="E623" s="5" t="str">
        <f>IF('[1]JIRA-Getter.csv'!E622="","",'[1]JIRA-Getter.csv'!E622)</f>
        <v>Doc.Completion</v>
      </c>
      <c r="F623" s="5" t="str">
        <f>IF('[1]JIRA-Getter.csv'!F622="","",'[1]JIRA-Getter.csv'!F622)</f>
        <v>Closed</v>
      </c>
      <c r="G623" s="6">
        <f>IF('[1]JIRA-Getter.csv'!G622="","",'[1]JIRA-Getter.csv'!G622)</f>
        <v>2</v>
      </c>
      <c r="H623" s="6">
        <f>IF('[1]JIRA-Getter.csv'!H622="","",'[1]JIRA-Getter.csv'!H622)</f>
        <v>0.66666666666666596</v>
      </c>
      <c r="I623" s="6">
        <f>IF('[1]JIRA-Getter.csv'!I622="","",'[1]JIRA-Getter.csv'!I622)</f>
        <v>0</v>
      </c>
      <c r="J623" s="6">
        <f>IF('[1]JIRA-Getter.csv'!J622="","",'[1]JIRA-Getter.csv'!J622)</f>
        <v>0</v>
      </c>
      <c r="K623" s="5">
        <f>IF('[1]JIRA-Getter.csv'!K622="","",'[1]JIRA-Getter.csv'!K622)</f>
        <v>3</v>
      </c>
      <c r="L623" s="5" t="str">
        <f>IF('[1]JIRA-Getter.csv'!L622="","",'[1]JIRA-Getter.csv'!L622)</f>
        <v>Tobias Blaser</v>
      </c>
      <c r="M623" s="7">
        <f>IF('[1]JIRA-Getter.csv'!M622="","",'[1]JIRA-Getter.csv'!M622+365.5*4)</f>
        <v>41983.906944444447</v>
      </c>
      <c r="N623" s="6">
        <f>IF('[1]JIRA-Getter.csv'!N622="","",'[1]JIRA-Getter.csv'!N622)</f>
        <v>2</v>
      </c>
      <c r="O623" s="8" t="str">
        <f>IF('[1]JIRA-Getter.csv'!O622="","",'[1]JIRA-Getter.csv'!O622)</f>
        <v>Review</v>
      </c>
      <c r="P623" s="7">
        <f t="shared" si="9"/>
        <v>41983</v>
      </c>
    </row>
    <row r="624" spans="1:16">
      <c r="A624" s="5">
        <f>IF('[1]JIRA-Getter.csv'!A623="","",'[1]JIRA-Getter.csv'!A623)</f>
        <v>11601</v>
      </c>
      <c r="B624" s="5" t="str">
        <f>IF('[1]JIRA-Getter.csv'!B623="","",'[1]JIRA-Getter.csv'!B623)</f>
        <v>BA-212</v>
      </c>
      <c r="C624" s="5" t="str">
        <f>IF('[1]JIRA-Getter.csv'!C623="","",'[1]JIRA-Getter.csv'!C623)</f>
        <v>Compose project conclusion</v>
      </c>
      <c r="D624" s="5" t="str">
        <f>IF('[1]JIRA-Getter.csv'!D623="","",'[1]JIRA-Getter.csv'!D623)</f>
        <v/>
      </c>
      <c r="E624" s="5" t="str">
        <f>IF('[1]JIRA-Getter.csv'!E623="","",'[1]JIRA-Getter.csv'!E623)</f>
        <v>Doc.Completion</v>
      </c>
      <c r="F624" s="5" t="str">
        <f>IF('[1]JIRA-Getter.csv'!F623="","",'[1]JIRA-Getter.csv'!F623)</f>
        <v>Closed</v>
      </c>
      <c r="G624" s="6">
        <f>IF('[1]JIRA-Getter.csv'!G623="","",'[1]JIRA-Getter.csv'!G623)</f>
        <v>5</v>
      </c>
      <c r="H624" s="6">
        <f>IF('[1]JIRA-Getter.csv'!H623="","",'[1]JIRA-Getter.csv'!H623)</f>
        <v>2.5</v>
      </c>
      <c r="I624" s="6">
        <f>IF('[1]JIRA-Getter.csv'!I623="","",'[1]JIRA-Getter.csv'!I623)</f>
        <v>0</v>
      </c>
      <c r="J624" s="6">
        <f>IF('[1]JIRA-Getter.csv'!J623="","",'[1]JIRA-Getter.csv'!J623)</f>
        <v>0</v>
      </c>
      <c r="K624" s="5">
        <f>IF('[1]JIRA-Getter.csv'!K623="","",'[1]JIRA-Getter.csv'!K623)</f>
        <v>2</v>
      </c>
      <c r="L624" s="5" t="str">
        <f>IF('[1]JIRA-Getter.csv'!L623="","",'[1]JIRA-Getter.csv'!L623)</f>
        <v>Laurin Murer</v>
      </c>
      <c r="M624" s="7">
        <f>IF('[1]JIRA-Getter.csv'!M623="","",'[1]JIRA-Getter.csv'!M623+365.5*4)</f>
        <v>41984.359027777777</v>
      </c>
      <c r="N624" s="6">
        <f>IF('[1]JIRA-Getter.csv'!N623="","",'[1]JIRA-Getter.csv'!N623)</f>
        <v>1</v>
      </c>
      <c r="O624" s="8" t="str">
        <f>IF('[1]JIRA-Getter.csv'!O623="","",'[1]JIRA-Getter.csv'!O623)</f>
        <v>Review conclusion-review</v>
      </c>
      <c r="P624" s="7">
        <f t="shared" si="9"/>
        <v>41984</v>
      </c>
    </row>
    <row r="625" spans="1:16">
      <c r="A625" s="5">
        <f>IF('[1]JIRA-Getter.csv'!A624="","",'[1]JIRA-Getter.csv'!A624)</f>
        <v>11602</v>
      </c>
      <c r="B625" s="5" t="str">
        <f>IF('[1]JIRA-Getter.csv'!B624="","",'[1]JIRA-Getter.csv'!B624)</f>
        <v>BA-233</v>
      </c>
      <c r="C625" s="5" t="str">
        <f>IF('[1]JIRA-Getter.csv'!C624="","",'[1]JIRA-Getter.csv'!C624)</f>
        <v>Export meeting reports to pdf and include in documentation</v>
      </c>
      <c r="D625" s="5" t="str">
        <f>IF('[1]JIRA-Getter.csv'!D624="","",'[1]JIRA-Getter.csv'!D624)</f>
        <v/>
      </c>
      <c r="E625" s="5" t="str">
        <f>IF('[1]JIRA-Getter.csv'!E624="","",'[1]JIRA-Getter.csv'!E624)</f>
        <v>Doc.Completion</v>
      </c>
      <c r="F625" s="5" t="str">
        <f>IF('[1]JIRA-Getter.csv'!F624="","",'[1]JIRA-Getter.csv'!F624)</f>
        <v>Closed</v>
      </c>
      <c r="G625" s="6">
        <f>IF('[1]JIRA-Getter.csv'!G624="","",'[1]JIRA-Getter.csv'!G624)</f>
        <v>1</v>
      </c>
      <c r="H625" s="6">
        <f>IF('[1]JIRA-Getter.csv'!H624="","",'[1]JIRA-Getter.csv'!H624)</f>
        <v>0.33333333333333298</v>
      </c>
      <c r="I625" s="6">
        <f>IF('[1]JIRA-Getter.csv'!I624="","",'[1]JIRA-Getter.csv'!I624)</f>
        <v>8.3333333333333301E-2</v>
      </c>
      <c r="J625" s="6">
        <f>IF('[1]JIRA-Getter.csv'!J624="","",'[1]JIRA-Getter.csv'!J624)</f>
        <v>2.77777777777777E-2</v>
      </c>
      <c r="K625" s="5">
        <f>IF('[1]JIRA-Getter.csv'!K624="","",'[1]JIRA-Getter.csv'!K624)</f>
        <v>3</v>
      </c>
      <c r="L625" s="5" t="str">
        <f>IF('[1]JIRA-Getter.csv'!L624="","",'[1]JIRA-Getter.csv'!L624)</f>
        <v>Laurin Murer</v>
      </c>
      <c r="M625" s="7">
        <f>IF('[1]JIRA-Getter.csv'!M624="","",'[1]JIRA-Getter.csv'!M624+365.5*4)</f>
        <v>41984.388194444444</v>
      </c>
      <c r="N625" s="6">
        <f>IF('[1]JIRA-Getter.csv'!N624="","",'[1]JIRA-Getter.csv'!N624)</f>
        <v>0.5</v>
      </c>
      <c r="O625" s="8" t="str">
        <f>IF('[1]JIRA-Getter.csv'!O624="","",'[1]JIRA-Getter.csv'!O624)</f>
        <v>Include meeting reports in documentation</v>
      </c>
      <c r="P625" s="7">
        <f t="shared" si="9"/>
        <v>41984</v>
      </c>
    </row>
    <row r="626" spans="1:16">
      <c r="A626" s="5">
        <f>IF('[1]JIRA-Getter.csv'!A625="","",'[1]JIRA-Getter.csv'!A625)</f>
        <v>11603</v>
      </c>
      <c r="B626" s="5" t="str">
        <f>IF('[1]JIRA-Getter.csv'!B625="","",'[1]JIRA-Getter.csv'!B625)</f>
        <v>BA-205</v>
      </c>
      <c r="C626" s="5" t="str">
        <f>IF('[1]JIRA-Getter.csv'!C625="","",'[1]JIRA-Getter.csv'!C625)</f>
        <v>Create simple tutorial for EEPPI, include in doku and EEPPI</v>
      </c>
      <c r="D626" s="5" t="str">
        <f>IF('[1]JIRA-Getter.csv'!D625="","",'[1]JIRA-Getter.csv'!D625)</f>
        <v/>
      </c>
      <c r="E626" s="5" t="str">
        <f>IF('[1]JIRA-Getter.csv'!E625="","",'[1]JIRA-Getter.csv'!E625)</f>
        <v>Doc.Completion</v>
      </c>
      <c r="F626" s="5" t="str">
        <f>IF('[1]JIRA-Getter.csv'!F625="","",'[1]JIRA-Getter.csv'!F625)</f>
        <v>Closed</v>
      </c>
      <c r="G626" s="6">
        <f>IF('[1]JIRA-Getter.csv'!G625="","",'[1]JIRA-Getter.csv'!G625)</f>
        <v>3</v>
      </c>
      <c r="H626" s="6">
        <f>IF('[1]JIRA-Getter.csv'!H625="","",'[1]JIRA-Getter.csv'!H625)</f>
        <v>0.6</v>
      </c>
      <c r="I626" s="6">
        <f>IF('[1]JIRA-Getter.csv'!I625="","",'[1]JIRA-Getter.csv'!I625)</f>
        <v>0</v>
      </c>
      <c r="J626" s="6">
        <f>IF('[1]JIRA-Getter.csv'!J625="","",'[1]JIRA-Getter.csv'!J625)</f>
        <v>0</v>
      </c>
      <c r="K626" s="5">
        <f>IF('[1]JIRA-Getter.csv'!K625="","",'[1]JIRA-Getter.csv'!K625)</f>
        <v>5</v>
      </c>
      <c r="L626" s="5" t="str">
        <f>IF('[1]JIRA-Getter.csv'!L625="","",'[1]JIRA-Getter.csv'!L625)</f>
        <v>Tobias Blaser</v>
      </c>
      <c r="M626" s="7">
        <f>IF('[1]JIRA-Getter.csv'!M625="","",'[1]JIRA-Getter.csv'!M625+365.5*4)</f>
        <v>41984.354166666664</v>
      </c>
      <c r="N626" s="6">
        <f>IF('[1]JIRA-Getter.csv'!N625="","",'[1]JIRA-Getter.csv'!N625)</f>
        <v>1.5</v>
      </c>
      <c r="O626" s="8" t="str">
        <f>IF('[1]JIRA-Getter.csv'!O625="","",'[1]JIRA-Getter.csv'!O625)</f>
        <v>Add transmission chapter</v>
      </c>
      <c r="P626" s="7">
        <f t="shared" si="9"/>
        <v>41984</v>
      </c>
    </row>
    <row r="627" spans="1:16">
      <c r="A627" s="5">
        <f>IF('[1]JIRA-Getter.csv'!A626="","",'[1]JIRA-Getter.csv'!A626)</f>
        <v>11604</v>
      </c>
      <c r="B627" s="5" t="str">
        <f>IF('[1]JIRA-Getter.csv'!B626="","",'[1]JIRA-Getter.csv'!B626)</f>
        <v>BA-205</v>
      </c>
      <c r="C627" s="5" t="str">
        <f>IF('[1]JIRA-Getter.csv'!C626="","",'[1]JIRA-Getter.csv'!C626)</f>
        <v>Create simple tutorial for EEPPI, include in doku and EEPPI</v>
      </c>
      <c r="D627" s="5" t="str">
        <f>IF('[1]JIRA-Getter.csv'!D626="","",'[1]JIRA-Getter.csv'!D626)</f>
        <v/>
      </c>
      <c r="E627" s="5" t="str">
        <f>IF('[1]JIRA-Getter.csv'!E626="","",'[1]JIRA-Getter.csv'!E626)</f>
        <v>Doc.Completion</v>
      </c>
      <c r="F627" s="5" t="str">
        <f>IF('[1]JIRA-Getter.csv'!F626="","",'[1]JIRA-Getter.csv'!F626)</f>
        <v>Closed</v>
      </c>
      <c r="G627" s="6">
        <f>IF('[1]JIRA-Getter.csv'!G626="","",'[1]JIRA-Getter.csv'!G626)</f>
        <v>3</v>
      </c>
      <c r="H627" s="6">
        <f>IF('[1]JIRA-Getter.csv'!H626="","",'[1]JIRA-Getter.csv'!H626)</f>
        <v>0.6</v>
      </c>
      <c r="I627" s="6">
        <f>IF('[1]JIRA-Getter.csv'!I626="","",'[1]JIRA-Getter.csv'!I626)</f>
        <v>0</v>
      </c>
      <c r="J627" s="6">
        <f>IF('[1]JIRA-Getter.csv'!J626="","",'[1]JIRA-Getter.csv'!J626)</f>
        <v>0</v>
      </c>
      <c r="K627" s="5">
        <f>IF('[1]JIRA-Getter.csv'!K626="","",'[1]JIRA-Getter.csv'!K626)</f>
        <v>5</v>
      </c>
      <c r="L627" s="5" t="str">
        <f>IF('[1]JIRA-Getter.csv'!L626="","",'[1]JIRA-Getter.csv'!L626)</f>
        <v>Tobias Blaser</v>
      </c>
      <c r="M627" s="7">
        <f>IF('[1]JIRA-Getter.csv'!M626="","",'[1]JIRA-Getter.csv'!M626+365.5*4)</f>
        <v>41984.583333333336</v>
      </c>
      <c r="N627" s="6">
        <f>IF('[1]JIRA-Getter.csv'!N626="","",'[1]JIRA-Getter.csv'!N626)</f>
        <v>1</v>
      </c>
      <c r="O627" s="8" t="str">
        <f>IF('[1]JIRA-Getter.csv'!O626="","",'[1]JIRA-Getter.csv'!O626)</f>
        <v>Finalize Tutorial</v>
      </c>
      <c r="P627" s="7">
        <f t="shared" si="9"/>
        <v>41984</v>
      </c>
    </row>
    <row r="628" spans="1:16">
      <c r="A628" s="5">
        <f>IF('[1]JIRA-Getter.csv'!A627="","",'[1]JIRA-Getter.csv'!A627)</f>
        <v>11605</v>
      </c>
      <c r="B628" s="5" t="str">
        <f>IF('[1]JIRA-Getter.csv'!B627="","",'[1]JIRA-Getter.csv'!B627)</f>
        <v>BA-14</v>
      </c>
      <c r="C628" s="5" t="str">
        <f>IF('[1]JIRA-Getter.csv'!C627="","",'[1]JIRA-Getter.csv'!C627)</f>
        <v>Projectmanagement</v>
      </c>
      <c r="D628" s="5" t="str">
        <f>IF('[1]JIRA-Getter.csv'!D627="","",'[1]JIRA-Getter.csv'!D627)</f>
        <v/>
      </c>
      <c r="E628" s="5" t="str">
        <f>IF('[1]JIRA-Getter.csv'!E627="","",'[1]JIRA-Getter.csv'!E627)</f>
        <v/>
      </c>
      <c r="F628" s="5" t="str">
        <f>IF('[1]JIRA-Getter.csv'!F627="","",'[1]JIRA-Getter.csv'!F627)</f>
        <v>Open</v>
      </c>
      <c r="G628" s="6">
        <f>IF('[1]JIRA-Getter.csv'!G627="","",'[1]JIRA-Getter.csv'!G627)</f>
        <v>14</v>
      </c>
      <c r="H628" s="6">
        <f>IF('[1]JIRA-Getter.csv'!H627="","",'[1]JIRA-Getter.csv'!H627)</f>
        <v>0.35</v>
      </c>
      <c r="I628" s="6">
        <f>IF('[1]JIRA-Getter.csv'!I627="","",'[1]JIRA-Getter.csv'!I627)</f>
        <v>0</v>
      </c>
      <c r="J628" s="6">
        <f>IF('[1]JIRA-Getter.csv'!J627="","",'[1]JIRA-Getter.csv'!J627)</f>
        <v>0</v>
      </c>
      <c r="K628" s="5">
        <f>IF('[1]JIRA-Getter.csv'!K627="","",'[1]JIRA-Getter.csv'!K627)</f>
        <v>40</v>
      </c>
      <c r="L628" s="5" t="str">
        <f>IF('[1]JIRA-Getter.csv'!L627="","",'[1]JIRA-Getter.csv'!L627)</f>
        <v>Tobias Blaser</v>
      </c>
      <c r="M628" s="7">
        <f>IF('[1]JIRA-Getter.csv'!M627="","",'[1]JIRA-Getter.csv'!M627+365.5*4)</f>
        <v>41984.541666666664</v>
      </c>
      <c r="N628" s="6">
        <f>IF('[1]JIRA-Getter.csv'!N627="","",'[1]JIRA-Getter.csv'!N627)</f>
        <v>1</v>
      </c>
      <c r="O628" s="8" t="str">
        <f>IF('[1]JIRA-Getter.csv'!O627="","",'[1]JIRA-Getter.csv'!O627)</f>
        <v>Discuss next steps</v>
      </c>
      <c r="P628" s="7">
        <f t="shared" si="9"/>
        <v>41984</v>
      </c>
    </row>
    <row r="629" spans="1:16">
      <c r="A629" s="5">
        <f>IF('[1]JIRA-Getter.csv'!A628="","",'[1]JIRA-Getter.csv'!A628)</f>
        <v>11606</v>
      </c>
      <c r="B629" s="5" t="str">
        <f>IF('[1]JIRA-Getter.csv'!B628="","",'[1]JIRA-Getter.csv'!B628)</f>
        <v>BA-235</v>
      </c>
      <c r="C629" s="5" t="str">
        <f>IF('[1]JIRA-Getter.csv'!C628="","",'[1]JIRA-Getter.csv'!C628)</f>
        <v>Create example data dump for processors</v>
      </c>
      <c r="D629" s="5" t="str">
        <f>IF('[1]JIRA-Getter.csv'!D628="","",'[1]JIRA-Getter.csv'!D628)</f>
        <v/>
      </c>
      <c r="E629" s="5" t="str">
        <f>IF('[1]JIRA-Getter.csv'!E628="","",'[1]JIRA-Getter.csv'!E628)</f>
        <v>Doc.Completion</v>
      </c>
      <c r="F629" s="5" t="str">
        <f>IF('[1]JIRA-Getter.csv'!F628="","",'[1]JIRA-Getter.csv'!F628)</f>
        <v>Closed</v>
      </c>
      <c r="G629" s="6">
        <f>IF('[1]JIRA-Getter.csv'!G628="","",'[1]JIRA-Getter.csv'!G628)</f>
        <v>0.5</v>
      </c>
      <c r="H629" s="6">
        <f>IF('[1]JIRA-Getter.csv'!H628="","",'[1]JIRA-Getter.csv'!H628)</f>
        <v>0.5</v>
      </c>
      <c r="I629" s="6">
        <f>IF('[1]JIRA-Getter.csv'!I628="","",'[1]JIRA-Getter.csv'!I628)</f>
        <v>0</v>
      </c>
      <c r="J629" s="6">
        <f>IF('[1]JIRA-Getter.csv'!J628="","",'[1]JIRA-Getter.csv'!J628)</f>
        <v>0</v>
      </c>
      <c r="K629" s="5">
        <f>IF('[1]JIRA-Getter.csv'!K628="","",'[1]JIRA-Getter.csv'!K628)</f>
        <v>1</v>
      </c>
      <c r="L629" s="5" t="str">
        <f>IF('[1]JIRA-Getter.csv'!L628="","",'[1]JIRA-Getter.csv'!L628)</f>
        <v>Tobias Blaser</v>
      </c>
      <c r="M629" s="7">
        <f>IF('[1]JIRA-Getter.csv'!M628="","",'[1]JIRA-Getter.csv'!M628+365.5*4)</f>
        <v>41984.625</v>
      </c>
      <c r="N629" s="6">
        <f>IF('[1]JIRA-Getter.csv'!N628="","",'[1]JIRA-Getter.csv'!N628)</f>
        <v>0.75</v>
      </c>
      <c r="O629" s="8" t="str">
        <f>IF('[1]JIRA-Getter.csv'!O628="","",'[1]JIRA-Getter.csv'!O628)</f>
        <v>Create example data dump</v>
      </c>
      <c r="P629" s="7">
        <f t="shared" ref="P629:P692" si="10">DATE(YEAR(M629),MONTH(M629),DAY(M629))</f>
        <v>41984</v>
      </c>
    </row>
    <row r="630" spans="1:16">
      <c r="A630" s="5">
        <f>IF('[1]JIRA-Getter.csv'!A629="","",'[1]JIRA-Getter.csv'!A629)</f>
        <v>11607</v>
      </c>
      <c r="B630" s="5" t="str">
        <f>IF('[1]JIRA-Getter.csv'!B629="","",'[1]JIRA-Getter.csv'!B629)</f>
        <v>BA-217</v>
      </c>
      <c r="C630" s="5" t="str">
        <f>IF('[1]JIRA-Getter.csv'!C629="","",'[1]JIRA-Getter.csv'!C629)</f>
        <v>Rework abstract</v>
      </c>
      <c r="D630" s="5" t="str">
        <f>IF('[1]JIRA-Getter.csv'!D629="","",'[1]JIRA-Getter.csv'!D629)</f>
        <v/>
      </c>
      <c r="E630" s="5" t="str">
        <f>IF('[1]JIRA-Getter.csv'!E629="","",'[1]JIRA-Getter.csv'!E629)</f>
        <v>Doc.Completion</v>
      </c>
      <c r="F630" s="5" t="str">
        <f>IF('[1]JIRA-Getter.csv'!F629="","",'[1]JIRA-Getter.csv'!F629)</f>
        <v>Closed</v>
      </c>
      <c r="G630" s="6">
        <f>IF('[1]JIRA-Getter.csv'!G629="","",'[1]JIRA-Getter.csv'!G629)</f>
        <v>4</v>
      </c>
      <c r="H630" s="6">
        <f>IF('[1]JIRA-Getter.csv'!H629="","",'[1]JIRA-Getter.csv'!H629)</f>
        <v>0.8</v>
      </c>
      <c r="I630" s="6">
        <f>IF('[1]JIRA-Getter.csv'!I629="","",'[1]JIRA-Getter.csv'!I629)</f>
        <v>0</v>
      </c>
      <c r="J630" s="6">
        <f>IF('[1]JIRA-Getter.csv'!J629="","",'[1]JIRA-Getter.csv'!J629)</f>
        <v>0</v>
      </c>
      <c r="K630" s="5">
        <f>IF('[1]JIRA-Getter.csv'!K629="","",'[1]JIRA-Getter.csv'!K629)</f>
        <v>5</v>
      </c>
      <c r="L630" s="5" t="str">
        <f>IF('[1]JIRA-Getter.csv'!L629="","",'[1]JIRA-Getter.csv'!L629)</f>
        <v>Tobias Blaser</v>
      </c>
      <c r="M630" s="7">
        <f>IF('[1]JIRA-Getter.csv'!M629="","",'[1]JIRA-Getter.csv'!M629+365.5*4)</f>
        <v>41984.666666666664</v>
      </c>
      <c r="N630" s="6">
        <f>IF('[1]JIRA-Getter.csv'!N629="","",'[1]JIRA-Getter.csv'!N629)</f>
        <v>3.25</v>
      </c>
      <c r="O630" s="8" t="str">
        <f>IF('[1]JIRA-Getter.csv'!O629="","",'[1]JIRA-Getter.csv'!O629)</f>
        <v>Rework abstract &amp; management summary &amp; upload to hsr plattform.</v>
      </c>
      <c r="P630" s="7">
        <f t="shared" si="10"/>
        <v>41984</v>
      </c>
    </row>
    <row r="631" spans="1:16">
      <c r="A631" s="5">
        <f>IF('[1]JIRA-Getter.csv'!A630="","",'[1]JIRA-Getter.csv'!A630)</f>
        <v>11608</v>
      </c>
      <c r="B631" s="5" t="str">
        <f>IF('[1]JIRA-Getter.csv'!B630="","",'[1]JIRA-Getter.csv'!B630)</f>
        <v>BA-14</v>
      </c>
      <c r="C631" s="5" t="str">
        <f>IF('[1]JIRA-Getter.csv'!C630="","",'[1]JIRA-Getter.csv'!C630)</f>
        <v>Projectmanagement</v>
      </c>
      <c r="D631" s="5" t="str">
        <f>IF('[1]JIRA-Getter.csv'!D630="","",'[1]JIRA-Getter.csv'!D630)</f>
        <v/>
      </c>
      <c r="E631" s="5" t="str">
        <f>IF('[1]JIRA-Getter.csv'!E630="","",'[1]JIRA-Getter.csv'!E630)</f>
        <v/>
      </c>
      <c r="F631" s="5" t="str">
        <f>IF('[1]JIRA-Getter.csv'!F630="","",'[1]JIRA-Getter.csv'!F630)</f>
        <v>Open</v>
      </c>
      <c r="G631" s="6">
        <f>IF('[1]JIRA-Getter.csv'!G630="","",'[1]JIRA-Getter.csv'!G630)</f>
        <v>14</v>
      </c>
      <c r="H631" s="6">
        <f>IF('[1]JIRA-Getter.csv'!H630="","",'[1]JIRA-Getter.csv'!H630)</f>
        <v>0.35</v>
      </c>
      <c r="I631" s="6">
        <f>IF('[1]JIRA-Getter.csv'!I630="","",'[1]JIRA-Getter.csv'!I630)</f>
        <v>0</v>
      </c>
      <c r="J631" s="6">
        <f>IF('[1]JIRA-Getter.csv'!J630="","",'[1]JIRA-Getter.csv'!J630)</f>
        <v>0</v>
      </c>
      <c r="K631" s="5">
        <f>IF('[1]JIRA-Getter.csv'!K630="","",'[1]JIRA-Getter.csv'!K630)</f>
        <v>40</v>
      </c>
      <c r="L631" s="5" t="str">
        <f>IF('[1]JIRA-Getter.csv'!L630="","",'[1]JIRA-Getter.csv'!L630)</f>
        <v>Tobias Blaser</v>
      </c>
      <c r="M631" s="7">
        <f>IF('[1]JIRA-Getter.csv'!M630="","",'[1]JIRA-Getter.csv'!M630+365.5*4)</f>
        <v>41984.8125</v>
      </c>
      <c r="N631" s="6">
        <f>IF('[1]JIRA-Getter.csv'!N630="","",'[1]JIRA-Getter.csv'!N630)</f>
        <v>0.5</v>
      </c>
      <c r="O631" s="8" t="str">
        <f>IF('[1]JIRA-Getter.csv'!O630="","",'[1]JIRA-Getter.csv'!O630)</f>
        <v>Log work, check todos</v>
      </c>
      <c r="P631" s="7">
        <f t="shared" si="10"/>
        <v>41984</v>
      </c>
    </row>
    <row r="632" spans="1:16">
      <c r="A632" s="5">
        <f>IF('[1]JIRA-Getter.csv'!A631="","",'[1]JIRA-Getter.csv'!A631)</f>
        <v>11609</v>
      </c>
      <c r="B632" s="5" t="str">
        <f>IF('[1]JIRA-Getter.csv'!B631="","",'[1]JIRA-Getter.csv'!B631)</f>
        <v>BA-230</v>
      </c>
      <c r="C632" s="5" t="str">
        <f>IF('[1]JIRA-Getter.csv'!C631="","",'[1]JIRA-Getter.csv'!C631)</f>
        <v>Export server and client documentation and add to documentation</v>
      </c>
      <c r="D632" s="5" t="str">
        <f>IF('[1]JIRA-Getter.csv'!D631="","",'[1]JIRA-Getter.csv'!D631)</f>
        <v/>
      </c>
      <c r="E632" s="5" t="str">
        <f>IF('[1]JIRA-Getter.csv'!E631="","",'[1]JIRA-Getter.csv'!E631)</f>
        <v>Doc.Completion</v>
      </c>
      <c r="F632" s="5" t="str">
        <f>IF('[1]JIRA-Getter.csv'!F631="","",'[1]JIRA-Getter.csv'!F631)</f>
        <v>Closed</v>
      </c>
      <c r="G632" s="6">
        <f>IF('[1]JIRA-Getter.csv'!G631="","",'[1]JIRA-Getter.csv'!G631)</f>
        <v>1</v>
      </c>
      <c r="H632" s="6">
        <f>IF('[1]JIRA-Getter.csv'!H631="","",'[1]JIRA-Getter.csv'!H631)</f>
        <v>1</v>
      </c>
      <c r="I632" s="6">
        <f>IF('[1]JIRA-Getter.csv'!I631="","",'[1]JIRA-Getter.csv'!I631)</f>
        <v>0</v>
      </c>
      <c r="J632" s="6">
        <f>IF('[1]JIRA-Getter.csv'!J631="","",'[1]JIRA-Getter.csv'!J631)</f>
        <v>0</v>
      </c>
      <c r="K632" s="5">
        <f>IF('[1]JIRA-Getter.csv'!K631="","",'[1]JIRA-Getter.csv'!K631)</f>
        <v>1</v>
      </c>
      <c r="L632" s="5" t="str">
        <f>IF('[1]JIRA-Getter.csv'!L631="","",'[1]JIRA-Getter.csv'!L631)</f>
        <v>Laurin Murer</v>
      </c>
      <c r="M632" s="7">
        <f>IF('[1]JIRA-Getter.csv'!M631="","",'[1]JIRA-Getter.csv'!M631+365.5*4)</f>
        <v>41984.902777777781</v>
      </c>
      <c r="N632" s="6">
        <f>IF('[1]JIRA-Getter.csv'!N631="","",'[1]JIRA-Getter.csv'!N631)</f>
        <v>1.5</v>
      </c>
      <c r="O632" s="8" t="str">
        <f>IF('[1]JIRA-Getter.csv'!O631="","",'[1]JIRA-Getter.csv'!O631)</f>
        <v>Created printable documentation for server and client and included in documentation</v>
      </c>
      <c r="P632" s="7">
        <f t="shared" si="10"/>
        <v>41984</v>
      </c>
    </row>
    <row r="633" spans="1:16">
      <c r="A633" s="5">
        <f>IF('[1]JIRA-Getter.csv'!A632="","",'[1]JIRA-Getter.csv'!A632)</f>
        <v>11610</v>
      </c>
      <c r="B633" s="5" t="str">
        <f>IF('[1]JIRA-Getter.csv'!B632="","",'[1]JIRA-Getter.csv'!B632)</f>
        <v>BA-210</v>
      </c>
      <c r="C633" s="5" t="str">
        <f>IF('[1]JIRA-Getter.csv'!C632="","",'[1]JIRA-Getter.csv'!C632)</f>
        <v>Create poster</v>
      </c>
      <c r="D633" s="5" t="str">
        <f>IF('[1]JIRA-Getter.csv'!D632="","",'[1]JIRA-Getter.csv'!D632)</f>
        <v/>
      </c>
      <c r="E633" s="5" t="str">
        <f>IF('[1]JIRA-Getter.csv'!E632="","",'[1]JIRA-Getter.csv'!E632)</f>
        <v>Doc.Completion</v>
      </c>
      <c r="F633" s="5" t="str">
        <f>IF('[1]JIRA-Getter.csv'!F632="","",'[1]JIRA-Getter.csv'!F632)</f>
        <v>Closed</v>
      </c>
      <c r="G633" s="6">
        <f>IF('[1]JIRA-Getter.csv'!G632="","",'[1]JIRA-Getter.csv'!G632)</f>
        <v>6</v>
      </c>
      <c r="H633" s="6">
        <f>IF('[1]JIRA-Getter.csv'!H632="","",'[1]JIRA-Getter.csv'!H632)</f>
        <v>2</v>
      </c>
      <c r="I633" s="6">
        <f>IF('[1]JIRA-Getter.csv'!I632="","",'[1]JIRA-Getter.csv'!I632)</f>
        <v>2.5</v>
      </c>
      <c r="J633" s="6">
        <f>IF('[1]JIRA-Getter.csv'!J632="","",'[1]JIRA-Getter.csv'!J632)</f>
        <v>0.83333333333333304</v>
      </c>
      <c r="K633" s="5">
        <f>IF('[1]JIRA-Getter.csv'!K632="","",'[1]JIRA-Getter.csv'!K632)</f>
        <v>3</v>
      </c>
      <c r="L633" s="5" t="str">
        <f>IF('[1]JIRA-Getter.csv'!L632="","",'[1]JIRA-Getter.csv'!L632)</f>
        <v>Tobias Blaser</v>
      </c>
      <c r="M633" s="7">
        <f>IF('[1]JIRA-Getter.csv'!M632="","",'[1]JIRA-Getter.csv'!M632+365.5*4)</f>
        <v>41984.833333333336</v>
      </c>
      <c r="N633" s="6">
        <f>IF('[1]JIRA-Getter.csv'!N632="","",'[1]JIRA-Getter.csv'!N632)</f>
        <v>2</v>
      </c>
      <c r="O633" s="8" t="str">
        <f>IF('[1]JIRA-Getter.csv'!O632="","",'[1]JIRA-Getter.csv'!O632)</f>
        <v>Rework poster</v>
      </c>
      <c r="P633" s="7">
        <f t="shared" si="10"/>
        <v>41984</v>
      </c>
    </row>
    <row r="634" spans="1:16">
      <c r="A634" s="5">
        <f>IF('[1]JIRA-Getter.csv'!A633="","",'[1]JIRA-Getter.csv'!A633)</f>
        <v>11611</v>
      </c>
      <c r="B634" s="5" t="str">
        <f>IF('[1]JIRA-Getter.csv'!B633="","",'[1]JIRA-Getter.csv'!B633)</f>
        <v>BA-210</v>
      </c>
      <c r="C634" s="5" t="str">
        <f>IF('[1]JIRA-Getter.csv'!C633="","",'[1]JIRA-Getter.csv'!C633)</f>
        <v>Create poster</v>
      </c>
      <c r="D634" s="5" t="str">
        <f>IF('[1]JIRA-Getter.csv'!D633="","",'[1]JIRA-Getter.csv'!D633)</f>
        <v/>
      </c>
      <c r="E634" s="5" t="str">
        <f>IF('[1]JIRA-Getter.csv'!E633="","",'[1]JIRA-Getter.csv'!E633)</f>
        <v>Doc.Completion</v>
      </c>
      <c r="F634" s="5" t="str">
        <f>IF('[1]JIRA-Getter.csv'!F633="","",'[1]JIRA-Getter.csv'!F633)</f>
        <v>Closed</v>
      </c>
      <c r="G634" s="6">
        <f>IF('[1]JIRA-Getter.csv'!G633="","",'[1]JIRA-Getter.csv'!G633)</f>
        <v>6</v>
      </c>
      <c r="H634" s="6">
        <f>IF('[1]JIRA-Getter.csv'!H633="","",'[1]JIRA-Getter.csv'!H633)</f>
        <v>2</v>
      </c>
      <c r="I634" s="6">
        <f>IF('[1]JIRA-Getter.csv'!I633="","",'[1]JIRA-Getter.csv'!I633)</f>
        <v>2.5</v>
      </c>
      <c r="J634" s="6">
        <f>IF('[1]JIRA-Getter.csv'!J633="","",'[1]JIRA-Getter.csv'!J633)</f>
        <v>0.83333333333333304</v>
      </c>
      <c r="K634" s="5">
        <f>IF('[1]JIRA-Getter.csv'!K633="","",'[1]JIRA-Getter.csv'!K633)</f>
        <v>3</v>
      </c>
      <c r="L634" s="5" t="str">
        <f>IF('[1]JIRA-Getter.csv'!L633="","",'[1]JIRA-Getter.csv'!L633)</f>
        <v>Tobias Blaser</v>
      </c>
      <c r="M634" s="7">
        <f>IF('[1]JIRA-Getter.csv'!M633="","",'[1]JIRA-Getter.csv'!M633+365.5*4)</f>
        <v>41985.291666666664</v>
      </c>
      <c r="N634" s="6">
        <f>IF('[1]JIRA-Getter.csv'!N633="","",'[1]JIRA-Getter.csv'!N633)</f>
        <v>0.5</v>
      </c>
      <c r="O634" s="8" t="str">
        <f>IF('[1]JIRA-Getter.csv'!O633="","",'[1]JIRA-Getter.csv'!O633)</f>
        <v>Finalize poster</v>
      </c>
      <c r="P634" s="7">
        <f t="shared" si="10"/>
        <v>41985</v>
      </c>
    </row>
    <row r="635" spans="1:16">
      <c r="A635" s="5">
        <f>IF('[1]JIRA-Getter.csv'!A634="","",'[1]JIRA-Getter.csv'!A634)</f>
        <v>11612</v>
      </c>
      <c r="B635" s="5" t="str">
        <f>IF('[1]JIRA-Getter.csv'!B634="","",'[1]JIRA-Getter.csv'!B634)</f>
        <v>BA-190</v>
      </c>
      <c r="C635" s="5" t="str">
        <f>IF('[1]JIRA-Getter.csv'!C634="","",'[1]JIRA-Getter.csv'!C634)</f>
        <v>Document mapping of DKS elements to EEPPI elements</v>
      </c>
      <c r="D635" s="5" t="str">
        <f>IF('[1]JIRA-Getter.csv'!D634="","",'[1]JIRA-Getter.csv'!D634)</f>
        <v/>
      </c>
      <c r="E635" s="5" t="str">
        <f>IF('[1]JIRA-Getter.csv'!E634="","",'[1]JIRA-Getter.csv'!E634)</f>
        <v>Doc.Completion</v>
      </c>
      <c r="F635" s="5" t="str">
        <f>IF('[1]JIRA-Getter.csv'!F634="","",'[1]JIRA-Getter.csv'!F634)</f>
        <v>Closed</v>
      </c>
      <c r="G635" s="6">
        <f>IF('[1]JIRA-Getter.csv'!G634="","",'[1]JIRA-Getter.csv'!G634)</f>
        <v>1</v>
      </c>
      <c r="H635" s="6">
        <f>IF('[1]JIRA-Getter.csv'!H634="","",'[1]JIRA-Getter.csv'!H634)</f>
        <v>1</v>
      </c>
      <c r="I635" s="6">
        <f>IF('[1]JIRA-Getter.csv'!I634="","",'[1]JIRA-Getter.csv'!I634)</f>
        <v>0.5</v>
      </c>
      <c r="J635" s="6">
        <f>IF('[1]JIRA-Getter.csv'!J634="","",'[1]JIRA-Getter.csv'!J634)</f>
        <v>0.5</v>
      </c>
      <c r="K635" s="5">
        <f>IF('[1]JIRA-Getter.csv'!K634="","",'[1]JIRA-Getter.csv'!K634)</f>
        <v>1</v>
      </c>
      <c r="L635" s="5" t="str">
        <f>IF('[1]JIRA-Getter.csv'!L634="","",'[1]JIRA-Getter.csv'!L634)</f>
        <v>Tobias Blaser</v>
      </c>
      <c r="M635" s="7">
        <f>IF('[1]JIRA-Getter.csv'!M634="","",'[1]JIRA-Getter.csv'!M634+365.5*4)</f>
        <v>41985.3125</v>
      </c>
      <c r="N635" s="6">
        <f>IF('[1]JIRA-Getter.csv'!N634="","",'[1]JIRA-Getter.csv'!N634)</f>
        <v>0.5</v>
      </c>
      <c r="O635" s="8" t="str">
        <f>IF('[1]JIRA-Getter.csv'!O634="","",'[1]JIRA-Getter.csv'!O634)</f>
        <v>Checked if yet documented</v>
      </c>
      <c r="P635" s="7">
        <f t="shared" si="10"/>
        <v>41985</v>
      </c>
    </row>
    <row r="636" spans="1:16">
      <c r="A636" s="5">
        <f>IF('[1]JIRA-Getter.csv'!A635="","",'[1]JIRA-Getter.csv'!A635)</f>
        <v>11613</v>
      </c>
      <c r="B636" s="5" t="str">
        <f>IF('[1]JIRA-Getter.csv'!B635="","",'[1]JIRA-Getter.csv'!B635)</f>
        <v>BA-236</v>
      </c>
      <c r="C636" s="5" t="str">
        <f>IF('[1]JIRA-Getter.csv'!C635="","",'[1]JIRA-Getter.csv'!C635)</f>
        <v>Document used libraries and licenses</v>
      </c>
      <c r="D636" s="5" t="str">
        <f>IF('[1]JIRA-Getter.csv'!D635="","",'[1]JIRA-Getter.csv'!D635)</f>
        <v/>
      </c>
      <c r="E636" s="5" t="str">
        <f>IF('[1]JIRA-Getter.csv'!E635="","",'[1]JIRA-Getter.csv'!E635)</f>
        <v>Doc.Completion</v>
      </c>
      <c r="F636" s="5" t="str">
        <f>IF('[1]JIRA-Getter.csv'!F635="","",'[1]JIRA-Getter.csv'!F635)</f>
        <v>Closed</v>
      </c>
      <c r="G636" s="6">
        <f>IF('[1]JIRA-Getter.csv'!G635="","",'[1]JIRA-Getter.csv'!G635)</f>
        <v>1</v>
      </c>
      <c r="H636" s="6">
        <f>IF('[1]JIRA-Getter.csv'!H635="","",'[1]JIRA-Getter.csv'!H635)</f>
        <v>0.5</v>
      </c>
      <c r="I636" s="6">
        <f>IF('[1]JIRA-Getter.csv'!I635="","",'[1]JIRA-Getter.csv'!I635)</f>
        <v>0.33333333333333298</v>
      </c>
      <c r="J636" s="6">
        <f>IF('[1]JIRA-Getter.csv'!J635="","",'[1]JIRA-Getter.csv'!J635)</f>
        <v>0.16666666666666599</v>
      </c>
      <c r="K636" s="5">
        <f>IF('[1]JIRA-Getter.csv'!K635="","",'[1]JIRA-Getter.csv'!K635)</f>
        <v>2</v>
      </c>
      <c r="L636" s="5" t="str">
        <f>IF('[1]JIRA-Getter.csv'!L635="","",'[1]JIRA-Getter.csv'!L635)</f>
        <v>Tobias Blaser</v>
      </c>
      <c r="M636" s="7">
        <f>IF('[1]JIRA-Getter.csv'!M635="","",'[1]JIRA-Getter.csv'!M635+365.5*4)</f>
        <v>41985.447916666664</v>
      </c>
      <c r="N636" s="6">
        <f>IF('[1]JIRA-Getter.csv'!N635="","",'[1]JIRA-Getter.csv'!N635)</f>
        <v>0.5</v>
      </c>
      <c r="O636" s="8" t="str">
        <f>IF('[1]JIRA-Getter.csv'!O635="","",'[1]JIRA-Getter.csv'!O635)</f>
        <v>Add Used libraries &amp; tools</v>
      </c>
      <c r="P636" s="7">
        <f t="shared" si="10"/>
        <v>41985</v>
      </c>
    </row>
    <row r="637" spans="1:16">
      <c r="A637" s="5">
        <f>IF('[1]JIRA-Getter.csv'!A636="","",'[1]JIRA-Getter.csv'!A636)</f>
        <v>11614</v>
      </c>
      <c r="B637" s="5" t="str">
        <f>IF('[1]JIRA-Getter.csv'!B636="","",'[1]JIRA-Getter.csv'!B636)</f>
        <v>BA-178</v>
      </c>
      <c r="C637" s="5" t="str">
        <f>IF('[1]JIRA-Getter.csv'!C636="","",'[1]JIRA-Getter.csv'!C636)</f>
        <v>Is "Export is a one-way procedure" and why documented?</v>
      </c>
      <c r="D637" s="5" t="str">
        <f>IF('[1]JIRA-Getter.csv'!D636="","",'[1]JIRA-Getter.csv'!D636)</f>
        <v/>
      </c>
      <c r="E637" s="5" t="str">
        <f>IF('[1]JIRA-Getter.csv'!E636="","",'[1]JIRA-Getter.csv'!E636)</f>
        <v>Doc.Completion</v>
      </c>
      <c r="F637" s="5" t="str">
        <f>IF('[1]JIRA-Getter.csv'!F636="","",'[1]JIRA-Getter.csv'!F636)</f>
        <v>Closed</v>
      </c>
      <c r="G637" s="6">
        <f>IF('[1]JIRA-Getter.csv'!G636="","",'[1]JIRA-Getter.csv'!G636)</f>
        <v>1</v>
      </c>
      <c r="H637" s="6">
        <f>IF('[1]JIRA-Getter.csv'!H636="","",'[1]JIRA-Getter.csv'!H636)</f>
        <v>1</v>
      </c>
      <c r="I637" s="6">
        <f>IF('[1]JIRA-Getter.csv'!I636="","",'[1]JIRA-Getter.csv'!I636)</f>
        <v>0.75</v>
      </c>
      <c r="J637" s="6">
        <f>IF('[1]JIRA-Getter.csv'!J636="","",'[1]JIRA-Getter.csv'!J636)</f>
        <v>0.75</v>
      </c>
      <c r="K637" s="5">
        <f>IF('[1]JIRA-Getter.csv'!K636="","",'[1]JIRA-Getter.csv'!K636)</f>
        <v>1</v>
      </c>
      <c r="L637" s="5" t="str">
        <f>IF('[1]JIRA-Getter.csv'!L636="","",'[1]JIRA-Getter.csv'!L636)</f>
        <v>Tobias Blaser</v>
      </c>
      <c r="M637" s="7">
        <f>IF('[1]JIRA-Getter.csv'!M636="","",'[1]JIRA-Getter.csv'!M636+365.5*4)</f>
        <v>41985.46875</v>
      </c>
      <c r="N637" s="6">
        <f>IF('[1]JIRA-Getter.csv'!N636="","",'[1]JIRA-Getter.csv'!N636)</f>
        <v>0.25</v>
      </c>
      <c r="O637" s="8" t="str">
        <f>IF('[1]JIRA-Getter.csv'!O636="","",'[1]JIRA-Getter.csv'!O636)</f>
        <v>Document communication between eeppi and ppt.</v>
      </c>
      <c r="P637" s="7">
        <f t="shared" si="10"/>
        <v>41985</v>
      </c>
    </row>
    <row r="638" spans="1:16">
      <c r="A638" s="5">
        <f>IF('[1]JIRA-Getter.csv'!A637="","",'[1]JIRA-Getter.csv'!A637)</f>
        <v>11615</v>
      </c>
      <c r="B638" s="5" t="str">
        <f>IF('[1]JIRA-Getter.csv'!B637="","",'[1]JIRA-Getter.csv'!B637)</f>
        <v>BA-176</v>
      </c>
      <c r="C638" s="5" t="str">
        <f>IF('[1]JIRA-Getter.csv'!C637="","",'[1]JIRA-Getter.csv'!C637)</f>
        <v>Add list with used components and licenses to documentation</v>
      </c>
      <c r="D638" s="5" t="str">
        <f>IF('[1]JIRA-Getter.csv'!D637="","",'[1]JIRA-Getter.csv'!D637)</f>
        <v/>
      </c>
      <c r="E638" s="5" t="str">
        <f>IF('[1]JIRA-Getter.csv'!E637="","",'[1]JIRA-Getter.csv'!E637)</f>
        <v>Doc.Completion</v>
      </c>
      <c r="F638" s="5" t="str">
        <f>IF('[1]JIRA-Getter.csv'!F637="","",'[1]JIRA-Getter.csv'!F637)</f>
        <v>Closed</v>
      </c>
      <c r="G638" s="6">
        <f>IF('[1]JIRA-Getter.csv'!G637="","",'[1]JIRA-Getter.csv'!G637)</f>
        <v>2</v>
      </c>
      <c r="H638" s="6">
        <f>IF('[1]JIRA-Getter.csv'!H637="","",'[1]JIRA-Getter.csv'!H637)</f>
        <v>1</v>
      </c>
      <c r="I638" s="6">
        <f>IF('[1]JIRA-Getter.csv'!I637="","",'[1]JIRA-Getter.csv'!I637)</f>
        <v>0</v>
      </c>
      <c r="J638" s="6">
        <f>IF('[1]JIRA-Getter.csv'!J637="","",'[1]JIRA-Getter.csv'!J637)</f>
        <v>0</v>
      </c>
      <c r="K638" s="5">
        <f>IF('[1]JIRA-Getter.csv'!K637="","",'[1]JIRA-Getter.csv'!K637)</f>
        <v>2</v>
      </c>
      <c r="L638" s="5" t="str">
        <f>IF('[1]JIRA-Getter.csv'!L637="","",'[1]JIRA-Getter.csv'!L637)</f>
        <v>Laurin Murer</v>
      </c>
      <c r="M638" s="7">
        <f>IF('[1]JIRA-Getter.csv'!M637="","",'[1]JIRA-Getter.csv'!M637+365.5*4)</f>
        <v>41985.51666666667</v>
      </c>
      <c r="N638" s="6">
        <f>IF('[1]JIRA-Getter.csv'!N637="","",'[1]JIRA-Getter.csv'!N637)</f>
        <v>4</v>
      </c>
      <c r="O638" s="8" t="str">
        <f>IF('[1]JIRA-Getter.csv'!O637="","",'[1]JIRA-Getter.csv'!O637)</f>
        <v>Added thirdPartyCode list including license description and integrated with Tobis-text</v>
      </c>
      <c r="P638" s="7">
        <f t="shared" si="10"/>
        <v>41985</v>
      </c>
    </row>
    <row r="639" spans="1:16">
      <c r="A639" s="5">
        <f>IF('[1]JIRA-Getter.csv'!A638="","",'[1]JIRA-Getter.csv'!A638)</f>
        <v>11616</v>
      </c>
      <c r="B639" s="5" t="str">
        <f>IF('[1]JIRA-Getter.csv'!B638="","",'[1]JIRA-Getter.csv'!B638)</f>
        <v>BA-227</v>
      </c>
      <c r="C639" s="5" t="str">
        <f>IF('[1]JIRA-Getter.csv'!C638="","",'[1]JIRA-Getter.csv'!C638)</f>
        <v>Rework whole document</v>
      </c>
      <c r="D639" s="5" t="str">
        <f>IF('[1]JIRA-Getter.csv'!D638="","",'[1]JIRA-Getter.csv'!D638)</f>
        <v/>
      </c>
      <c r="E639" s="5" t="str">
        <f>IF('[1]JIRA-Getter.csv'!E638="","",'[1]JIRA-Getter.csv'!E638)</f>
        <v>Release BA</v>
      </c>
      <c r="F639" s="5" t="str">
        <f>IF('[1]JIRA-Getter.csv'!F638="","",'[1]JIRA-Getter.csv'!F638)</f>
        <v>Open</v>
      </c>
      <c r="G639" s="6">
        <f>IF('[1]JIRA-Getter.csv'!G638="","",'[1]JIRA-Getter.csv'!G638)</f>
        <v>10</v>
      </c>
      <c r="H639" s="6">
        <f>IF('[1]JIRA-Getter.csv'!H638="","",'[1]JIRA-Getter.csv'!H638)</f>
        <v>0.52631578947368396</v>
      </c>
      <c r="I639" s="6">
        <f>IF('[1]JIRA-Getter.csv'!I638="","",'[1]JIRA-Getter.csv'!I638)</f>
        <v>0</v>
      </c>
      <c r="J639" s="6">
        <f>IF('[1]JIRA-Getter.csv'!J638="","",'[1]JIRA-Getter.csv'!J638)</f>
        <v>0</v>
      </c>
      <c r="K639" s="5">
        <f>IF('[1]JIRA-Getter.csv'!K638="","",'[1]JIRA-Getter.csv'!K638)</f>
        <v>19</v>
      </c>
      <c r="L639" s="5" t="str">
        <f>IF('[1]JIRA-Getter.csv'!L638="","",'[1]JIRA-Getter.csv'!L638)</f>
        <v>Tobias Blaser</v>
      </c>
      <c r="M639" s="7">
        <f>IF('[1]JIRA-Getter.csv'!M638="","",'[1]JIRA-Getter.csv'!M638+365.5*4)</f>
        <v>41985.479166666664</v>
      </c>
      <c r="N639" s="6">
        <f>IF('[1]JIRA-Getter.csv'!N638="","",'[1]JIRA-Getter.csv'!N638)</f>
        <v>2.5</v>
      </c>
      <c r="O639" s="8" t="str">
        <f>IF('[1]JIRA-Getter.csv'!O638="","",'[1]JIRA-Getter.csv'!O638)</f>
        <v>Add missing parts</v>
      </c>
      <c r="P639" s="7">
        <f t="shared" si="10"/>
        <v>41985</v>
      </c>
    </row>
    <row r="640" spans="1:16">
      <c r="A640" s="5">
        <f>IF('[1]JIRA-Getter.csv'!A639="","",'[1]JIRA-Getter.csv'!A639)</f>
        <v>11617</v>
      </c>
      <c r="B640" s="5" t="str">
        <f>IF('[1]JIRA-Getter.csv'!B639="","",'[1]JIRA-Getter.csv'!B639)</f>
        <v>BA-211</v>
      </c>
      <c r="C640" s="5" t="str">
        <f>IF('[1]JIRA-Getter.csv'!C639="","",'[1]JIRA-Getter.csv'!C639)</f>
        <v>Compose management summary</v>
      </c>
      <c r="D640" s="5" t="str">
        <f>IF('[1]JIRA-Getter.csv'!D639="","",'[1]JIRA-Getter.csv'!D639)</f>
        <v/>
      </c>
      <c r="E640" s="5" t="str">
        <f>IF('[1]JIRA-Getter.csv'!E639="","",'[1]JIRA-Getter.csv'!E639)</f>
        <v>Doc.Completion</v>
      </c>
      <c r="F640" s="5" t="str">
        <f>IF('[1]JIRA-Getter.csv'!F639="","",'[1]JIRA-Getter.csv'!F639)</f>
        <v>Closed</v>
      </c>
      <c r="G640" s="6">
        <f>IF('[1]JIRA-Getter.csv'!G639="","",'[1]JIRA-Getter.csv'!G639)</f>
        <v>6</v>
      </c>
      <c r="H640" s="6">
        <f>IF('[1]JIRA-Getter.csv'!H639="","",'[1]JIRA-Getter.csv'!H639)</f>
        <v>3</v>
      </c>
      <c r="I640" s="6">
        <f>IF('[1]JIRA-Getter.csv'!I639="","",'[1]JIRA-Getter.csv'!I639)</f>
        <v>4.25</v>
      </c>
      <c r="J640" s="6">
        <f>IF('[1]JIRA-Getter.csv'!J639="","",'[1]JIRA-Getter.csv'!J639)</f>
        <v>2.125</v>
      </c>
      <c r="K640" s="5">
        <f>IF('[1]JIRA-Getter.csv'!K639="","",'[1]JIRA-Getter.csv'!K639)</f>
        <v>2</v>
      </c>
      <c r="L640" s="5" t="str">
        <f>IF('[1]JIRA-Getter.csv'!L639="","",'[1]JIRA-Getter.csv'!L639)</f>
        <v>Tobias Blaser</v>
      </c>
      <c r="M640" s="7">
        <f>IF('[1]JIRA-Getter.csv'!M639="","",'[1]JIRA-Getter.csv'!M639+365.5*4)</f>
        <v>41985.583333333336</v>
      </c>
      <c r="N640" s="6">
        <f>IF('[1]JIRA-Getter.csv'!N639="","",'[1]JIRA-Getter.csv'!N639)</f>
        <v>0.75</v>
      </c>
      <c r="O640" s="8" t="str">
        <f>IF('[1]JIRA-Getter.csv'!O639="","",'[1]JIRA-Getter.csv'!O639)</f>
        <v>Fix typos in management summary and resend to professor.</v>
      </c>
      <c r="P640" s="7">
        <f t="shared" si="10"/>
        <v>41985</v>
      </c>
    </row>
    <row r="641" spans="1:16">
      <c r="A641" s="5">
        <f>IF('[1]JIRA-Getter.csv'!A640="","",'[1]JIRA-Getter.csv'!A640)</f>
        <v>11618</v>
      </c>
      <c r="B641" s="5" t="str">
        <f>IF('[1]JIRA-Getter.csv'!B640="","",'[1]JIRA-Getter.csv'!B640)</f>
        <v>BA-219</v>
      </c>
      <c r="C641" s="5" t="str">
        <f>IF('[1]JIRA-Getter.csv'!C640="","",'[1]JIRA-Getter.csv'!C640)</f>
        <v>Add codemetrics to documentation</v>
      </c>
      <c r="D641" s="5" t="str">
        <f>IF('[1]JIRA-Getter.csv'!D640="","",'[1]JIRA-Getter.csv'!D640)</f>
        <v/>
      </c>
      <c r="E641" s="5" t="str">
        <f>IF('[1]JIRA-Getter.csv'!E640="","",'[1]JIRA-Getter.csv'!E640)</f>
        <v>Doc.Completion</v>
      </c>
      <c r="F641" s="5" t="str">
        <f>IF('[1]JIRA-Getter.csv'!F640="","",'[1]JIRA-Getter.csv'!F640)</f>
        <v>Closed</v>
      </c>
      <c r="G641" s="6">
        <f>IF('[1]JIRA-Getter.csv'!G640="","",'[1]JIRA-Getter.csv'!G640)</f>
        <v>3</v>
      </c>
      <c r="H641" s="6">
        <f>IF('[1]JIRA-Getter.csv'!H640="","",'[1]JIRA-Getter.csv'!H640)</f>
        <v>0.375</v>
      </c>
      <c r="I641" s="6">
        <f>IF('[1]JIRA-Getter.csv'!I640="","",'[1]JIRA-Getter.csv'!I640)</f>
        <v>0</v>
      </c>
      <c r="J641" s="6">
        <f>IF('[1]JIRA-Getter.csv'!J640="","",'[1]JIRA-Getter.csv'!J640)</f>
        <v>0</v>
      </c>
      <c r="K641" s="5">
        <f>IF('[1]JIRA-Getter.csv'!K640="","",'[1]JIRA-Getter.csv'!K640)</f>
        <v>8</v>
      </c>
      <c r="L641" s="5" t="str">
        <f>IF('[1]JIRA-Getter.csv'!L640="","",'[1]JIRA-Getter.csv'!L640)</f>
        <v>Tobias Blaser</v>
      </c>
      <c r="M641" s="7">
        <f>IF('[1]JIRA-Getter.csv'!M640="","",'[1]JIRA-Getter.csv'!M640+365.5*4)</f>
        <v>41985.666666666664</v>
      </c>
      <c r="N641" s="6">
        <f>IF('[1]JIRA-Getter.csv'!N640="","",'[1]JIRA-Getter.csv'!N640)</f>
        <v>2.25</v>
      </c>
      <c r="O641" s="8" t="str">
        <f>IF('[1]JIRA-Getter.csv'!O640="","",'[1]JIRA-Getter.csv'!O640)</f>
        <v>Review code metriks</v>
      </c>
      <c r="P641" s="7">
        <f t="shared" si="10"/>
        <v>41985</v>
      </c>
    </row>
    <row r="642" spans="1:16">
      <c r="A642" s="5">
        <f>IF('[1]JIRA-Getter.csv'!A641="","",'[1]JIRA-Getter.csv'!A641)</f>
        <v>11619</v>
      </c>
      <c r="B642" s="5" t="str">
        <f>IF('[1]JIRA-Getter.csv'!B641="","",'[1]JIRA-Getter.csv'!B641)</f>
        <v>BA-224</v>
      </c>
      <c r="C642" s="5" t="str">
        <f>IF('[1]JIRA-Getter.csv'!C641="","",'[1]JIRA-Getter.csv'!C641)</f>
        <v>Document Timemanagement and effectiv used times</v>
      </c>
      <c r="D642" s="5" t="str">
        <f>IF('[1]JIRA-Getter.csv'!D641="","",'[1]JIRA-Getter.csv'!D641)</f>
        <v/>
      </c>
      <c r="E642" s="5" t="str">
        <f>IF('[1]JIRA-Getter.csv'!E641="","",'[1]JIRA-Getter.csv'!E641)</f>
        <v>Doc.Completion</v>
      </c>
      <c r="F642" s="5" t="str">
        <f>IF('[1]JIRA-Getter.csv'!F641="","",'[1]JIRA-Getter.csv'!F641)</f>
        <v>Closed</v>
      </c>
      <c r="G642" s="6">
        <f>IF('[1]JIRA-Getter.csv'!G641="","",'[1]JIRA-Getter.csv'!G641)</f>
        <v>3</v>
      </c>
      <c r="H642" s="6">
        <f>IF('[1]JIRA-Getter.csv'!H641="","",'[1]JIRA-Getter.csv'!H641)</f>
        <v>0.75</v>
      </c>
      <c r="I642" s="6">
        <f>IF('[1]JIRA-Getter.csv'!I641="","",'[1]JIRA-Getter.csv'!I641)</f>
        <v>0.5</v>
      </c>
      <c r="J642" s="6">
        <f>IF('[1]JIRA-Getter.csv'!J641="","",'[1]JIRA-Getter.csv'!J641)</f>
        <v>0.125</v>
      </c>
      <c r="K642" s="5">
        <f>IF('[1]JIRA-Getter.csv'!K641="","",'[1]JIRA-Getter.csv'!K641)</f>
        <v>4</v>
      </c>
      <c r="L642" s="5" t="str">
        <f>IF('[1]JIRA-Getter.csv'!L641="","",'[1]JIRA-Getter.csv'!L641)</f>
        <v>Tobias Blaser</v>
      </c>
      <c r="M642" s="7">
        <f>IF('[1]JIRA-Getter.csv'!M641="","",'[1]JIRA-Getter.csv'!M641+365.5*4)</f>
        <v>41985.770833333336</v>
      </c>
      <c r="N642" s="6">
        <f>IF('[1]JIRA-Getter.csv'!N641="","",'[1]JIRA-Getter.csv'!N641)</f>
        <v>0.75</v>
      </c>
      <c r="O642" s="8" t="str">
        <f>IF('[1]JIRA-Getter.csv'!O641="","",'[1]JIRA-Getter.csv'!O641)</f>
        <v>Rework time management, document proposal duration</v>
      </c>
      <c r="P642" s="7">
        <f t="shared" si="10"/>
        <v>41985</v>
      </c>
    </row>
    <row r="643" spans="1:16">
      <c r="A643" s="5">
        <f>IF('[1]JIRA-Getter.csv'!A642="","",'[1]JIRA-Getter.csv'!A642)</f>
        <v>11620</v>
      </c>
      <c r="B643" s="5" t="str">
        <f>IF('[1]JIRA-Getter.csv'!B642="","",'[1]JIRA-Getter.csv'!B642)</f>
        <v>BA-219</v>
      </c>
      <c r="C643" s="5" t="str">
        <f>IF('[1]JIRA-Getter.csv'!C642="","",'[1]JIRA-Getter.csv'!C642)</f>
        <v>Add codemetrics to documentation</v>
      </c>
      <c r="D643" s="5" t="str">
        <f>IF('[1]JIRA-Getter.csv'!D642="","",'[1]JIRA-Getter.csv'!D642)</f>
        <v/>
      </c>
      <c r="E643" s="5" t="str">
        <f>IF('[1]JIRA-Getter.csv'!E642="","",'[1]JIRA-Getter.csv'!E642)</f>
        <v>Doc.Completion</v>
      </c>
      <c r="F643" s="5" t="str">
        <f>IF('[1]JIRA-Getter.csv'!F642="","",'[1]JIRA-Getter.csv'!F642)</f>
        <v>Closed</v>
      </c>
      <c r="G643" s="6">
        <f>IF('[1]JIRA-Getter.csv'!G642="","",'[1]JIRA-Getter.csv'!G642)</f>
        <v>3</v>
      </c>
      <c r="H643" s="6">
        <f>IF('[1]JIRA-Getter.csv'!H642="","",'[1]JIRA-Getter.csv'!H642)</f>
        <v>0.375</v>
      </c>
      <c r="I643" s="6">
        <f>IF('[1]JIRA-Getter.csv'!I642="","",'[1]JIRA-Getter.csv'!I642)</f>
        <v>0</v>
      </c>
      <c r="J643" s="6">
        <f>IF('[1]JIRA-Getter.csv'!J642="","",'[1]JIRA-Getter.csv'!J642)</f>
        <v>0</v>
      </c>
      <c r="K643" s="5">
        <f>IF('[1]JIRA-Getter.csv'!K642="","",'[1]JIRA-Getter.csv'!K642)</f>
        <v>8</v>
      </c>
      <c r="L643" s="5" t="str">
        <f>IF('[1]JIRA-Getter.csv'!L642="","",'[1]JIRA-Getter.csv'!L642)</f>
        <v>Laurin Murer</v>
      </c>
      <c r="M643" s="7">
        <f>IF('[1]JIRA-Getter.csv'!M642="","",'[1]JIRA-Getter.csv'!M642+365.5*4)</f>
        <v>41985.899305555555</v>
      </c>
      <c r="N643" s="6">
        <f>IF('[1]JIRA-Getter.csv'!N642="","",'[1]JIRA-Getter.csv'!N642)</f>
        <v>2</v>
      </c>
      <c r="O643" s="8" t="str">
        <f>IF('[1]JIRA-Getter.csv'!O642="","",'[1]JIRA-Getter.csv'!O642)</f>
        <v>Review code metrics review and updated (corrected) calcualtion of JS-metrics</v>
      </c>
      <c r="P643" s="7">
        <f t="shared" si="10"/>
        <v>41985</v>
      </c>
    </row>
    <row r="644" spans="1:16">
      <c r="A644" s="5">
        <f>IF('[1]JIRA-Getter.csv'!A643="","",'[1]JIRA-Getter.csv'!A643)</f>
        <v>11621</v>
      </c>
      <c r="B644" s="5" t="str">
        <f>IF('[1]JIRA-Getter.csv'!B643="","",'[1]JIRA-Getter.csv'!B643)</f>
        <v>BA-176</v>
      </c>
      <c r="C644" s="5" t="str">
        <f>IF('[1]JIRA-Getter.csv'!C643="","",'[1]JIRA-Getter.csv'!C643)</f>
        <v>Add list with used components and licenses to documentation</v>
      </c>
      <c r="D644" s="5" t="str">
        <f>IF('[1]JIRA-Getter.csv'!D643="","",'[1]JIRA-Getter.csv'!D643)</f>
        <v/>
      </c>
      <c r="E644" s="5" t="str">
        <f>IF('[1]JIRA-Getter.csv'!E643="","",'[1]JIRA-Getter.csv'!E643)</f>
        <v>Doc.Completion</v>
      </c>
      <c r="F644" s="5" t="str">
        <f>IF('[1]JIRA-Getter.csv'!F643="","",'[1]JIRA-Getter.csv'!F643)</f>
        <v>Closed</v>
      </c>
      <c r="G644" s="6">
        <f>IF('[1]JIRA-Getter.csv'!G643="","",'[1]JIRA-Getter.csv'!G643)</f>
        <v>2</v>
      </c>
      <c r="H644" s="6">
        <f>IF('[1]JIRA-Getter.csv'!H643="","",'[1]JIRA-Getter.csv'!H643)</f>
        <v>1</v>
      </c>
      <c r="I644" s="6">
        <f>IF('[1]JIRA-Getter.csv'!I643="","",'[1]JIRA-Getter.csv'!I643)</f>
        <v>0</v>
      </c>
      <c r="J644" s="6">
        <f>IF('[1]JIRA-Getter.csv'!J643="","",'[1]JIRA-Getter.csv'!J643)</f>
        <v>0</v>
      </c>
      <c r="K644" s="5">
        <f>IF('[1]JIRA-Getter.csv'!K643="","",'[1]JIRA-Getter.csv'!K643)</f>
        <v>2</v>
      </c>
      <c r="L644" s="5" t="str">
        <f>IF('[1]JIRA-Getter.csv'!L643="","",'[1]JIRA-Getter.csv'!L643)</f>
        <v>Tobias Blaser</v>
      </c>
      <c r="M644" s="7">
        <f>IF('[1]JIRA-Getter.csv'!M643="","",'[1]JIRA-Getter.csv'!M643+365.5*4)</f>
        <v>41985.8125</v>
      </c>
      <c r="N644" s="6">
        <f>IF('[1]JIRA-Getter.csv'!N643="","",'[1]JIRA-Getter.csv'!N643)</f>
        <v>0.5</v>
      </c>
      <c r="O644" s="8" t="str">
        <f>IF('[1]JIRA-Getter.csv'!O643="","",'[1]JIRA-Getter.csv'!O643)</f>
        <v>Update lisence list.</v>
      </c>
      <c r="P644" s="7">
        <f t="shared" si="10"/>
        <v>41985</v>
      </c>
    </row>
    <row r="645" spans="1:16">
      <c r="A645" s="5">
        <f>IF('[1]JIRA-Getter.csv'!A644="","",'[1]JIRA-Getter.csv'!A644)</f>
        <v>11622</v>
      </c>
      <c r="B645" s="5" t="str">
        <f>IF('[1]JIRA-Getter.csv'!B644="","",'[1]JIRA-Getter.csv'!B644)</f>
        <v>BA-236</v>
      </c>
      <c r="C645" s="5" t="str">
        <f>IF('[1]JIRA-Getter.csv'!C644="","",'[1]JIRA-Getter.csv'!C644)</f>
        <v>Document used libraries and licenses</v>
      </c>
      <c r="D645" s="5" t="str">
        <f>IF('[1]JIRA-Getter.csv'!D644="","",'[1]JIRA-Getter.csv'!D644)</f>
        <v/>
      </c>
      <c r="E645" s="5" t="str">
        <f>IF('[1]JIRA-Getter.csv'!E644="","",'[1]JIRA-Getter.csv'!E644)</f>
        <v>Doc.Completion</v>
      </c>
      <c r="F645" s="5" t="str">
        <f>IF('[1]JIRA-Getter.csv'!F644="","",'[1]JIRA-Getter.csv'!F644)</f>
        <v>Closed</v>
      </c>
      <c r="G645" s="6">
        <f>IF('[1]JIRA-Getter.csv'!G644="","",'[1]JIRA-Getter.csv'!G644)</f>
        <v>1</v>
      </c>
      <c r="H645" s="6">
        <f>IF('[1]JIRA-Getter.csv'!H644="","",'[1]JIRA-Getter.csv'!H644)</f>
        <v>0.5</v>
      </c>
      <c r="I645" s="6">
        <f>IF('[1]JIRA-Getter.csv'!I644="","",'[1]JIRA-Getter.csv'!I644)</f>
        <v>0.33333333333333298</v>
      </c>
      <c r="J645" s="6">
        <f>IF('[1]JIRA-Getter.csv'!J644="","",'[1]JIRA-Getter.csv'!J644)</f>
        <v>0.16666666666666599</v>
      </c>
      <c r="K645" s="5">
        <f>IF('[1]JIRA-Getter.csv'!K644="","",'[1]JIRA-Getter.csv'!K644)</f>
        <v>2</v>
      </c>
      <c r="L645" s="5" t="str">
        <f>IF('[1]JIRA-Getter.csv'!L644="","",'[1]JIRA-Getter.csv'!L644)</f>
        <v>Laurin Murer</v>
      </c>
      <c r="M645" s="7">
        <f>IF('[1]JIRA-Getter.csv'!M644="","",'[1]JIRA-Getter.csv'!M644+365.5*4)</f>
        <v>41986.030555555553</v>
      </c>
      <c r="N645" s="6">
        <f>IF('[1]JIRA-Getter.csv'!N644="","",'[1]JIRA-Getter.csv'!N644)</f>
        <v>0.16666666666666599</v>
      </c>
      <c r="O645" s="8" t="str">
        <f>IF('[1]JIRA-Getter.csv'!O644="","",'[1]JIRA-Getter.csv'!O644)</f>
        <v>Reviewed, looks good!</v>
      </c>
      <c r="P645" s="7">
        <f t="shared" si="10"/>
        <v>41986</v>
      </c>
    </row>
    <row r="646" spans="1:16">
      <c r="A646" s="5">
        <f>IF('[1]JIRA-Getter.csv'!A645="","",'[1]JIRA-Getter.csv'!A645)</f>
        <v>11623</v>
      </c>
      <c r="B646" s="5" t="str">
        <f>IF('[1]JIRA-Getter.csv'!B645="","",'[1]JIRA-Getter.csv'!B645)</f>
        <v>BA-219</v>
      </c>
      <c r="C646" s="5" t="str">
        <f>IF('[1]JIRA-Getter.csv'!C645="","",'[1]JIRA-Getter.csv'!C645)</f>
        <v>Add codemetrics to documentation</v>
      </c>
      <c r="D646" s="5" t="str">
        <f>IF('[1]JIRA-Getter.csv'!D645="","",'[1]JIRA-Getter.csv'!D645)</f>
        <v/>
      </c>
      <c r="E646" s="5" t="str">
        <f>IF('[1]JIRA-Getter.csv'!E645="","",'[1]JIRA-Getter.csv'!E645)</f>
        <v>Doc.Completion</v>
      </c>
      <c r="F646" s="5" t="str">
        <f>IF('[1]JIRA-Getter.csv'!F645="","",'[1]JIRA-Getter.csv'!F645)</f>
        <v>Closed</v>
      </c>
      <c r="G646" s="6">
        <f>IF('[1]JIRA-Getter.csv'!G645="","",'[1]JIRA-Getter.csv'!G645)</f>
        <v>3</v>
      </c>
      <c r="H646" s="6">
        <f>IF('[1]JIRA-Getter.csv'!H645="","",'[1]JIRA-Getter.csv'!H645)</f>
        <v>0.375</v>
      </c>
      <c r="I646" s="6">
        <f>IF('[1]JIRA-Getter.csv'!I645="","",'[1]JIRA-Getter.csv'!I645)</f>
        <v>0</v>
      </c>
      <c r="J646" s="6">
        <f>IF('[1]JIRA-Getter.csv'!J645="","",'[1]JIRA-Getter.csv'!J645)</f>
        <v>0</v>
      </c>
      <c r="K646" s="5">
        <f>IF('[1]JIRA-Getter.csv'!K645="","",'[1]JIRA-Getter.csv'!K645)</f>
        <v>8</v>
      </c>
      <c r="L646" s="5" t="str">
        <f>IF('[1]JIRA-Getter.csv'!L645="","",'[1]JIRA-Getter.csv'!L645)</f>
        <v>Tobias Blaser</v>
      </c>
      <c r="M646" s="7">
        <f>IF('[1]JIRA-Getter.csv'!M645="","",'[1]JIRA-Getter.csv'!M645+365.5*4)</f>
        <v>41986.34375</v>
      </c>
      <c r="N646" s="6">
        <f>IF('[1]JIRA-Getter.csv'!N645="","",'[1]JIRA-Getter.csv'!N645)</f>
        <v>0.75</v>
      </c>
      <c r="O646" s="8" t="str">
        <f>IF('[1]JIRA-Getter.csv'!O645="","",'[1]JIRA-Getter.csv'!O645)</f>
        <v>Review code metriks</v>
      </c>
      <c r="P646" s="7">
        <f t="shared" si="10"/>
        <v>41986</v>
      </c>
    </row>
    <row r="647" spans="1:16">
      <c r="A647" s="5">
        <f>IF('[1]JIRA-Getter.csv'!A646="","",'[1]JIRA-Getter.csv'!A646)</f>
        <v>11624</v>
      </c>
      <c r="B647" s="5" t="str">
        <f>IF('[1]JIRA-Getter.csv'!B646="","",'[1]JIRA-Getter.csv'!B646)</f>
        <v>BA-237</v>
      </c>
      <c r="C647" s="5" t="str">
        <f>IF('[1]JIRA-Getter.csv'!C646="","",'[1]JIRA-Getter.csv'!C646)</f>
        <v>Fix last minute bugs</v>
      </c>
      <c r="D647" s="5" t="str">
        <f>IF('[1]JIRA-Getter.csv'!D646="","",'[1]JIRA-Getter.csv'!D646)</f>
        <v/>
      </c>
      <c r="E647" s="5" t="str">
        <f>IF('[1]JIRA-Getter.csv'!E646="","",'[1]JIRA-Getter.csv'!E646)</f>
        <v>Doc.Completion</v>
      </c>
      <c r="F647" s="5" t="str">
        <f>IF('[1]JIRA-Getter.csv'!F646="","",'[1]JIRA-Getter.csv'!F646)</f>
        <v>Closed</v>
      </c>
      <c r="G647" s="6">
        <f>IF('[1]JIRA-Getter.csv'!G646="","",'[1]JIRA-Getter.csv'!G646)</f>
        <v>1.5</v>
      </c>
      <c r="H647" s="6">
        <f>IF('[1]JIRA-Getter.csv'!H646="","",'[1]JIRA-Getter.csv'!H646)</f>
        <v>1.5</v>
      </c>
      <c r="I647" s="6">
        <f>IF('[1]JIRA-Getter.csv'!I646="","",'[1]JIRA-Getter.csv'!I646)</f>
        <v>0</v>
      </c>
      <c r="J647" s="6">
        <f>IF('[1]JIRA-Getter.csv'!J646="","",'[1]JIRA-Getter.csv'!J646)</f>
        <v>0</v>
      </c>
      <c r="K647" s="5">
        <f>IF('[1]JIRA-Getter.csv'!K646="","",'[1]JIRA-Getter.csv'!K646)</f>
        <v>1</v>
      </c>
      <c r="L647" s="5" t="str">
        <f>IF('[1]JIRA-Getter.csv'!L646="","",'[1]JIRA-Getter.csv'!L646)</f>
        <v>Tobias Blaser</v>
      </c>
      <c r="M647" s="7">
        <f>IF('[1]JIRA-Getter.csv'!M646="","",'[1]JIRA-Getter.csv'!M646+365.5*4)</f>
        <v>41986.40625</v>
      </c>
      <c r="N647" s="6">
        <f>IF('[1]JIRA-Getter.csv'!N646="","",'[1]JIRA-Getter.csv'!N646)</f>
        <v>1.5</v>
      </c>
      <c r="O647" s="8" t="str">
        <f>IF('[1]JIRA-Getter.csv'!O646="","",'[1]JIRA-Getter.csv'!O646)</f>
        <v>Fix style issue &amp; Fix TODOS &amp; fix form titles</v>
      </c>
      <c r="P647" s="7">
        <f t="shared" si="10"/>
        <v>41986</v>
      </c>
    </row>
    <row r="648" spans="1:16">
      <c r="A648" s="5">
        <f>IF('[1]JIRA-Getter.csv'!A647="","",'[1]JIRA-Getter.csv'!A647)</f>
        <v>11700</v>
      </c>
      <c r="B648" s="5" t="str">
        <f>IF('[1]JIRA-Getter.csv'!B647="","",'[1]JIRA-Getter.csv'!B647)</f>
        <v>BA-223</v>
      </c>
      <c r="C648" s="5" t="str">
        <f>IF('[1]JIRA-Getter.csv'!C647="","",'[1]JIRA-Getter.csv'!C647)</f>
        <v>Document possible future life of EEPPI</v>
      </c>
      <c r="D648" s="5" t="str">
        <f>IF('[1]JIRA-Getter.csv'!D647="","",'[1]JIRA-Getter.csv'!D647)</f>
        <v/>
      </c>
      <c r="E648" s="5" t="str">
        <f>IF('[1]JIRA-Getter.csv'!E647="","",'[1]JIRA-Getter.csv'!E647)</f>
        <v>Release BA</v>
      </c>
      <c r="F648" s="5" t="str">
        <f>IF('[1]JIRA-Getter.csv'!F647="","",'[1]JIRA-Getter.csv'!F647)</f>
        <v>Closed</v>
      </c>
      <c r="G648" s="6">
        <f>IF('[1]JIRA-Getter.csv'!G647="","",'[1]JIRA-Getter.csv'!G647)</f>
        <v>2</v>
      </c>
      <c r="H648" s="6">
        <f>IF('[1]JIRA-Getter.csv'!H647="","",'[1]JIRA-Getter.csv'!H647)</f>
        <v>1</v>
      </c>
      <c r="I648" s="6">
        <f>IF('[1]JIRA-Getter.csv'!I647="","",'[1]JIRA-Getter.csv'!I647)</f>
        <v>0.5</v>
      </c>
      <c r="J648" s="6">
        <f>IF('[1]JIRA-Getter.csv'!J647="","",'[1]JIRA-Getter.csv'!J647)</f>
        <v>0.25</v>
      </c>
      <c r="K648" s="5">
        <f>IF('[1]JIRA-Getter.csv'!K647="","",'[1]JIRA-Getter.csv'!K647)</f>
        <v>2</v>
      </c>
      <c r="L648" s="5" t="str">
        <f>IF('[1]JIRA-Getter.csv'!L647="","",'[1]JIRA-Getter.csv'!L647)</f>
        <v>Tobias Blaser</v>
      </c>
      <c r="M648" s="7">
        <f>IF('[1]JIRA-Getter.csv'!M647="","",'[1]JIRA-Getter.csv'!M647+365.5*4)</f>
        <v>41986.46875</v>
      </c>
      <c r="N648" s="6">
        <f>IF('[1]JIRA-Getter.csv'!N647="","",'[1]JIRA-Getter.csv'!N647)</f>
        <v>1</v>
      </c>
      <c r="O648" s="8" t="str">
        <f>IF('[1]JIRA-Getter.csv'!O647="","",'[1]JIRA-Getter.csv'!O647)</f>
        <v>Document additional features in conclusion</v>
      </c>
      <c r="P648" s="7">
        <f t="shared" si="10"/>
        <v>41986</v>
      </c>
    </row>
    <row r="649" spans="1:16">
      <c r="A649" s="5">
        <f>IF('[1]JIRA-Getter.csv'!A648="","",'[1]JIRA-Getter.csv'!A648)</f>
        <v>11701</v>
      </c>
      <c r="B649" s="5" t="str">
        <f>IF('[1]JIRA-Getter.csv'!B648="","",'[1]JIRA-Getter.csv'!B648)</f>
        <v>BA-238</v>
      </c>
      <c r="C649" s="5" t="str">
        <f>IF('[1]JIRA-Getter.csv'!C648="","",'[1]JIRA-Getter.csv'!C648)</f>
        <v>Create team images</v>
      </c>
      <c r="D649" s="5" t="str">
        <f>IF('[1]JIRA-Getter.csv'!D648="","",'[1]JIRA-Getter.csv'!D648)</f>
        <v/>
      </c>
      <c r="E649" s="5" t="str">
        <f>IF('[1]JIRA-Getter.csv'!E648="","",'[1]JIRA-Getter.csv'!E648)</f>
        <v>Doc.Completion</v>
      </c>
      <c r="F649" s="5" t="str">
        <f>IF('[1]JIRA-Getter.csv'!F648="","",'[1]JIRA-Getter.csv'!F648)</f>
        <v>Closed</v>
      </c>
      <c r="G649" s="6">
        <f>IF('[1]JIRA-Getter.csv'!G648="","",'[1]JIRA-Getter.csv'!G648)</f>
        <v>3</v>
      </c>
      <c r="H649" s="6">
        <f>IF('[1]JIRA-Getter.csv'!H648="","",'[1]JIRA-Getter.csv'!H648)</f>
        <v>3</v>
      </c>
      <c r="I649" s="6">
        <f>IF('[1]JIRA-Getter.csv'!I648="","",'[1]JIRA-Getter.csv'!I648)</f>
        <v>2</v>
      </c>
      <c r="J649" s="6">
        <f>IF('[1]JIRA-Getter.csv'!J648="","",'[1]JIRA-Getter.csv'!J648)</f>
        <v>2</v>
      </c>
      <c r="K649" s="5">
        <f>IF('[1]JIRA-Getter.csv'!K648="","",'[1]JIRA-Getter.csv'!K648)</f>
        <v>1</v>
      </c>
      <c r="L649" s="5" t="str">
        <f>IF('[1]JIRA-Getter.csv'!L648="","",'[1]JIRA-Getter.csv'!L648)</f>
        <v>Tobias Blaser</v>
      </c>
      <c r="M649" s="7">
        <f>IF('[1]JIRA-Getter.csv'!M648="","",'[1]JIRA-Getter.csv'!M648+365.5*4)</f>
        <v>41986.520833333336</v>
      </c>
      <c r="N649" s="6">
        <f>IF('[1]JIRA-Getter.csv'!N648="","",'[1]JIRA-Getter.csv'!N648)</f>
        <v>1</v>
      </c>
      <c r="O649" s="8" t="str">
        <f>IF('[1]JIRA-Getter.csv'!O648="","",'[1]JIRA-Getter.csv'!O648)</f>
        <v>make pictures</v>
      </c>
      <c r="P649" s="7">
        <f t="shared" si="10"/>
        <v>41986</v>
      </c>
    </row>
    <row r="650" spans="1:16">
      <c r="A650" s="5">
        <f>IF('[1]JIRA-Getter.csv'!A649="","",'[1]JIRA-Getter.csv'!A649)</f>
        <v>11702</v>
      </c>
      <c r="B650" s="5" t="str">
        <f>IF('[1]JIRA-Getter.csv'!B649="","",'[1]JIRA-Getter.csv'!B649)</f>
        <v>BA-213</v>
      </c>
      <c r="C650" s="5" t="str">
        <f>IF('[1]JIRA-Getter.csv'!C649="","",'[1]JIRA-Getter.csv'!C649)</f>
        <v>Compose introduction</v>
      </c>
      <c r="D650" s="5" t="str">
        <f>IF('[1]JIRA-Getter.csv'!D649="","",'[1]JIRA-Getter.csv'!D649)</f>
        <v/>
      </c>
      <c r="E650" s="5" t="str">
        <f>IF('[1]JIRA-Getter.csv'!E649="","",'[1]JIRA-Getter.csv'!E649)</f>
        <v>Doc.Completion</v>
      </c>
      <c r="F650" s="5" t="str">
        <f>IF('[1]JIRA-Getter.csv'!F649="","",'[1]JIRA-Getter.csv'!F649)</f>
        <v>Closed</v>
      </c>
      <c r="G650" s="6">
        <f>IF('[1]JIRA-Getter.csv'!G649="","",'[1]JIRA-Getter.csv'!G649)</f>
        <v>5</v>
      </c>
      <c r="H650" s="6">
        <f>IF('[1]JIRA-Getter.csv'!H649="","",'[1]JIRA-Getter.csv'!H649)</f>
        <v>5</v>
      </c>
      <c r="I650" s="6">
        <f>IF('[1]JIRA-Getter.csv'!I649="","",'[1]JIRA-Getter.csv'!I649)</f>
        <v>4</v>
      </c>
      <c r="J650" s="6">
        <f>IF('[1]JIRA-Getter.csv'!J649="","",'[1]JIRA-Getter.csv'!J649)</f>
        <v>4</v>
      </c>
      <c r="K650" s="5">
        <f>IF('[1]JIRA-Getter.csv'!K649="","",'[1]JIRA-Getter.csv'!K649)</f>
        <v>1</v>
      </c>
      <c r="L650" s="5" t="str">
        <f>IF('[1]JIRA-Getter.csv'!L649="","",'[1]JIRA-Getter.csv'!L649)</f>
        <v>Tobias Blaser</v>
      </c>
      <c r="M650" s="7">
        <f>IF('[1]JIRA-Getter.csv'!M649="","",'[1]JIRA-Getter.csv'!M649+365.5*4)</f>
        <v>41986.5625</v>
      </c>
      <c r="N650" s="6">
        <f>IF('[1]JIRA-Getter.csv'!N649="","",'[1]JIRA-Getter.csv'!N649)</f>
        <v>1</v>
      </c>
      <c r="O650" s="8" t="str">
        <f>IF('[1]JIRA-Getter.csv'!O649="","",'[1]JIRA-Getter.csv'!O649)</f>
        <v>Rework introduction</v>
      </c>
      <c r="P650" s="7">
        <f t="shared" si="10"/>
        <v>41986</v>
      </c>
    </row>
    <row r="651" spans="1:16">
      <c r="A651" s="5">
        <f>IF('[1]JIRA-Getter.csv'!A650="","",'[1]JIRA-Getter.csv'!A650)</f>
        <v>11703</v>
      </c>
      <c r="B651" s="5" t="str">
        <f>IF('[1]JIRA-Getter.csv'!B650="","",'[1]JIRA-Getter.csv'!B650)</f>
        <v>BA-220</v>
      </c>
      <c r="C651" s="5" t="str">
        <f>IF('[1]JIRA-Getter.csv'!C650="","",'[1]JIRA-Getter.csv'!C650)</f>
        <v>Make screenshots and add to documentation</v>
      </c>
      <c r="D651" s="5" t="str">
        <f>IF('[1]JIRA-Getter.csv'!D650="","",'[1]JIRA-Getter.csv'!D650)</f>
        <v/>
      </c>
      <c r="E651" s="5" t="str">
        <f>IF('[1]JIRA-Getter.csv'!E650="","",'[1]JIRA-Getter.csv'!E650)</f>
        <v>Doc.Completion</v>
      </c>
      <c r="F651" s="5" t="str">
        <f>IF('[1]JIRA-Getter.csv'!F650="","",'[1]JIRA-Getter.csv'!F650)</f>
        <v>Closed</v>
      </c>
      <c r="G651" s="6">
        <f>IF('[1]JIRA-Getter.csv'!G650="","",'[1]JIRA-Getter.csv'!G650)</f>
        <v>2</v>
      </c>
      <c r="H651" s="6">
        <f>IF('[1]JIRA-Getter.csv'!H650="","",'[1]JIRA-Getter.csv'!H650)</f>
        <v>2</v>
      </c>
      <c r="I651" s="6">
        <f>IF('[1]JIRA-Getter.csv'!I650="","",'[1]JIRA-Getter.csv'!I650)</f>
        <v>1</v>
      </c>
      <c r="J651" s="6">
        <f>IF('[1]JIRA-Getter.csv'!J650="","",'[1]JIRA-Getter.csv'!J650)</f>
        <v>1</v>
      </c>
      <c r="K651" s="5">
        <f>IF('[1]JIRA-Getter.csv'!K650="","",'[1]JIRA-Getter.csv'!K650)</f>
        <v>1</v>
      </c>
      <c r="L651" s="5" t="str">
        <f>IF('[1]JIRA-Getter.csv'!L650="","",'[1]JIRA-Getter.csv'!L650)</f>
        <v>Tobias Blaser</v>
      </c>
      <c r="M651" s="7">
        <f>IF('[1]JIRA-Getter.csv'!M650="","",'[1]JIRA-Getter.csv'!M650+365.5*4)</f>
        <v>41986.666666666664</v>
      </c>
      <c r="N651" s="6">
        <f>IF('[1]JIRA-Getter.csv'!N650="","",'[1]JIRA-Getter.csv'!N650)</f>
        <v>1</v>
      </c>
      <c r="O651" s="8" t="str">
        <f>IF('[1]JIRA-Getter.csv'!O650="","",'[1]JIRA-Getter.csv'!O650)</f>
        <v>Compose chapter about the user interface.</v>
      </c>
      <c r="P651" s="7">
        <f t="shared" si="10"/>
        <v>41986</v>
      </c>
    </row>
    <row r="652" spans="1:16">
      <c r="A652" s="5">
        <f>IF('[1]JIRA-Getter.csv'!A651="","",'[1]JIRA-Getter.csv'!A651)</f>
        <v>11704</v>
      </c>
      <c r="B652" s="5" t="str">
        <f>IF('[1]JIRA-Getter.csv'!B651="","",'[1]JIRA-Getter.csv'!B651)</f>
        <v>BA-234</v>
      </c>
      <c r="C652" s="5" t="str">
        <f>IF('[1]JIRA-Getter.csv'!C651="","",'[1]JIRA-Getter.csv'!C651)</f>
        <v>Create acknowledgment to professor</v>
      </c>
      <c r="D652" s="5" t="str">
        <f>IF('[1]JIRA-Getter.csv'!D651="","",'[1]JIRA-Getter.csv'!D651)</f>
        <v/>
      </c>
      <c r="E652" s="5" t="str">
        <f>IF('[1]JIRA-Getter.csv'!E651="","",'[1]JIRA-Getter.csv'!E651)</f>
        <v>Doc.Completion</v>
      </c>
      <c r="F652" s="5" t="str">
        <f>IF('[1]JIRA-Getter.csv'!F651="","",'[1]JIRA-Getter.csv'!F651)</f>
        <v>Closed</v>
      </c>
      <c r="G652" s="6">
        <f>IF('[1]JIRA-Getter.csv'!G651="","",'[1]JIRA-Getter.csv'!G651)</f>
        <v>0.5</v>
      </c>
      <c r="H652" s="6">
        <f>IF('[1]JIRA-Getter.csv'!H651="","",'[1]JIRA-Getter.csv'!H651)</f>
        <v>0.25</v>
      </c>
      <c r="I652" s="6">
        <f>IF('[1]JIRA-Getter.csv'!I651="","",'[1]JIRA-Getter.csv'!I651)</f>
        <v>0</v>
      </c>
      <c r="J652" s="6">
        <f>IF('[1]JIRA-Getter.csv'!J651="","",'[1]JIRA-Getter.csv'!J651)</f>
        <v>0</v>
      </c>
      <c r="K652" s="5">
        <f>IF('[1]JIRA-Getter.csv'!K651="","",'[1]JIRA-Getter.csv'!K651)</f>
        <v>2</v>
      </c>
      <c r="L652" s="5" t="str">
        <f>IF('[1]JIRA-Getter.csv'!L651="","",'[1]JIRA-Getter.csv'!L651)</f>
        <v>Tobias Blaser</v>
      </c>
      <c r="M652" s="7">
        <f>IF('[1]JIRA-Getter.csv'!M651="","",'[1]JIRA-Getter.csv'!M651+365.5*4)</f>
        <v>41986.708333333336</v>
      </c>
      <c r="N652" s="6">
        <f>IF('[1]JIRA-Getter.csv'!N651="","",'[1]JIRA-Getter.csv'!N651)</f>
        <v>0.5</v>
      </c>
      <c r="O652" s="8" t="str">
        <f>IF('[1]JIRA-Getter.csv'!O651="","",'[1]JIRA-Getter.csv'!O651)</f>
        <v>Compose thanks document</v>
      </c>
      <c r="P652" s="7">
        <f t="shared" si="10"/>
        <v>41986</v>
      </c>
    </row>
    <row r="653" spans="1:16">
      <c r="A653" s="5">
        <f>IF('[1]JIRA-Getter.csv'!A652="","",'[1]JIRA-Getter.csv'!A652)</f>
        <v>11705</v>
      </c>
      <c r="B653" s="5" t="str">
        <f>IF('[1]JIRA-Getter.csv'!B652="","",'[1]JIRA-Getter.csv'!B652)</f>
        <v>BA-233</v>
      </c>
      <c r="C653" s="5" t="str">
        <f>IF('[1]JIRA-Getter.csv'!C652="","",'[1]JIRA-Getter.csv'!C652)</f>
        <v>Export meeting reports to pdf and include in documentation</v>
      </c>
      <c r="D653" s="5" t="str">
        <f>IF('[1]JIRA-Getter.csv'!D652="","",'[1]JIRA-Getter.csv'!D652)</f>
        <v/>
      </c>
      <c r="E653" s="5" t="str">
        <f>IF('[1]JIRA-Getter.csv'!E652="","",'[1]JIRA-Getter.csv'!E652)</f>
        <v>Doc.Completion</v>
      </c>
      <c r="F653" s="5" t="str">
        <f>IF('[1]JIRA-Getter.csv'!F652="","",'[1]JIRA-Getter.csv'!F652)</f>
        <v>Closed</v>
      </c>
      <c r="G653" s="6">
        <f>IF('[1]JIRA-Getter.csv'!G652="","",'[1]JIRA-Getter.csv'!G652)</f>
        <v>1</v>
      </c>
      <c r="H653" s="6">
        <f>IF('[1]JIRA-Getter.csv'!H652="","",'[1]JIRA-Getter.csv'!H652)</f>
        <v>0.33333333333333298</v>
      </c>
      <c r="I653" s="6">
        <f>IF('[1]JIRA-Getter.csv'!I652="","",'[1]JIRA-Getter.csv'!I652)</f>
        <v>8.3333333333333301E-2</v>
      </c>
      <c r="J653" s="6">
        <f>IF('[1]JIRA-Getter.csv'!J652="","",'[1]JIRA-Getter.csv'!J652)</f>
        <v>2.77777777777777E-2</v>
      </c>
      <c r="K653" s="5">
        <f>IF('[1]JIRA-Getter.csv'!K652="","",'[1]JIRA-Getter.csv'!K652)</f>
        <v>3</v>
      </c>
      <c r="L653" s="5" t="str">
        <f>IF('[1]JIRA-Getter.csv'!L652="","",'[1]JIRA-Getter.csv'!L652)</f>
        <v>Laurin Murer</v>
      </c>
      <c r="M653" s="7">
        <f>IF('[1]JIRA-Getter.csv'!M652="","",'[1]JIRA-Getter.csv'!M652+365.5*4)</f>
        <v>41986.722916666666</v>
      </c>
      <c r="N653" s="6">
        <f>IF('[1]JIRA-Getter.csv'!N652="","",'[1]JIRA-Getter.csv'!N652)</f>
        <v>0.33333333333333298</v>
      </c>
      <c r="O653" s="8" t="str">
        <f>IF('[1]JIRA-Getter.csv'!O652="","",'[1]JIRA-Getter.csv'!O652)</f>
        <v>Updated formatting in meeting protocols</v>
      </c>
      <c r="P653" s="7">
        <f t="shared" si="10"/>
        <v>41986</v>
      </c>
    </row>
    <row r="654" spans="1:16">
      <c r="A654" s="5">
        <f>IF('[1]JIRA-Getter.csv'!A653="","",'[1]JIRA-Getter.csv'!A653)</f>
        <v>11706</v>
      </c>
      <c r="B654" s="5" t="str">
        <f>IF('[1]JIRA-Getter.csv'!B653="","",'[1]JIRA-Getter.csv'!B653)</f>
        <v>BA-177</v>
      </c>
      <c r="C654" s="5" t="str">
        <f>IF('[1]JIRA-Getter.csv'!C653="","",'[1]JIRA-Getter.csv'!C653)</f>
        <v>Document mapping concept overview (metamapping)</v>
      </c>
      <c r="D654" s="5" t="str">
        <f>IF('[1]JIRA-Getter.csv'!D653="","",'[1]JIRA-Getter.csv'!D653)</f>
        <v/>
      </c>
      <c r="E654" s="5" t="str">
        <f>IF('[1]JIRA-Getter.csv'!E653="","",'[1]JIRA-Getter.csv'!E653)</f>
        <v>Doc.Completion</v>
      </c>
      <c r="F654" s="5" t="str">
        <f>IF('[1]JIRA-Getter.csv'!F653="","",'[1]JIRA-Getter.csv'!F653)</f>
        <v>Closed</v>
      </c>
      <c r="G654" s="6">
        <f>IF('[1]JIRA-Getter.csv'!G653="","",'[1]JIRA-Getter.csv'!G653)</f>
        <v>2</v>
      </c>
      <c r="H654" s="6">
        <f>IF('[1]JIRA-Getter.csv'!H653="","",'[1]JIRA-Getter.csv'!H653)</f>
        <v>2</v>
      </c>
      <c r="I654" s="6">
        <f>IF('[1]JIRA-Getter.csv'!I653="","",'[1]JIRA-Getter.csv'!I653)</f>
        <v>1</v>
      </c>
      <c r="J654" s="6">
        <f>IF('[1]JIRA-Getter.csv'!J653="","",'[1]JIRA-Getter.csv'!J653)</f>
        <v>1</v>
      </c>
      <c r="K654" s="5">
        <f>IF('[1]JIRA-Getter.csv'!K653="","",'[1]JIRA-Getter.csv'!K653)</f>
        <v>1</v>
      </c>
      <c r="L654" s="5" t="str">
        <f>IF('[1]JIRA-Getter.csv'!L653="","",'[1]JIRA-Getter.csv'!L653)</f>
        <v>Tobias Blaser</v>
      </c>
      <c r="M654" s="7">
        <f>IF('[1]JIRA-Getter.csv'!M653="","",'[1]JIRA-Getter.csv'!M653+365.5*4)</f>
        <v>41986.729166666664</v>
      </c>
      <c r="N654" s="6">
        <f>IF('[1]JIRA-Getter.csv'!N653="","",'[1]JIRA-Getter.csv'!N653)</f>
        <v>1</v>
      </c>
      <c r="O654" s="8" t="str">
        <f>IF('[1]JIRA-Getter.csv'!O653="","",'[1]JIRA-Getter.csv'!O653)</f>
        <v>Document metamapping, create diagram</v>
      </c>
      <c r="P654" s="7">
        <f t="shared" si="10"/>
        <v>41986</v>
      </c>
    </row>
    <row r="655" spans="1:16">
      <c r="A655" s="5">
        <f>IF('[1]JIRA-Getter.csv'!A654="","",'[1]JIRA-Getter.csv'!A654)</f>
        <v>11800</v>
      </c>
      <c r="B655" s="5" t="str">
        <f>IF('[1]JIRA-Getter.csv'!B654="","",'[1]JIRA-Getter.csv'!B654)</f>
        <v>BA-239</v>
      </c>
      <c r="C655" s="5" t="str">
        <f>IF('[1]JIRA-Getter.csv'!C654="","",'[1]JIRA-Getter.csv'!C654)</f>
        <v>Setup and document test installation of eeppi</v>
      </c>
      <c r="D655" s="5" t="str">
        <f>IF('[1]JIRA-Getter.csv'!D654="","",'[1]JIRA-Getter.csv'!D654)</f>
        <v/>
      </c>
      <c r="E655" s="5" t="str">
        <f>IF('[1]JIRA-Getter.csv'!E654="","",'[1]JIRA-Getter.csv'!E654)</f>
        <v>Doc.Completion</v>
      </c>
      <c r="F655" s="5" t="str">
        <f>IF('[1]JIRA-Getter.csv'!F654="","",'[1]JIRA-Getter.csv'!F654)</f>
        <v>Closed</v>
      </c>
      <c r="G655" s="6">
        <f>IF('[1]JIRA-Getter.csv'!G654="","",'[1]JIRA-Getter.csv'!G654)</f>
        <v>2</v>
      </c>
      <c r="H655" s="6">
        <f>IF('[1]JIRA-Getter.csv'!H654="","",'[1]JIRA-Getter.csv'!H654)</f>
        <v>2</v>
      </c>
      <c r="I655" s="6">
        <f>IF('[1]JIRA-Getter.csv'!I654="","",'[1]JIRA-Getter.csv'!I654)</f>
        <v>0.5</v>
      </c>
      <c r="J655" s="6">
        <f>IF('[1]JIRA-Getter.csv'!J654="","",'[1]JIRA-Getter.csv'!J654)</f>
        <v>0.5</v>
      </c>
      <c r="K655" s="5">
        <f>IF('[1]JIRA-Getter.csv'!K654="","",'[1]JIRA-Getter.csv'!K654)</f>
        <v>1</v>
      </c>
      <c r="L655" s="5" t="str">
        <f>IF('[1]JIRA-Getter.csv'!L654="","",'[1]JIRA-Getter.csv'!L654)</f>
        <v>Laurin Murer</v>
      </c>
      <c r="M655" s="7">
        <f>IF('[1]JIRA-Getter.csv'!M654="","",'[1]JIRA-Getter.csv'!M654+365.5*4)</f>
        <v>41986.813194444447</v>
      </c>
      <c r="N655" s="6">
        <f>IF('[1]JIRA-Getter.csv'!N654="","",'[1]JIRA-Getter.csv'!N654)</f>
        <v>1.5</v>
      </c>
      <c r="O655" s="8" t="str">
        <f>IF('[1]JIRA-Getter.csv'!O654="","",'[1]JIRA-Getter.csv'!O654)</f>
        <v>Setup of test installation and document it</v>
      </c>
      <c r="P655" s="7">
        <f t="shared" si="10"/>
        <v>41986</v>
      </c>
    </row>
    <row r="656" spans="1:16">
      <c r="A656" s="5">
        <f>IF('[1]JIRA-Getter.csv'!A655="","",'[1]JIRA-Getter.csv'!A655)</f>
        <v>11801</v>
      </c>
      <c r="B656" s="5" t="str">
        <f>IF('[1]JIRA-Getter.csv'!B655="","",'[1]JIRA-Getter.csv'!B655)</f>
        <v>BA-160</v>
      </c>
      <c r="C656" s="5" t="str">
        <f>IF('[1]JIRA-Getter.csv'!C655="","",'[1]JIRA-Getter.csv'!C655)</f>
        <v>Document differences between wireframes and reality</v>
      </c>
      <c r="D656" s="5" t="str">
        <f>IF('[1]JIRA-Getter.csv'!D655="","",'[1]JIRA-Getter.csv'!D655)</f>
        <v/>
      </c>
      <c r="E656" s="5" t="str">
        <f>IF('[1]JIRA-Getter.csv'!E655="","",'[1]JIRA-Getter.csv'!E655)</f>
        <v>Doc.Completion</v>
      </c>
      <c r="F656" s="5" t="str">
        <f>IF('[1]JIRA-Getter.csv'!F655="","",'[1]JIRA-Getter.csv'!F655)</f>
        <v>Closed</v>
      </c>
      <c r="G656" s="6">
        <f>IF('[1]JIRA-Getter.csv'!G655="","",'[1]JIRA-Getter.csv'!G655)</f>
        <v>4</v>
      </c>
      <c r="H656" s="6">
        <f>IF('[1]JIRA-Getter.csv'!H655="","",'[1]JIRA-Getter.csv'!H655)</f>
        <v>4</v>
      </c>
      <c r="I656" s="6">
        <f>IF('[1]JIRA-Getter.csv'!I655="","",'[1]JIRA-Getter.csv'!I655)</f>
        <v>3.75</v>
      </c>
      <c r="J656" s="6">
        <f>IF('[1]JIRA-Getter.csv'!J655="","",'[1]JIRA-Getter.csv'!J655)</f>
        <v>3.75</v>
      </c>
      <c r="K656" s="5">
        <f>IF('[1]JIRA-Getter.csv'!K655="","",'[1]JIRA-Getter.csv'!K655)</f>
        <v>1</v>
      </c>
      <c r="L656" s="5" t="str">
        <f>IF('[1]JIRA-Getter.csv'!L655="","",'[1]JIRA-Getter.csv'!L655)</f>
        <v>Laurin Murer</v>
      </c>
      <c r="M656" s="7">
        <f>IF('[1]JIRA-Getter.csv'!M655="","",'[1]JIRA-Getter.csv'!M655+365.5*4)</f>
        <v>41986.826388888891</v>
      </c>
      <c r="N656" s="6">
        <f>IF('[1]JIRA-Getter.csv'!N655="","",'[1]JIRA-Getter.csv'!N655)</f>
        <v>0.25</v>
      </c>
      <c r="O656" s="8" t="str">
        <f>IF('[1]JIRA-Getter.csv'!O655="","",'[1]JIRA-Getter.csv'!O655)</f>
        <v>Reviewed final user interface description</v>
      </c>
      <c r="P656" s="7">
        <f t="shared" si="10"/>
        <v>41986</v>
      </c>
    </row>
    <row r="657" spans="1:16">
      <c r="A657" s="5">
        <f>IF('[1]JIRA-Getter.csv'!A656="","",'[1]JIRA-Getter.csv'!A656)</f>
        <v>11802</v>
      </c>
      <c r="B657" s="5" t="str">
        <f>IF('[1]JIRA-Getter.csv'!B656="","",'[1]JIRA-Getter.csv'!B656)</f>
        <v>BA-174</v>
      </c>
      <c r="C657" s="5" t="str">
        <f>IF('[1]JIRA-Getter.csv'!C656="","",'[1]JIRA-Getter.csv'!C656)</f>
        <v>Security is no requirement -&gt; document</v>
      </c>
      <c r="D657" s="5" t="str">
        <f>IF('[1]JIRA-Getter.csv'!D656="","",'[1]JIRA-Getter.csv'!D656)</f>
        <v/>
      </c>
      <c r="E657" s="5" t="str">
        <f>IF('[1]JIRA-Getter.csv'!E656="","",'[1]JIRA-Getter.csv'!E656)</f>
        <v>Doc.Completion</v>
      </c>
      <c r="F657" s="5" t="str">
        <f>IF('[1]JIRA-Getter.csv'!F656="","",'[1]JIRA-Getter.csv'!F656)</f>
        <v>Closed</v>
      </c>
      <c r="G657" s="6">
        <f>IF('[1]JIRA-Getter.csv'!G656="","",'[1]JIRA-Getter.csv'!G656)</f>
        <v>0</v>
      </c>
      <c r="H657" s="6">
        <f>IF('[1]JIRA-Getter.csv'!H656="","",'[1]JIRA-Getter.csv'!H656)</f>
        <v>0</v>
      </c>
      <c r="I657" s="6">
        <f>IF('[1]JIRA-Getter.csv'!I656="","",'[1]JIRA-Getter.csv'!I656)</f>
        <v>0</v>
      </c>
      <c r="J657" s="6">
        <f>IF('[1]JIRA-Getter.csv'!J656="","",'[1]JIRA-Getter.csv'!J656)</f>
        <v>0</v>
      </c>
      <c r="K657" s="5">
        <f>IF('[1]JIRA-Getter.csv'!K656="","",'[1]JIRA-Getter.csv'!K656)</f>
        <v>1</v>
      </c>
      <c r="L657" s="5" t="str">
        <f>IF('[1]JIRA-Getter.csv'!L656="","",'[1]JIRA-Getter.csv'!L656)</f>
        <v>Laurin Murer</v>
      </c>
      <c r="M657" s="7">
        <f>IF('[1]JIRA-Getter.csv'!M656="","",'[1]JIRA-Getter.csv'!M656+365.5*4)</f>
        <v>41986.847222222219</v>
      </c>
      <c r="N657" s="6">
        <f>IF('[1]JIRA-Getter.csv'!N656="","",'[1]JIRA-Getter.csv'!N656)</f>
        <v>0.25</v>
      </c>
      <c r="O657" s="8" t="str">
        <f>IF('[1]JIRA-Getter.csv'!O656="","",'[1]JIRA-Getter.csv'!O656)</f>
        <v>Documented Security (is no) requirement</v>
      </c>
      <c r="P657" s="7">
        <f t="shared" si="10"/>
        <v>41986</v>
      </c>
    </row>
    <row r="658" spans="1:16">
      <c r="A658" s="5">
        <f>IF('[1]JIRA-Getter.csv'!A657="","",'[1]JIRA-Getter.csv'!A657)</f>
        <v>11803</v>
      </c>
      <c r="B658" s="5" t="str">
        <f>IF('[1]JIRA-Getter.csv'!B657="","",'[1]JIRA-Getter.csv'!B657)</f>
        <v>BA-224</v>
      </c>
      <c r="C658" s="5" t="str">
        <f>IF('[1]JIRA-Getter.csv'!C657="","",'[1]JIRA-Getter.csv'!C657)</f>
        <v>Document Timemanagement and effectiv used times</v>
      </c>
      <c r="D658" s="5" t="str">
        <f>IF('[1]JIRA-Getter.csv'!D657="","",'[1]JIRA-Getter.csv'!D657)</f>
        <v/>
      </c>
      <c r="E658" s="5" t="str">
        <f>IF('[1]JIRA-Getter.csv'!E657="","",'[1]JIRA-Getter.csv'!E657)</f>
        <v>Doc.Completion</v>
      </c>
      <c r="F658" s="5" t="str">
        <f>IF('[1]JIRA-Getter.csv'!F657="","",'[1]JIRA-Getter.csv'!F657)</f>
        <v>Closed</v>
      </c>
      <c r="G658" s="6">
        <f>IF('[1]JIRA-Getter.csv'!G657="","",'[1]JIRA-Getter.csv'!G657)</f>
        <v>3</v>
      </c>
      <c r="H658" s="6">
        <f>IF('[1]JIRA-Getter.csv'!H657="","",'[1]JIRA-Getter.csv'!H657)</f>
        <v>0.75</v>
      </c>
      <c r="I658" s="6">
        <f>IF('[1]JIRA-Getter.csv'!I657="","",'[1]JIRA-Getter.csv'!I657)</f>
        <v>0.5</v>
      </c>
      <c r="J658" s="6">
        <f>IF('[1]JIRA-Getter.csv'!J657="","",'[1]JIRA-Getter.csv'!J657)</f>
        <v>0.125</v>
      </c>
      <c r="K658" s="5">
        <f>IF('[1]JIRA-Getter.csv'!K657="","",'[1]JIRA-Getter.csv'!K657)</f>
        <v>4</v>
      </c>
      <c r="L658" s="5" t="str">
        <f>IF('[1]JIRA-Getter.csv'!L657="","",'[1]JIRA-Getter.csv'!L657)</f>
        <v>Laurin Murer</v>
      </c>
      <c r="M658" s="7">
        <f>IF('[1]JIRA-Getter.csv'!M657="","",'[1]JIRA-Getter.csv'!M657+365.5*4)</f>
        <v>41986.862500000003</v>
      </c>
      <c r="N658" s="6">
        <f>IF('[1]JIRA-Getter.csv'!N657="","",'[1]JIRA-Getter.csv'!N657)</f>
        <v>0.5</v>
      </c>
      <c r="O658" s="8" t="str">
        <f>IF('[1]JIRA-Getter.csv'!O657="","",'[1]JIRA-Getter.csv'!O657)</f>
        <v>Documented work hours per week</v>
      </c>
      <c r="P658" s="7">
        <f t="shared" si="10"/>
        <v>41986</v>
      </c>
    </row>
    <row r="659" spans="1:16">
      <c r="A659" s="5">
        <f>IF('[1]JIRA-Getter.csv'!A658="","",'[1]JIRA-Getter.csv'!A658)</f>
        <v>11804</v>
      </c>
      <c r="B659" s="5" t="str">
        <f>IF('[1]JIRA-Getter.csv'!B658="","",'[1]JIRA-Getter.csv'!B658)</f>
        <v>BA-205</v>
      </c>
      <c r="C659" s="5" t="str">
        <f>IF('[1]JIRA-Getter.csv'!C658="","",'[1]JIRA-Getter.csv'!C658)</f>
        <v>Create simple tutorial for EEPPI, include in doku and EEPPI</v>
      </c>
      <c r="D659" s="5" t="str">
        <f>IF('[1]JIRA-Getter.csv'!D658="","",'[1]JIRA-Getter.csv'!D658)</f>
        <v/>
      </c>
      <c r="E659" s="5" t="str">
        <f>IF('[1]JIRA-Getter.csv'!E658="","",'[1]JIRA-Getter.csv'!E658)</f>
        <v>Doc.Completion</v>
      </c>
      <c r="F659" s="5" t="str">
        <f>IF('[1]JIRA-Getter.csv'!F658="","",'[1]JIRA-Getter.csv'!F658)</f>
        <v>Closed</v>
      </c>
      <c r="G659" s="6">
        <f>IF('[1]JIRA-Getter.csv'!G658="","",'[1]JIRA-Getter.csv'!G658)</f>
        <v>3</v>
      </c>
      <c r="H659" s="6">
        <f>IF('[1]JIRA-Getter.csv'!H658="","",'[1]JIRA-Getter.csv'!H658)</f>
        <v>0.6</v>
      </c>
      <c r="I659" s="6">
        <f>IF('[1]JIRA-Getter.csv'!I658="","",'[1]JIRA-Getter.csv'!I658)</f>
        <v>0</v>
      </c>
      <c r="J659" s="6">
        <f>IF('[1]JIRA-Getter.csv'!J658="","",'[1]JIRA-Getter.csv'!J658)</f>
        <v>0</v>
      </c>
      <c r="K659" s="5">
        <f>IF('[1]JIRA-Getter.csv'!K658="","",'[1]JIRA-Getter.csv'!K658)</f>
        <v>5</v>
      </c>
      <c r="L659" s="5" t="str">
        <f>IF('[1]JIRA-Getter.csv'!L658="","",'[1]JIRA-Getter.csv'!L658)</f>
        <v>Laurin Murer</v>
      </c>
      <c r="M659" s="7">
        <f>IF('[1]JIRA-Getter.csv'!M658="","",'[1]JIRA-Getter.csv'!M658+365.5*4)</f>
        <v>41986.406944444447</v>
      </c>
      <c r="N659" s="6">
        <f>IF('[1]JIRA-Getter.csv'!N658="","",'[1]JIRA-Getter.csv'!N658)</f>
        <v>1.5</v>
      </c>
      <c r="O659" s="8" t="str">
        <f>IF('[1]JIRA-Getter.csv'!O658="","",'[1]JIRA-Getter.csv'!O658)</f>
        <v>Reviewed tutorial and included it in documentation</v>
      </c>
      <c r="P659" s="7">
        <f t="shared" si="10"/>
        <v>41986</v>
      </c>
    </row>
    <row r="660" spans="1:16">
      <c r="A660" s="5">
        <f>IF('[1]JIRA-Getter.csv'!A659="","",'[1]JIRA-Getter.csv'!A659)</f>
        <v>11805</v>
      </c>
      <c r="B660" s="5" t="str">
        <f>IF('[1]JIRA-Getter.csv'!B659="","",'[1]JIRA-Getter.csv'!B659)</f>
        <v>BA-234</v>
      </c>
      <c r="C660" s="5" t="str">
        <f>IF('[1]JIRA-Getter.csv'!C659="","",'[1]JIRA-Getter.csv'!C659)</f>
        <v>Create acknowledgment to professor</v>
      </c>
      <c r="D660" s="5" t="str">
        <f>IF('[1]JIRA-Getter.csv'!D659="","",'[1]JIRA-Getter.csv'!D659)</f>
        <v/>
      </c>
      <c r="E660" s="5" t="str">
        <f>IF('[1]JIRA-Getter.csv'!E659="","",'[1]JIRA-Getter.csv'!E659)</f>
        <v>Doc.Completion</v>
      </c>
      <c r="F660" s="5" t="str">
        <f>IF('[1]JIRA-Getter.csv'!F659="","",'[1]JIRA-Getter.csv'!F659)</f>
        <v>Closed</v>
      </c>
      <c r="G660" s="6">
        <f>IF('[1]JIRA-Getter.csv'!G659="","",'[1]JIRA-Getter.csv'!G659)</f>
        <v>0.5</v>
      </c>
      <c r="H660" s="6">
        <f>IF('[1]JIRA-Getter.csv'!H659="","",'[1]JIRA-Getter.csv'!H659)</f>
        <v>0.25</v>
      </c>
      <c r="I660" s="6">
        <f>IF('[1]JIRA-Getter.csv'!I659="","",'[1]JIRA-Getter.csv'!I659)</f>
        <v>0</v>
      </c>
      <c r="J660" s="6">
        <f>IF('[1]JIRA-Getter.csv'!J659="","",'[1]JIRA-Getter.csv'!J659)</f>
        <v>0</v>
      </c>
      <c r="K660" s="5">
        <f>IF('[1]JIRA-Getter.csv'!K659="","",'[1]JIRA-Getter.csv'!K659)</f>
        <v>2</v>
      </c>
      <c r="L660" s="5" t="str">
        <f>IF('[1]JIRA-Getter.csv'!L659="","",'[1]JIRA-Getter.csv'!L659)</f>
        <v>Laurin Murer</v>
      </c>
      <c r="M660" s="7">
        <f>IF('[1]JIRA-Getter.csv'!M659="","",'[1]JIRA-Getter.csv'!M659+365.5*4)</f>
        <v>41986.872916666667</v>
      </c>
      <c r="N660" s="6">
        <f>IF('[1]JIRA-Getter.csv'!N659="","",'[1]JIRA-Getter.csv'!N659)</f>
        <v>0.16666666666666599</v>
      </c>
      <c r="O660" s="8" t="str">
        <f>IF('[1]JIRA-Getter.csv'!O659="","",'[1]JIRA-Getter.csv'!O659)</f>
        <v>Reviewed Danksagung</v>
      </c>
      <c r="P660" s="7">
        <f t="shared" si="10"/>
        <v>41986</v>
      </c>
    </row>
    <row r="661" spans="1:16">
      <c r="A661" s="5">
        <f>IF('[1]JIRA-Getter.csv'!A660="","",'[1]JIRA-Getter.csv'!A660)</f>
        <v>11806</v>
      </c>
      <c r="B661" s="5" t="str">
        <f>IF('[1]JIRA-Getter.csv'!B660="","",'[1]JIRA-Getter.csv'!B660)</f>
        <v>BA-221</v>
      </c>
      <c r="C661" s="5" t="str">
        <f>IF('[1]JIRA-Getter.csv'!C660="","",'[1]JIRA-Getter.csv'!C660)</f>
        <v>Update domain model according to final code version</v>
      </c>
      <c r="D661" s="5" t="str">
        <f>IF('[1]JIRA-Getter.csv'!D660="","",'[1]JIRA-Getter.csv'!D660)</f>
        <v/>
      </c>
      <c r="E661" s="5" t="str">
        <f>IF('[1]JIRA-Getter.csv'!E660="","",'[1]JIRA-Getter.csv'!E660)</f>
        <v>Doc.Completion</v>
      </c>
      <c r="F661" s="5" t="str">
        <f>IF('[1]JIRA-Getter.csv'!F660="","",'[1]JIRA-Getter.csv'!F660)</f>
        <v>Closed</v>
      </c>
      <c r="G661" s="6">
        <f>IF('[1]JIRA-Getter.csv'!G660="","",'[1]JIRA-Getter.csv'!G660)</f>
        <v>2</v>
      </c>
      <c r="H661" s="6">
        <f>IF('[1]JIRA-Getter.csv'!H660="","",'[1]JIRA-Getter.csv'!H660)</f>
        <v>2</v>
      </c>
      <c r="I661" s="6">
        <f>IF('[1]JIRA-Getter.csv'!I660="","",'[1]JIRA-Getter.csv'!I660)</f>
        <v>1.8333333333333299</v>
      </c>
      <c r="J661" s="6">
        <f>IF('[1]JIRA-Getter.csv'!J660="","",'[1]JIRA-Getter.csv'!J660)</f>
        <v>1.8333333333333299</v>
      </c>
      <c r="K661" s="5">
        <f>IF('[1]JIRA-Getter.csv'!K660="","",'[1]JIRA-Getter.csv'!K660)</f>
        <v>1</v>
      </c>
      <c r="L661" s="5" t="str">
        <f>IF('[1]JIRA-Getter.csv'!L660="","",'[1]JIRA-Getter.csv'!L660)</f>
        <v>Laurin Murer</v>
      </c>
      <c r="M661" s="7">
        <f>IF('[1]JIRA-Getter.csv'!M660="","",'[1]JIRA-Getter.csv'!M660+365.5*4)</f>
        <v>41986.879861111112</v>
      </c>
      <c r="N661" s="6">
        <f>IF('[1]JIRA-Getter.csv'!N660="","",'[1]JIRA-Getter.csv'!N660)</f>
        <v>0.16666666666666599</v>
      </c>
      <c r="O661" s="8" t="str">
        <f>IF('[1]JIRA-Getter.csv'!O660="","",'[1]JIRA-Getter.csv'!O660)</f>
        <v>Reviewed final domain model</v>
      </c>
      <c r="P661" s="7">
        <f t="shared" si="10"/>
        <v>41986</v>
      </c>
    </row>
    <row r="662" spans="1:16">
      <c r="A662" s="5">
        <f>IF('[1]JIRA-Getter.csv'!A661="","",'[1]JIRA-Getter.csv'!A661)</f>
        <v>11807</v>
      </c>
      <c r="B662" s="5" t="str">
        <f>IF('[1]JIRA-Getter.csv'!B661="","",'[1]JIRA-Getter.csv'!B661)</f>
        <v>BA-206</v>
      </c>
      <c r="C662" s="5" t="str">
        <f>IF('[1]JIRA-Getter.csv'!C661="","",'[1]JIRA-Getter.csv'!C661)</f>
        <v>Update stories (remove cdar dependencies)</v>
      </c>
      <c r="D662" s="5" t="str">
        <f>IF('[1]JIRA-Getter.csv'!D661="","",'[1]JIRA-Getter.csv'!D661)</f>
        <v/>
      </c>
      <c r="E662" s="5" t="str">
        <f>IF('[1]JIRA-Getter.csv'!E661="","",'[1]JIRA-Getter.csv'!E661)</f>
        <v>Release BA</v>
      </c>
      <c r="F662" s="5" t="str">
        <f>IF('[1]JIRA-Getter.csv'!F661="","",'[1]JIRA-Getter.csv'!F661)</f>
        <v>Closed</v>
      </c>
      <c r="G662" s="6">
        <f>IF('[1]JIRA-Getter.csv'!G661="","",'[1]JIRA-Getter.csv'!G661)</f>
        <v>2</v>
      </c>
      <c r="H662" s="6">
        <f>IF('[1]JIRA-Getter.csv'!H661="","",'[1]JIRA-Getter.csv'!H661)</f>
        <v>2</v>
      </c>
      <c r="I662" s="6">
        <f>IF('[1]JIRA-Getter.csv'!I661="","",'[1]JIRA-Getter.csv'!I661)</f>
        <v>1</v>
      </c>
      <c r="J662" s="6">
        <f>IF('[1]JIRA-Getter.csv'!J661="","",'[1]JIRA-Getter.csv'!J661)</f>
        <v>1</v>
      </c>
      <c r="K662" s="5">
        <f>IF('[1]JIRA-Getter.csv'!K661="","",'[1]JIRA-Getter.csv'!K661)</f>
        <v>1</v>
      </c>
      <c r="L662" s="5" t="str">
        <f>IF('[1]JIRA-Getter.csv'!L661="","",'[1]JIRA-Getter.csv'!L661)</f>
        <v>Tobias Blaser</v>
      </c>
      <c r="M662" s="7">
        <f>IF('[1]JIRA-Getter.csv'!M661="","",'[1]JIRA-Getter.csv'!M661+365.5*4)</f>
        <v>41986.833333333336</v>
      </c>
      <c r="N662" s="6">
        <f>IF('[1]JIRA-Getter.csv'!N661="","",'[1]JIRA-Getter.csv'!N661)</f>
        <v>1</v>
      </c>
      <c r="O662" s="8" t="str">
        <f>IF('[1]JIRA-Getter.csv'!O661="","",'[1]JIRA-Getter.csv'!O661)</f>
        <v>Update stories and requirements introduction</v>
      </c>
      <c r="P662" s="7">
        <f t="shared" si="10"/>
        <v>41986</v>
      </c>
    </row>
    <row r="663" spans="1:16">
      <c r="A663" s="5">
        <f>IF('[1]JIRA-Getter.csv'!A662="","",'[1]JIRA-Getter.csv'!A662)</f>
        <v>11808</v>
      </c>
      <c r="B663" s="5" t="str">
        <f>IF('[1]JIRA-Getter.csv'!B662="","",'[1]JIRA-Getter.csv'!B662)</f>
        <v>BA-71</v>
      </c>
      <c r="C663" s="5" t="str">
        <f>IF('[1]JIRA-Getter.csv'!C662="","",'[1]JIRA-Getter.csv'!C662)</f>
        <v>Finish milestone</v>
      </c>
      <c r="D663" s="5" t="str">
        <f>IF('[1]JIRA-Getter.csv'!D662="","",'[1]JIRA-Getter.csv'!D662)</f>
        <v/>
      </c>
      <c r="E663" s="5" t="str">
        <f>IF('[1]JIRA-Getter.csv'!E662="","",'[1]JIRA-Getter.csv'!E662)</f>
        <v/>
      </c>
      <c r="F663" s="5" t="str">
        <f>IF('[1]JIRA-Getter.csv'!F662="","",'[1]JIRA-Getter.csv'!F662)</f>
        <v>Open</v>
      </c>
      <c r="G663" s="6">
        <f>IF('[1]JIRA-Getter.csv'!G662="","",'[1]JIRA-Getter.csv'!G662)</f>
        <v>8</v>
      </c>
      <c r="H663" s="6">
        <f>IF('[1]JIRA-Getter.csv'!H662="","",'[1]JIRA-Getter.csv'!H662)</f>
        <v>1.1428571428571399</v>
      </c>
      <c r="I663" s="6">
        <f>IF('[1]JIRA-Getter.csv'!I662="","",'[1]JIRA-Getter.csv'!I662)</f>
        <v>0</v>
      </c>
      <c r="J663" s="6">
        <f>IF('[1]JIRA-Getter.csv'!J662="","",'[1]JIRA-Getter.csv'!J662)</f>
        <v>0</v>
      </c>
      <c r="K663" s="5">
        <f>IF('[1]JIRA-Getter.csv'!K662="","",'[1]JIRA-Getter.csv'!K662)</f>
        <v>7</v>
      </c>
      <c r="L663" s="5" t="str">
        <f>IF('[1]JIRA-Getter.csv'!L662="","",'[1]JIRA-Getter.csv'!L662)</f>
        <v>Tobias Blaser</v>
      </c>
      <c r="M663" s="7">
        <f>IF('[1]JIRA-Getter.csv'!M662="","",'[1]JIRA-Getter.csv'!M662+365.5*4)</f>
        <v>41986.885416666664</v>
      </c>
      <c r="N663" s="6">
        <f>IF('[1]JIRA-Getter.csv'!N662="","",'[1]JIRA-Getter.csv'!N662)</f>
        <v>1</v>
      </c>
      <c r="O663" s="8" t="str">
        <f>IF('[1]JIRA-Getter.csv'!O662="","",'[1]JIRA-Getter.csv'!O662)</f>
        <v>Finish Doc.Completion</v>
      </c>
      <c r="P663" s="7">
        <f t="shared" si="10"/>
        <v>41986</v>
      </c>
    </row>
    <row r="664" spans="1:16">
      <c r="A664" s="5">
        <f>IF('[1]JIRA-Getter.csv'!A663="","",'[1]JIRA-Getter.csv'!A663)</f>
        <v>11809</v>
      </c>
      <c r="B664" s="5" t="str">
        <f>IF('[1]JIRA-Getter.csv'!B663="","",'[1]JIRA-Getter.csv'!B663)</f>
        <v>BA-243</v>
      </c>
      <c r="C664" s="5" t="str">
        <f>IF('[1]JIRA-Getter.csv'!C663="","",'[1]JIRA-Getter.csv'!C663)</f>
        <v>Compose project review of laurin</v>
      </c>
      <c r="D664" s="5" t="str">
        <f>IF('[1]JIRA-Getter.csv'!D663="","",'[1]JIRA-Getter.csv'!D663)</f>
        <v/>
      </c>
      <c r="E664" s="5" t="str">
        <f>IF('[1]JIRA-Getter.csv'!E663="","",'[1]JIRA-Getter.csv'!E663)</f>
        <v>Release BA</v>
      </c>
      <c r="F664" s="5" t="str">
        <f>IF('[1]JIRA-Getter.csv'!F663="","",'[1]JIRA-Getter.csv'!F663)</f>
        <v>Closed</v>
      </c>
      <c r="G664" s="6">
        <f>IF('[1]JIRA-Getter.csv'!G663="","",'[1]JIRA-Getter.csv'!G663)</f>
        <v>1.5</v>
      </c>
      <c r="H664" s="6">
        <f>IF('[1]JIRA-Getter.csv'!H663="","",'[1]JIRA-Getter.csv'!H663)</f>
        <v>1.5</v>
      </c>
      <c r="I664" s="6">
        <f>IF('[1]JIRA-Getter.csv'!I663="","",'[1]JIRA-Getter.csv'!I663)</f>
        <v>0.75</v>
      </c>
      <c r="J664" s="6">
        <f>IF('[1]JIRA-Getter.csv'!J663="","",'[1]JIRA-Getter.csv'!J663)</f>
        <v>0.75</v>
      </c>
      <c r="K664" s="5">
        <f>IF('[1]JIRA-Getter.csv'!K663="","",'[1]JIRA-Getter.csv'!K663)</f>
        <v>1</v>
      </c>
      <c r="L664" s="5" t="str">
        <f>IF('[1]JIRA-Getter.csv'!L663="","",'[1]JIRA-Getter.csv'!L663)</f>
        <v>Laurin Murer</v>
      </c>
      <c r="M664" s="7">
        <f>IF('[1]JIRA-Getter.csv'!M663="","",'[1]JIRA-Getter.csv'!M663+365.5*4)</f>
        <v>41987.472222222219</v>
      </c>
      <c r="N664" s="6">
        <f>IF('[1]JIRA-Getter.csv'!N663="","",'[1]JIRA-Getter.csv'!N663)</f>
        <v>0.75</v>
      </c>
      <c r="O664" s="8" t="str">
        <f>IF('[1]JIRA-Getter.csv'!O663="","",'[1]JIRA-Getter.csv'!O663)</f>
        <v>Compose personal review</v>
      </c>
      <c r="P664" s="7">
        <f t="shared" si="10"/>
        <v>41987</v>
      </c>
    </row>
    <row r="665" spans="1:16">
      <c r="A665" s="5">
        <f>IF('[1]JIRA-Getter.csv'!A664="","",'[1]JIRA-Getter.csv'!A664)</f>
        <v>11810</v>
      </c>
      <c r="B665" s="5" t="str">
        <f>IF('[1]JIRA-Getter.csv'!B664="","",'[1]JIRA-Getter.csv'!B664)</f>
        <v>BA-242</v>
      </c>
      <c r="C665" s="5" t="str">
        <f>IF('[1]JIRA-Getter.csv'!C664="","",'[1]JIRA-Getter.csv'!C664)</f>
        <v>Compose personal feedback of tobias</v>
      </c>
      <c r="D665" s="5" t="str">
        <f>IF('[1]JIRA-Getter.csv'!D664="","",'[1]JIRA-Getter.csv'!D664)</f>
        <v/>
      </c>
      <c r="E665" s="5" t="str">
        <f>IF('[1]JIRA-Getter.csv'!E664="","",'[1]JIRA-Getter.csv'!E664)</f>
        <v>Release BA</v>
      </c>
      <c r="F665" s="5" t="str">
        <f>IF('[1]JIRA-Getter.csv'!F664="","",'[1]JIRA-Getter.csv'!F664)</f>
        <v>Closed</v>
      </c>
      <c r="G665" s="6">
        <f>IF('[1]JIRA-Getter.csv'!G664="","",'[1]JIRA-Getter.csv'!G664)</f>
        <v>1.5</v>
      </c>
      <c r="H665" s="6">
        <f>IF('[1]JIRA-Getter.csv'!H664="","",'[1]JIRA-Getter.csv'!H664)</f>
        <v>1.5</v>
      </c>
      <c r="I665" s="6">
        <f>IF('[1]JIRA-Getter.csv'!I664="","",'[1]JIRA-Getter.csv'!I664)</f>
        <v>0.5</v>
      </c>
      <c r="J665" s="6">
        <f>IF('[1]JIRA-Getter.csv'!J664="","",'[1]JIRA-Getter.csv'!J664)</f>
        <v>0.5</v>
      </c>
      <c r="K665" s="5">
        <f>IF('[1]JIRA-Getter.csv'!K664="","",'[1]JIRA-Getter.csv'!K664)</f>
        <v>1</v>
      </c>
      <c r="L665" s="5" t="str">
        <f>IF('[1]JIRA-Getter.csv'!L664="","",'[1]JIRA-Getter.csv'!L664)</f>
        <v>Tobias Blaser</v>
      </c>
      <c r="M665" s="7">
        <f>IF('[1]JIRA-Getter.csv'!M664="","",'[1]JIRA-Getter.csv'!M664+365.5*4)</f>
        <v>41987.4375</v>
      </c>
      <c r="N665" s="6">
        <f>IF('[1]JIRA-Getter.csv'!N664="","",'[1]JIRA-Getter.csv'!N664)</f>
        <v>1</v>
      </c>
      <c r="O665" s="8" t="str">
        <f>IF('[1]JIRA-Getter.csv'!O664="","",'[1]JIRA-Getter.csv'!O664)</f>
        <v>Compose personal feedback</v>
      </c>
      <c r="P665" s="7">
        <f t="shared" si="10"/>
        <v>41987</v>
      </c>
    </row>
    <row r="666" spans="1:16">
      <c r="A666" s="5">
        <f>IF('[1]JIRA-Getter.csv'!A665="","",'[1]JIRA-Getter.csv'!A665)</f>
        <v>11811</v>
      </c>
      <c r="B666" s="5" t="str">
        <f>IF('[1]JIRA-Getter.csv'!B665="","",'[1]JIRA-Getter.csv'!B665)</f>
        <v>BA-227</v>
      </c>
      <c r="C666" s="5" t="str">
        <f>IF('[1]JIRA-Getter.csv'!C665="","",'[1]JIRA-Getter.csv'!C665)</f>
        <v>Rework whole document</v>
      </c>
      <c r="D666" s="5" t="str">
        <f>IF('[1]JIRA-Getter.csv'!D665="","",'[1]JIRA-Getter.csv'!D665)</f>
        <v/>
      </c>
      <c r="E666" s="5" t="str">
        <f>IF('[1]JIRA-Getter.csv'!E665="","",'[1]JIRA-Getter.csv'!E665)</f>
        <v>Release BA</v>
      </c>
      <c r="F666" s="5" t="str">
        <f>IF('[1]JIRA-Getter.csv'!F665="","",'[1]JIRA-Getter.csv'!F665)</f>
        <v>Open</v>
      </c>
      <c r="G666" s="6">
        <f>IF('[1]JIRA-Getter.csv'!G665="","",'[1]JIRA-Getter.csv'!G665)</f>
        <v>10</v>
      </c>
      <c r="H666" s="6">
        <f>IF('[1]JIRA-Getter.csv'!H665="","",'[1]JIRA-Getter.csv'!H665)</f>
        <v>0.52631578947368396</v>
      </c>
      <c r="I666" s="6">
        <f>IF('[1]JIRA-Getter.csv'!I665="","",'[1]JIRA-Getter.csv'!I665)</f>
        <v>0</v>
      </c>
      <c r="J666" s="6">
        <f>IF('[1]JIRA-Getter.csv'!J665="","",'[1]JIRA-Getter.csv'!J665)</f>
        <v>0</v>
      </c>
      <c r="K666" s="5">
        <f>IF('[1]JIRA-Getter.csv'!K665="","",'[1]JIRA-Getter.csv'!K665)</f>
        <v>19</v>
      </c>
      <c r="L666" s="5" t="str">
        <f>IF('[1]JIRA-Getter.csv'!L665="","",'[1]JIRA-Getter.csv'!L665)</f>
        <v>Tobias Blaser</v>
      </c>
      <c r="M666" s="7">
        <f>IF('[1]JIRA-Getter.csv'!M665="","",'[1]JIRA-Getter.csv'!M665+365.5*4)</f>
        <v>41987.354166666664</v>
      </c>
      <c r="N666" s="6">
        <f>IF('[1]JIRA-Getter.csv'!N665="","",'[1]JIRA-Getter.csv'!N665)</f>
        <v>1</v>
      </c>
      <c r="O666" s="8" t="str">
        <f>IF('[1]JIRA-Getter.csv'!O665="","",'[1]JIRA-Getter.csv'!O665)</f>
        <v>Review security</v>
      </c>
      <c r="P666" s="7">
        <f t="shared" si="10"/>
        <v>41987</v>
      </c>
    </row>
    <row r="667" spans="1:16">
      <c r="A667" s="5">
        <f>IF('[1]JIRA-Getter.csv'!A666="","",'[1]JIRA-Getter.csv'!A666)</f>
        <v>11812</v>
      </c>
      <c r="B667" s="5" t="str">
        <f>IF('[1]JIRA-Getter.csv'!B666="","",'[1]JIRA-Getter.csv'!B666)</f>
        <v>BA-227</v>
      </c>
      <c r="C667" s="5" t="str">
        <f>IF('[1]JIRA-Getter.csv'!C666="","",'[1]JIRA-Getter.csv'!C666)</f>
        <v>Rework whole document</v>
      </c>
      <c r="D667" s="5" t="str">
        <f>IF('[1]JIRA-Getter.csv'!D666="","",'[1]JIRA-Getter.csv'!D666)</f>
        <v/>
      </c>
      <c r="E667" s="5" t="str">
        <f>IF('[1]JIRA-Getter.csv'!E666="","",'[1]JIRA-Getter.csv'!E666)</f>
        <v>Release BA</v>
      </c>
      <c r="F667" s="5" t="str">
        <f>IF('[1]JIRA-Getter.csv'!F666="","",'[1]JIRA-Getter.csv'!F666)</f>
        <v>Open</v>
      </c>
      <c r="G667" s="6">
        <f>IF('[1]JIRA-Getter.csv'!G666="","",'[1]JIRA-Getter.csv'!G666)</f>
        <v>10</v>
      </c>
      <c r="H667" s="6">
        <f>IF('[1]JIRA-Getter.csv'!H666="","",'[1]JIRA-Getter.csv'!H666)</f>
        <v>0.52631578947368396</v>
      </c>
      <c r="I667" s="6">
        <f>IF('[1]JIRA-Getter.csv'!I666="","",'[1]JIRA-Getter.csv'!I666)</f>
        <v>0</v>
      </c>
      <c r="J667" s="6">
        <f>IF('[1]JIRA-Getter.csv'!J666="","",'[1]JIRA-Getter.csv'!J666)</f>
        <v>0</v>
      </c>
      <c r="K667" s="5">
        <f>IF('[1]JIRA-Getter.csv'!K666="","",'[1]JIRA-Getter.csv'!K666)</f>
        <v>19</v>
      </c>
      <c r="L667" s="5" t="str">
        <f>IF('[1]JIRA-Getter.csv'!L666="","",'[1]JIRA-Getter.csv'!L666)</f>
        <v>Tobias Blaser</v>
      </c>
      <c r="M667" s="7">
        <f>IF('[1]JIRA-Getter.csv'!M666="","",'[1]JIRA-Getter.csv'!M666+365.5*4)</f>
        <v>41987.354166666664</v>
      </c>
      <c r="N667" s="6">
        <f>IF('[1]JIRA-Getter.csv'!N666="","",'[1]JIRA-Getter.csv'!N666)</f>
        <v>1</v>
      </c>
      <c r="O667" s="8" t="str">
        <f>IF('[1]JIRA-Getter.csv'!O666="","",'[1]JIRA-Getter.csv'!O666)</f>
        <v>Review security</v>
      </c>
      <c r="P667" s="7">
        <f t="shared" si="10"/>
        <v>41987</v>
      </c>
    </row>
    <row r="668" spans="1:16">
      <c r="A668" s="5">
        <f>IF('[1]JIRA-Getter.csv'!A667="","",'[1]JIRA-Getter.csv'!A667)</f>
        <v>11813</v>
      </c>
      <c r="B668" s="5" t="str">
        <f>IF('[1]JIRA-Getter.csv'!B667="","",'[1]JIRA-Getter.csv'!B667)</f>
        <v>BA-223</v>
      </c>
      <c r="C668" s="5" t="str">
        <f>IF('[1]JIRA-Getter.csv'!C667="","",'[1]JIRA-Getter.csv'!C667)</f>
        <v>Document possible future life of EEPPI</v>
      </c>
      <c r="D668" s="5" t="str">
        <f>IF('[1]JIRA-Getter.csv'!D667="","",'[1]JIRA-Getter.csv'!D667)</f>
        <v/>
      </c>
      <c r="E668" s="5" t="str">
        <f>IF('[1]JIRA-Getter.csv'!E667="","",'[1]JIRA-Getter.csv'!E667)</f>
        <v>Release BA</v>
      </c>
      <c r="F668" s="5" t="str">
        <f>IF('[1]JIRA-Getter.csv'!F667="","",'[1]JIRA-Getter.csv'!F667)</f>
        <v>Closed</v>
      </c>
      <c r="G668" s="6">
        <f>IF('[1]JIRA-Getter.csv'!G667="","",'[1]JIRA-Getter.csv'!G667)</f>
        <v>2</v>
      </c>
      <c r="H668" s="6">
        <f>IF('[1]JIRA-Getter.csv'!H667="","",'[1]JIRA-Getter.csv'!H667)</f>
        <v>1</v>
      </c>
      <c r="I668" s="6">
        <f>IF('[1]JIRA-Getter.csv'!I667="","",'[1]JIRA-Getter.csv'!I667)</f>
        <v>0.5</v>
      </c>
      <c r="J668" s="6">
        <f>IF('[1]JIRA-Getter.csv'!J667="","",'[1]JIRA-Getter.csv'!J667)</f>
        <v>0.25</v>
      </c>
      <c r="K668" s="5">
        <f>IF('[1]JIRA-Getter.csv'!K667="","",'[1]JIRA-Getter.csv'!K667)</f>
        <v>2</v>
      </c>
      <c r="L668" s="5" t="str">
        <f>IF('[1]JIRA-Getter.csv'!L667="","",'[1]JIRA-Getter.csv'!L667)</f>
        <v>Laurin Murer</v>
      </c>
      <c r="M668" s="7">
        <f>IF('[1]JIRA-Getter.csv'!M667="","",'[1]JIRA-Getter.csv'!M667+365.5*4)</f>
        <v>41987.512499999997</v>
      </c>
      <c r="N668" s="6">
        <f>IF('[1]JIRA-Getter.csv'!N667="","",'[1]JIRA-Getter.csv'!N667)</f>
        <v>0.5</v>
      </c>
      <c r="O668" s="8" t="str">
        <f>IF('[1]JIRA-Getter.csv'!O667="","",'[1]JIRA-Getter.csv'!O667)</f>
        <v>Documented future of EEPPI</v>
      </c>
      <c r="P668" s="7">
        <f t="shared" si="10"/>
        <v>41987</v>
      </c>
    </row>
    <row r="669" spans="1:16">
      <c r="A669" s="5">
        <f>IF('[1]JIRA-Getter.csv'!A668="","",'[1]JIRA-Getter.csv'!A668)</f>
        <v>11814</v>
      </c>
      <c r="B669" s="5" t="str">
        <f>IF('[1]JIRA-Getter.csv'!B668="","",'[1]JIRA-Getter.csv'!B668)</f>
        <v>BA-227</v>
      </c>
      <c r="C669" s="5" t="str">
        <f>IF('[1]JIRA-Getter.csv'!C668="","",'[1]JIRA-Getter.csv'!C668)</f>
        <v>Rework whole document</v>
      </c>
      <c r="D669" s="5" t="str">
        <f>IF('[1]JIRA-Getter.csv'!D668="","",'[1]JIRA-Getter.csv'!D668)</f>
        <v/>
      </c>
      <c r="E669" s="5" t="str">
        <f>IF('[1]JIRA-Getter.csv'!E668="","",'[1]JIRA-Getter.csv'!E668)</f>
        <v>Release BA</v>
      </c>
      <c r="F669" s="5" t="str">
        <f>IF('[1]JIRA-Getter.csv'!F668="","",'[1]JIRA-Getter.csv'!F668)</f>
        <v>Open</v>
      </c>
      <c r="G669" s="6">
        <f>IF('[1]JIRA-Getter.csv'!G668="","",'[1]JIRA-Getter.csv'!G668)</f>
        <v>10</v>
      </c>
      <c r="H669" s="6">
        <f>IF('[1]JIRA-Getter.csv'!H668="","",'[1]JIRA-Getter.csv'!H668)</f>
        <v>0.52631578947368396</v>
      </c>
      <c r="I669" s="6">
        <f>IF('[1]JIRA-Getter.csv'!I668="","",'[1]JIRA-Getter.csv'!I668)</f>
        <v>0</v>
      </c>
      <c r="J669" s="6">
        <f>IF('[1]JIRA-Getter.csv'!J668="","",'[1]JIRA-Getter.csv'!J668)</f>
        <v>0</v>
      </c>
      <c r="K669" s="5">
        <f>IF('[1]JIRA-Getter.csv'!K668="","",'[1]JIRA-Getter.csv'!K668)</f>
        <v>19</v>
      </c>
      <c r="L669" s="5" t="str">
        <f>IF('[1]JIRA-Getter.csv'!L668="","",'[1]JIRA-Getter.csv'!L668)</f>
        <v>Tobias Blaser</v>
      </c>
      <c r="M669" s="7">
        <f>IF('[1]JIRA-Getter.csv'!M668="","",'[1]JIRA-Getter.csv'!M668+365.5*4)</f>
        <v>41987.479166666664</v>
      </c>
      <c r="N669" s="6">
        <f>IF('[1]JIRA-Getter.csv'!N668="","",'[1]JIRA-Getter.csv'!N668)</f>
        <v>1.5</v>
      </c>
      <c r="O669" s="8" t="str">
        <f>IF('[1]JIRA-Getter.csv'!O668="","",'[1]JIRA-Getter.csv'!O668)</f>
        <v>Rework infrastrukture &amp; time management.</v>
      </c>
      <c r="P669" s="7">
        <f t="shared" si="10"/>
        <v>41987</v>
      </c>
    </row>
    <row r="670" spans="1:16">
      <c r="A670" s="5">
        <f>IF('[1]JIRA-Getter.csv'!A669="","",'[1]JIRA-Getter.csv'!A669)</f>
        <v>11815</v>
      </c>
      <c r="B670" s="5" t="str">
        <f>IF('[1]JIRA-Getter.csv'!B669="","",'[1]JIRA-Getter.csv'!B669)</f>
        <v>BA-227</v>
      </c>
      <c r="C670" s="5" t="str">
        <f>IF('[1]JIRA-Getter.csv'!C669="","",'[1]JIRA-Getter.csv'!C669)</f>
        <v>Rework whole document</v>
      </c>
      <c r="D670" s="5" t="str">
        <f>IF('[1]JIRA-Getter.csv'!D669="","",'[1]JIRA-Getter.csv'!D669)</f>
        <v/>
      </c>
      <c r="E670" s="5" t="str">
        <f>IF('[1]JIRA-Getter.csv'!E669="","",'[1]JIRA-Getter.csv'!E669)</f>
        <v>Release BA</v>
      </c>
      <c r="F670" s="5" t="str">
        <f>IF('[1]JIRA-Getter.csv'!F669="","",'[1]JIRA-Getter.csv'!F669)</f>
        <v>Open</v>
      </c>
      <c r="G670" s="6">
        <f>IF('[1]JIRA-Getter.csv'!G669="","",'[1]JIRA-Getter.csv'!G669)</f>
        <v>10</v>
      </c>
      <c r="H670" s="6">
        <f>IF('[1]JIRA-Getter.csv'!H669="","",'[1]JIRA-Getter.csv'!H669)</f>
        <v>0.52631578947368396</v>
      </c>
      <c r="I670" s="6">
        <f>IF('[1]JIRA-Getter.csv'!I669="","",'[1]JIRA-Getter.csv'!I669)</f>
        <v>0</v>
      </c>
      <c r="J670" s="6">
        <f>IF('[1]JIRA-Getter.csv'!J669="","",'[1]JIRA-Getter.csv'!J669)</f>
        <v>0</v>
      </c>
      <c r="K670" s="5">
        <f>IF('[1]JIRA-Getter.csv'!K669="","",'[1]JIRA-Getter.csv'!K669)</f>
        <v>19</v>
      </c>
      <c r="L670" s="5" t="str">
        <f>IF('[1]JIRA-Getter.csv'!L669="","",'[1]JIRA-Getter.csv'!L669)</f>
        <v>Tobias Blaser</v>
      </c>
      <c r="M670" s="7">
        <f>IF('[1]JIRA-Getter.csv'!M669="","",'[1]JIRA-Getter.csv'!M669+365.5*4)</f>
        <v>41987.604166666664</v>
      </c>
      <c r="N670" s="6">
        <f>IF('[1]JIRA-Getter.csv'!N669="","",'[1]JIRA-Getter.csv'!N669)</f>
        <v>3.5</v>
      </c>
      <c r="O670" s="8" t="str">
        <f>IF('[1]JIRA-Getter.csv'!O669="","",'[1]JIRA-Getter.csv'!O669)</f>
        <v>Review conclusion, licenses, future</v>
      </c>
      <c r="P670" s="7">
        <f t="shared" si="10"/>
        <v>41987</v>
      </c>
    </row>
    <row r="671" spans="1:16">
      <c r="A671" s="5">
        <f>IF('[1]JIRA-Getter.csv'!A670="","",'[1]JIRA-Getter.csv'!A670)</f>
        <v>11816</v>
      </c>
      <c r="B671" s="5" t="str">
        <f>IF('[1]JIRA-Getter.csv'!B670="","",'[1]JIRA-Getter.csv'!B670)</f>
        <v>BA-227</v>
      </c>
      <c r="C671" s="5" t="str">
        <f>IF('[1]JIRA-Getter.csv'!C670="","",'[1]JIRA-Getter.csv'!C670)</f>
        <v>Rework whole document</v>
      </c>
      <c r="D671" s="5" t="str">
        <f>IF('[1]JIRA-Getter.csv'!D670="","",'[1]JIRA-Getter.csv'!D670)</f>
        <v/>
      </c>
      <c r="E671" s="5" t="str">
        <f>IF('[1]JIRA-Getter.csv'!E670="","",'[1]JIRA-Getter.csv'!E670)</f>
        <v>Release BA</v>
      </c>
      <c r="F671" s="5" t="str">
        <f>IF('[1]JIRA-Getter.csv'!F670="","",'[1]JIRA-Getter.csv'!F670)</f>
        <v>Open</v>
      </c>
      <c r="G671" s="6">
        <f>IF('[1]JIRA-Getter.csv'!G670="","",'[1]JIRA-Getter.csv'!G670)</f>
        <v>10</v>
      </c>
      <c r="H671" s="6">
        <f>IF('[1]JIRA-Getter.csv'!H670="","",'[1]JIRA-Getter.csv'!H670)</f>
        <v>0.52631578947368396</v>
      </c>
      <c r="I671" s="6">
        <f>IF('[1]JIRA-Getter.csv'!I670="","",'[1]JIRA-Getter.csv'!I670)</f>
        <v>0</v>
      </c>
      <c r="J671" s="6">
        <f>IF('[1]JIRA-Getter.csv'!J670="","",'[1]JIRA-Getter.csv'!J670)</f>
        <v>0</v>
      </c>
      <c r="K671" s="5">
        <f>IF('[1]JIRA-Getter.csv'!K670="","",'[1]JIRA-Getter.csv'!K670)</f>
        <v>19</v>
      </c>
      <c r="L671" s="5" t="str">
        <f>IF('[1]JIRA-Getter.csv'!L670="","",'[1]JIRA-Getter.csv'!L670)</f>
        <v>Tobias Blaser</v>
      </c>
      <c r="M671" s="7">
        <f>IF('[1]JIRA-Getter.csv'!M670="","",'[1]JIRA-Getter.csv'!M670+365.5*4)</f>
        <v>41988.520833333336</v>
      </c>
      <c r="N671" s="6">
        <f>IF('[1]JIRA-Getter.csv'!N670="","",'[1]JIRA-Getter.csv'!N670)</f>
        <v>3</v>
      </c>
      <c r="O671" s="8" t="str">
        <f>IF('[1]JIRA-Getter.csv'!O670="","",'[1]JIRA-Getter.csv'!O670)</f>
        <v>Work ZIO feedback in documentation</v>
      </c>
      <c r="P671" s="7">
        <f t="shared" si="10"/>
        <v>41988</v>
      </c>
    </row>
    <row r="672" spans="1:16">
      <c r="A672" s="5">
        <f>IF('[1]JIRA-Getter.csv'!A671="","",'[1]JIRA-Getter.csv'!A671)</f>
        <v>11817</v>
      </c>
      <c r="B672" s="5" t="str">
        <f>IF('[1]JIRA-Getter.csv'!B671="","",'[1]JIRA-Getter.csv'!B671)</f>
        <v>BA-227</v>
      </c>
      <c r="C672" s="5" t="str">
        <f>IF('[1]JIRA-Getter.csv'!C671="","",'[1]JIRA-Getter.csv'!C671)</f>
        <v>Rework whole document</v>
      </c>
      <c r="D672" s="5" t="str">
        <f>IF('[1]JIRA-Getter.csv'!D671="","",'[1]JIRA-Getter.csv'!D671)</f>
        <v/>
      </c>
      <c r="E672" s="5" t="str">
        <f>IF('[1]JIRA-Getter.csv'!E671="","",'[1]JIRA-Getter.csv'!E671)</f>
        <v>Release BA</v>
      </c>
      <c r="F672" s="5" t="str">
        <f>IF('[1]JIRA-Getter.csv'!F671="","",'[1]JIRA-Getter.csv'!F671)</f>
        <v>Open</v>
      </c>
      <c r="G672" s="6">
        <f>IF('[1]JIRA-Getter.csv'!G671="","",'[1]JIRA-Getter.csv'!G671)</f>
        <v>10</v>
      </c>
      <c r="H672" s="6">
        <f>IF('[1]JIRA-Getter.csv'!H671="","",'[1]JIRA-Getter.csv'!H671)</f>
        <v>0.52631578947368396</v>
      </c>
      <c r="I672" s="6">
        <f>IF('[1]JIRA-Getter.csv'!I671="","",'[1]JIRA-Getter.csv'!I671)</f>
        <v>0</v>
      </c>
      <c r="J672" s="6">
        <f>IF('[1]JIRA-Getter.csv'!J671="","",'[1]JIRA-Getter.csv'!J671)</f>
        <v>0</v>
      </c>
      <c r="K672" s="5">
        <f>IF('[1]JIRA-Getter.csv'!K671="","",'[1]JIRA-Getter.csv'!K671)</f>
        <v>19</v>
      </c>
      <c r="L672" s="5" t="str">
        <f>IF('[1]JIRA-Getter.csv'!L671="","",'[1]JIRA-Getter.csv'!L671)</f>
        <v>Tobias Blaser</v>
      </c>
      <c r="M672" s="7">
        <f>IF('[1]JIRA-Getter.csv'!M671="","",'[1]JIRA-Getter.csv'!M671+365.5*4)</f>
        <v>41988.6875</v>
      </c>
      <c r="N672" s="6">
        <f>IF('[1]JIRA-Getter.csv'!N671="","",'[1]JIRA-Getter.csv'!N671)</f>
        <v>3</v>
      </c>
      <c r="O672" s="8" t="str">
        <f>IF('[1]JIRA-Getter.csv'!O671="","",'[1]JIRA-Getter.csv'!O671)</f>
        <v>Work ZIO Feedback in domain</v>
      </c>
      <c r="P672" s="7">
        <f t="shared" si="10"/>
        <v>41988</v>
      </c>
    </row>
    <row r="673" spans="1:16">
      <c r="A673" s="5">
        <f>IF('[1]JIRA-Getter.csv'!A672="","",'[1]JIRA-Getter.csv'!A672)</f>
        <v>11818</v>
      </c>
      <c r="B673" s="5" t="str">
        <f>IF('[1]JIRA-Getter.csv'!B672="","",'[1]JIRA-Getter.csv'!B672)</f>
        <v>BA-244</v>
      </c>
      <c r="C673" s="5" t="str">
        <f>IF('[1]JIRA-Getter.csv'!C672="","",'[1]JIRA-Getter.csv'!C672)</f>
        <v>Create presentation</v>
      </c>
      <c r="D673" s="5" t="str">
        <f>IF('[1]JIRA-Getter.csv'!D672="","",'[1]JIRA-Getter.csv'!D672)</f>
        <v/>
      </c>
      <c r="E673" s="5" t="str">
        <f>IF('[1]JIRA-Getter.csv'!E672="","",'[1]JIRA-Getter.csv'!E672)</f>
        <v>Release BA</v>
      </c>
      <c r="F673" s="5" t="str">
        <f>IF('[1]JIRA-Getter.csv'!F672="","",'[1]JIRA-Getter.csv'!F672)</f>
        <v>Open</v>
      </c>
      <c r="G673" s="6">
        <f>IF('[1]JIRA-Getter.csv'!G672="","",'[1]JIRA-Getter.csv'!G672)</f>
        <v>15</v>
      </c>
      <c r="H673" s="6">
        <f>IF('[1]JIRA-Getter.csv'!H672="","",'[1]JIRA-Getter.csv'!H672)</f>
        <v>15</v>
      </c>
      <c r="I673" s="6">
        <f>IF('[1]JIRA-Getter.csv'!I672="","",'[1]JIRA-Getter.csv'!I672)</f>
        <v>11</v>
      </c>
      <c r="J673" s="6">
        <f>IF('[1]JIRA-Getter.csv'!J672="","",'[1]JIRA-Getter.csv'!J672)</f>
        <v>11</v>
      </c>
      <c r="K673" s="5">
        <f>IF('[1]JIRA-Getter.csv'!K672="","",'[1]JIRA-Getter.csv'!K672)</f>
        <v>1</v>
      </c>
      <c r="L673" s="5" t="str">
        <f>IF('[1]JIRA-Getter.csv'!L672="","",'[1]JIRA-Getter.csv'!L672)</f>
        <v>Tobias Blaser</v>
      </c>
      <c r="M673" s="7">
        <f>IF('[1]JIRA-Getter.csv'!M672="","",'[1]JIRA-Getter.csv'!M672+365.5*4)</f>
        <v>41988.3125</v>
      </c>
      <c r="N673" s="6">
        <f>IF('[1]JIRA-Getter.csv'!N672="","",'[1]JIRA-Getter.csv'!N672)</f>
        <v>4</v>
      </c>
      <c r="O673" s="8" t="str">
        <f>IF('[1]JIRA-Getter.csv'!O672="","",'[1]JIRA-Getter.csv'!O672)</f>
        <v>Create presentation layout</v>
      </c>
      <c r="P673" s="7">
        <f t="shared" si="10"/>
        <v>41988</v>
      </c>
    </row>
    <row r="674" spans="1:16">
      <c r="A674" s="5">
        <f>IF('[1]JIRA-Getter.csv'!A673="","",'[1]JIRA-Getter.csv'!A673)</f>
        <v>11819</v>
      </c>
      <c r="B674" s="5" t="str">
        <f>IF('[1]JIRA-Getter.csv'!B673="","",'[1]JIRA-Getter.csv'!B673)</f>
        <v>BA-227</v>
      </c>
      <c r="C674" s="5" t="str">
        <f>IF('[1]JIRA-Getter.csv'!C673="","",'[1]JIRA-Getter.csv'!C673)</f>
        <v>Rework whole document</v>
      </c>
      <c r="D674" s="5" t="str">
        <f>IF('[1]JIRA-Getter.csv'!D673="","",'[1]JIRA-Getter.csv'!D673)</f>
        <v/>
      </c>
      <c r="E674" s="5" t="str">
        <f>IF('[1]JIRA-Getter.csv'!E673="","",'[1]JIRA-Getter.csv'!E673)</f>
        <v>Release BA</v>
      </c>
      <c r="F674" s="5" t="str">
        <f>IF('[1]JIRA-Getter.csv'!F673="","",'[1]JIRA-Getter.csv'!F673)</f>
        <v>Open</v>
      </c>
      <c r="G674" s="6">
        <f>IF('[1]JIRA-Getter.csv'!G673="","",'[1]JIRA-Getter.csv'!G673)</f>
        <v>10</v>
      </c>
      <c r="H674" s="6">
        <f>IF('[1]JIRA-Getter.csv'!H673="","",'[1]JIRA-Getter.csv'!H673)</f>
        <v>0.52631578947368396</v>
      </c>
      <c r="I674" s="6">
        <f>IF('[1]JIRA-Getter.csv'!I673="","",'[1]JIRA-Getter.csv'!I673)</f>
        <v>0</v>
      </c>
      <c r="J674" s="6">
        <f>IF('[1]JIRA-Getter.csv'!J673="","",'[1]JIRA-Getter.csv'!J673)</f>
        <v>0</v>
      </c>
      <c r="K674" s="5">
        <f>IF('[1]JIRA-Getter.csv'!K673="","",'[1]JIRA-Getter.csv'!K673)</f>
        <v>19</v>
      </c>
      <c r="L674" s="5" t="str">
        <f>IF('[1]JIRA-Getter.csv'!L673="","",'[1]JIRA-Getter.csv'!L673)</f>
        <v>Tobias Blaser</v>
      </c>
      <c r="M674" s="7">
        <f>IF('[1]JIRA-Getter.csv'!M673="","",'[1]JIRA-Getter.csv'!M673+365.5*4)</f>
        <v>41988.8125</v>
      </c>
      <c r="N674" s="6">
        <f>IF('[1]JIRA-Getter.csv'!N673="","",'[1]JIRA-Getter.csv'!N673)</f>
        <v>2</v>
      </c>
      <c r="O674" s="8" t="str">
        <f>IF('[1]JIRA-Getter.csv'!O673="","",'[1]JIRA-Getter.csv'!O673)</f>
        <v>Review domain &amp; api-documentation</v>
      </c>
      <c r="P674" s="7">
        <f t="shared" si="10"/>
        <v>41988</v>
      </c>
    </row>
    <row r="675" spans="1:16">
      <c r="A675" s="5">
        <f>IF('[1]JIRA-Getter.csv'!A674="","",'[1]JIRA-Getter.csv'!A674)</f>
        <v>11820</v>
      </c>
      <c r="B675" s="5" t="str">
        <f>IF('[1]JIRA-Getter.csv'!B674="","",'[1]JIRA-Getter.csv'!B674)</f>
        <v>BA-227</v>
      </c>
      <c r="C675" s="5" t="str">
        <f>IF('[1]JIRA-Getter.csv'!C674="","",'[1]JIRA-Getter.csv'!C674)</f>
        <v>Rework whole document</v>
      </c>
      <c r="D675" s="5" t="str">
        <f>IF('[1]JIRA-Getter.csv'!D674="","",'[1]JIRA-Getter.csv'!D674)</f>
        <v/>
      </c>
      <c r="E675" s="5" t="str">
        <f>IF('[1]JIRA-Getter.csv'!E674="","",'[1]JIRA-Getter.csv'!E674)</f>
        <v>Release BA</v>
      </c>
      <c r="F675" s="5" t="str">
        <f>IF('[1]JIRA-Getter.csv'!F674="","",'[1]JIRA-Getter.csv'!F674)</f>
        <v>Open</v>
      </c>
      <c r="G675" s="6">
        <f>IF('[1]JIRA-Getter.csv'!G674="","",'[1]JIRA-Getter.csv'!G674)</f>
        <v>10</v>
      </c>
      <c r="H675" s="6">
        <f>IF('[1]JIRA-Getter.csv'!H674="","",'[1]JIRA-Getter.csv'!H674)</f>
        <v>0.52631578947368396</v>
      </c>
      <c r="I675" s="6">
        <f>IF('[1]JIRA-Getter.csv'!I674="","",'[1]JIRA-Getter.csv'!I674)</f>
        <v>0</v>
      </c>
      <c r="J675" s="6">
        <f>IF('[1]JIRA-Getter.csv'!J674="","",'[1]JIRA-Getter.csv'!J674)</f>
        <v>0</v>
      </c>
      <c r="K675" s="5">
        <f>IF('[1]JIRA-Getter.csv'!K674="","",'[1]JIRA-Getter.csv'!K674)</f>
        <v>19</v>
      </c>
      <c r="L675" s="5" t="str">
        <f>IF('[1]JIRA-Getter.csv'!L674="","",'[1]JIRA-Getter.csv'!L674)</f>
        <v>Tobias Blaser</v>
      </c>
      <c r="M675" s="7">
        <f>IF('[1]JIRA-Getter.csv'!M674="","",'[1]JIRA-Getter.csv'!M674+365.5*4)</f>
        <v>41988.916666666664</v>
      </c>
      <c r="N675" s="6">
        <f>IF('[1]JIRA-Getter.csv'!N674="","",'[1]JIRA-Getter.csv'!N674)</f>
        <v>1</v>
      </c>
      <c r="O675" s="8" t="str">
        <f>IF('[1]JIRA-Getter.csv'!O674="","",'[1]JIRA-Getter.csv'!O674)</f>
        <v>Fix some typos</v>
      </c>
      <c r="P675" s="7">
        <f t="shared" si="10"/>
        <v>41988</v>
      </c>
    </row>
    <row r="676" spans="1:16">
      <c r="A676" s="5">
        <f>IF('[1]JIRA-Getter.csv'!A675="","",'[1]JIRA-Getter.csv'!A675)</f>
        <v>11821</v>
      </c>
      <c r="B676" s="5" t="str">
        <f>IF('[1]JIRA-Getter.csv'!B675="","",'[1]JIRA-Getter.csv'!B675)</f>
        <v>BA-227</v>
      </c>
      <c r="C676" s="5" t="str">
        <f>IF('[1]JIRA-Getter.csv'!C675="","",'[1]JIRA-Getter.csv'!C675)</f>
        <v>Rework whole document</v>
      </c>
      <c r="D676" s="5" t="str">
        <f>IF('[1]JIRA-Getter.csv'!D675="","",'[1]JIRA-Getter.csv'!D675)</f>
        <v/>
      </c>
      <c r="E676" s="5" t="str">
        <f>IF('[1]JIRA-Getter.csv'!E675="","",'[1]JIRA-Getter.csv'!E675)</f>
        <v>Release BA</v>
      </c>
      <c r="F676" s="5" t="str">
        <f>IF('[1]JIRA-Getter.csv'!F675="","",'[1]JIRA-Getter.csv'!F675)</f>
        <v>Open</v>
      </c>
      <c r="G676" s="6">
        <f>IF('[1]JIRA-Getter.csv'!G675="","",'[1]JIRA-Getter.csv'!G675)</f>
        <v>10</v>
      </c>
      <c r="H676" s="6">
        <f>IF('[1]JIRA-Getter.csv'!H675="","",'[1]JIRA-Getter.csv'!H675)</f>
        <v>0.52631578947368396</v>
      </c>
      <c r="I676" s="6">
        <f>IF('[1]JIRA-Getter.csv'!I675="","",'[1]JIRA-Getter.csv'!I675)</f>
        <v>0</v>
      </c>
      <c r="J676" s="6">
        <f>IF('[1]JIRA-Getter.csv'!J675="","",'[1]JIRA-Getter.csv'!J675)</f>
        <v>0</v>
      </c>
      <c r="K676" s="5">
        <f>IF('[1]JIRA-Getter.csv'!K675="","",'[1]JIRA-Getter.csv'!K675)</f>
        <v>19</v>
      </c>
      <c r="L676" s="5" t="str">
        <f>IF('[1]JIRA-Getter.csv'!L675="","",'[1]JIRA-Getter.csv'!L675)</f>
        <v>Laurin Murer</v>
      </c>
      <c r="M676" s="7">
        <f>IF('[1]JIRA-Getter.csv'!M675="","",'[1]JIRA-Getter.csv'!M675+365.5*4)</f>
        <v>41986.978472222225</v>
      </c>
      <c r="N676" s="6">
        <f>IF('[1]JIRA-Getter.csv'!N675="","",'[1]JIRA-Getter.csv'!N675)</f>
        <v>4</v>
      </c>
      <c r="O676" s="8" t="str">
        <f>IF('[1]JIRA-Getter.csv'!O675="","",'[1]JIRA-Getter.csv'!O675)</f>
        <v>Made further general improvements in document</v>
      </c>
      <c r="P676" s="7">
        <f t="shared" si="10"/>
        <v>41986</v>
      </c>
    </row>
    <row r="677" spans="1:16">
      <c r="A677" s="5">
        <f>IF('[1]JIRA-Getter.csv'!A676="","",'[1]JIRA-Getter.csv'!A676)</f>
        <v>11822</v>
      </c>
      <c r="B677" s="5" t="str">
        <f>IF('[1]JIRA-Getter.csv'!B676="","",'[1]JIRA-Getter.csv'!B676)</f>
        <v>BA-227</v>
      </c>
      <c r="C677" s="5" t="str">
        <f>IF('[1]JIRA-Getter.csv'!C676="","",'[1]JIRA-Getter.csv'!C676)</f>
        <v>Rework whole document</v>
      </c>
      <c r="D677" s="5" t="str">
        <f>IF('[1]JIRA-Getter.csv'!D676="","",'[1]JIRA-Getter.csv'!D676)</f>
        <v/>
      </c>
      <c r="E677" s="5" t="str">
        <f>IF('[1]JIRA-Getter.csv'!E676="","",'[1]JIRA-Getter.csv'!E676)</f>
        <v>Release BA</v>
      </c>
      <c r="F677" s="5" t="str">
        <f>IF('[1]JIRA-Getter.csv'!F676="","",'[1]JIRA-Getter.csv'!F676)</f>
        <v>Open</v>
      </c>
      <c r="G677" s="6">
        <f>IF('[1]JIRA-Getter.csv'!G676="","",'[1]JIRA-Getter.csv'!G676)</f>
        <v>10</v>
      </c>
      <c r="H677" s="6">
        <f>IF('[1]JIRA-Getter.csv'!H676="","",'[1]JIRA-Getter.csv'!H676)</f>
        <v>0.52631578947368396</v>
      </c>
      <c r="I677" s="6">
        <f>IF('[1]JIRA-Getter.csv'!I676="","",'[1]JIRA-Getter.csv'!I676)</f>
        <v>0</v>
      </c>
      <c r="J677" s="6">
        <f>IF('[1]JIRA-Getter.csv'!J676="","",'[1]JIRA-Getter.csv'!J676)</f>
        <v>0</v>
      </c>
      <c r="K677" s="5">
        <f>IF('[1]JIRA-Getter.csv'!K676="","",'[1]JIRA-Getter.csv'!K676)</f>
        <v>19</v>
      </c>
      <c r="L677" s="5" t="str">
        <f>IF('[1]JIRA-Getter.csv'!L676="","",'[1]JIRA-Getter.csv'!L676)</f>
        <v>Laurin Murer</v>
      </c>
      <c r="M677" s="7">
        <f>IF('[1]JIRA-Getter.csv'!M676="","",'[1]JIRA-Getter.csv'!M676+365.5*4)</f>
        <v>41987.979166666664</v>
      </c>
      <c r="N677" s="6">
        <f>IF('[1]JIRA-Getter.csv'!N676="","",'[1]JIRA-Getter.csv'!N676)</f>
        <v>7</v>
      </c>
      <c r="O677" s="8" t="str">
        <f>IF('[1]JIRA-Getter.csv'!O676="","",'[1]JIRA-Getter.csv'!O676)</f>
        <v>Made further general improvements in document</v>
      </c>
      <c r="P677" s="7">
        <f t="shared" si="10"/>
        <v>41987</v>
      </c>
    </row>
    <row r="678" spans="1:16">
      <c r="A678" s="5">
        <f>IF('[1]JIRA-Getter.csv'!A677="","",'[1]JIRA-Getter.csv'!A677)</f>
        <v>11823</v>
      </c>
      <c r="B678" s="5" t="str">
        <f>IF('[1]JIRA-Getter.csv'!B677="","",'[1]JIRA-Getter.csv'!B677)</f>
        <v>BA-227</v>
      </c>
      <c r="C678" s="5" t="str">
        <f>IF('[1]JIRA-Getter.csv'!C677="","",'[1]JIRA-Getter.csv'!C677)</f>
        <v>Rework whole document</v>
      </c>
      <c r="D678" s="5" t="str">
        <f>IF('[1]JIRA-Getter.csv'!D677="","",'[1]JIRA-Getter.csv'!D677)</f>
        <v/>
      </c>
      <c r="E678" s="5" t="str">
        <f>IF('[1]JIRA-Getter.csv'!E677="","",'[1]JIRA-Getter.csv'!E677)</f>
        <v>Release BA</v>
      </c>
      <c r="F678" s="5" t="str">
        <f>IF('[1]JIRA-Getter.csv'!F677="","",'[1]JIRA-Getter.csv'!F677)</f>
        <v>Open</v>
      </c>
      <c r="G678" s="6">
        <f>IF('[1]JIRA-Getter.csv'!G677="","",'[1]JIRA-Getter.csv'!G677)</f>
        <v>10</v>
      </c>
      <c r="H678" s="6">
        <f>IF('[1]JIRA-Getter.csv'!H677="","",'[1]JIRA-Getter.csv'!H677)</f>
        <v>0.52631578947368396</v>
      </c>
      <c r="I678" s="6">
        <f>IF('[1]JIRA-Getter.csv'!I677="","",'[1]JIRA-Getter.csv'!I677)</f>
        <v>0</v>
      </c>
      <c r="J678" s="6">
        <f>IF('[1]JIRA-Getter.csv'!J677="","",'[1]JIRA-Getter.csv'!J677)</f>
        <v>0</v>
      </c>
      <c r="K678" s="5">
        <f>IF('[1]JIRA-Getter.csv'!K677="","",'[1]JIRA-Getter.csv'!K677)</f>
        <v>19</v>
      </c>
      <c r="L678" s="5" t="str">
        <f>IF('[1]JIRA-Getter.csv'!L677="","",'[1]JIRA-Getter.csv'!L677)</f>
        <v>Laurin Murer</v>
      </c>
      <c r="M678" s="7">
        <f>IF('[1]JIRA-Getter.csv'!M677="","",'[1]JIRA-Getter.csv'!M677+365.5*4)</f>
        <v>41988.979861111111</v>
      </c>
      <c r="N678" s="6">
        <f>IF('[1]JIRA-Getter.csv'!N677="","",'[1]JIRA-Getter.csv'!N677)</f>
        <v>8</v>
      </c>
      <c r="O678" s="8" t="str">
        <f>IF('[1]JIRA-Getter.csv'!O677="","",'[1]JIRA-Getter.csv'!O677)</f>
        <v>Made further general improvements in document</v>
      </c>
      <c r="P678" s="7">
        <f t="shared" si="10"/>
        <v>41988</v>
      </c>
    </row>
    <row r="679" spans="1:16">
      <c r="A679" s="5">
        <f>IF('[1]JIRA-Getter.csv'!A678="","",'[1]JIRA-Getter.csv'!A678)</f>
        <v>11824</v>
      </c>
      <c r="B679" s="5" t="str">
        <f>IF('[1]JIRA-Getter.csv'!B678="","",'[1]JIRA-Getter.csv'!B678)</f>
        <v>BA-227</v>
      </c>
      <c r="C679" s="5" t="str">
        <f>IF('[1]JIRA-Getter.csv'!C678="","",'[1]JIRA-Getter.csv'!C678)</f>
        <v>Rework whole document</v>
      </c>
      <c r="D679" s="5" t="str">
        <f>IF('[1]JIRA-Getter.csv'!D678="","",'[1]JIRA-Getter.csv'!D678)</f>
        <v/>
      </c>
      <c r="E679" s="5" t="str">
        <f>IF('[1]JIRA-Getter.csv'!E678="","",'[1]JIRA-Getter.csv'!E678)</f>
        <v>Release BA</v>
      </c>
      <c r="F679" s="5" t="str">
        <f>IF('[1]JIRA-Getter.csv'!F678="","",'[1]JIRA-Getter.csv'!F678)</f>
        <v>Open</v>
      </c>
      <c r="G679" s="6">
        <f>IF('[1]JIRA-Getter.csv'!G678="","",'[1]JIRA-Getter.csv'!G678)</f>
        <v>10</v>
      </c>
      <c r="H679" s="6">
        <f>IF('[1]JIRA-Getter.csv'!H678="","",'[1]JIRA-Getter.csv'!H678)</f>
        <v>0.52631578947368396</v>
      </c>
      <c r="I679" s="6">
        <f>IF('[1]JIRA-Getter.csv'!I678="","",'[1]JIRA-Getter.csv'!I678)</f>
        <v>0</v>
      </c>
      <c r="J679" s="6">
        <f>IF('[1]JIRA-Getter.csv'!J678="","",'[1]JIRA-Getter.csv'!J678)</f>
        <v>0</v>
      </c>
      <c r="K679" s="5">
        <f>IF('[1]JIRA-Getter.csv'!K678="","",'[1]JIRA-Getter.csv'!K678)</f>
        <v>19</v>
      </c>
      <c r="L679" s="5" t="str">
        <f>IF('[1]JIRA-Getter.csv'!L678="","",'[1]JIRA-Getter.csv'!L678)</f>
        <v>Laurin Murer</v>
      </c>
      <c r="M679" s="7">
        <f>IF('[1]JIRA-Getter.csv'!M678="","",'[1]JIRA-Getter.csv'!M678+365.5*4)</f>
        <v>41989.979861111111</v>
      </c>
      <c r="N679" s="6">
        <f>IF('[1]JIRA-Getter.csv'!N678="","",'[1]JIRA-Getter.csv'!N678)</f>
        <v>3</v>
      </c>
      <c r="O679" s="8" t="str">
        <f>IF('[1]JIRA-Getter.csv'!O678="","",'[1]JIRA-Getter.csv'!O678)</f>
        <v>Made further general improvements in document</v>
      </c>
      <c r="P679" s="7">
        <f t="shared" si="10"/>
        <v>41989</v>
      </c>
    </row>
    <row r="680" spans="1:16">
      <c r="A680" s="5">
        <f>IF('[1]JIRA-Getter.csv'!A679="","",'[1]JIRA-Getter.csv'!A679)</f>
        <v>99999</v>
      </c>
      <c r="B680" s="5" t="str">
        <f>IF('[1]JIRA-Getter.csv'!B679="","",'[1]JIRA-Getter.csv'!B679)</f>
        <v>BA-149</v>
      </c>
      <c r="C680" s="5" t="str">
        <f>IF('[1]JIRA-Getter.csv'!C679="","",'[1]JIRA-Getter.csv'!C679)</f>
        <v>Play error during compiling TS: Not a directory</v>
      </c>
      <c r="D680" s="5" t="str">
        <f>IF('[1]JIRA-Getter.csv'!D679="","",'[1]JIRA-Getter.csv'!D679)</f>
        <v/>
      </c>
      <c r="E680" s="5" t="str">
        <f>IF('[1]JIRA-Getter.csv'!E679="","",'[1]JIRA-Getter.csv'!E679)</f>
        <v>Dev.Milestone2</v>
      </c>
      <c r="F680" s="5" t="str">
        <f>IF('[1]JIRA-Getter.csv'!F679="","",'[1]JIRA-Getter.csv'!F679)</f>
        <v>Closed</v>
      </c>
      <c r="G680" s="6">
        <f>IF('[1]JIRA-Getter.csv'!G679="","",'[1]JIRA-Getter.csv'!G679)</f>
        <v>0.5</v>
      </c>
      <c r="H680" s="6">
        <f>IF('[1]JIRA-Getter.csv'!H679="","",'[1]JIRA-Getter.csv'!H679)</f>
        <v>0.5</v>
      </c>
      <c r="I680" s="6">
        <f>IF('[1]JIRA-Getter.csv'!I679="","",'[1]JIRA-Getter.csv'!I679)</f>
        <v>0.5</v>
      </c>
      <c r="J680" s="6">
        <f>IF('[1]JIRA-Getter.csv'!J679="","",'[1]JIRA-Getter.csv'!J679)</f>
        <v>0.5</v>
      </c>
      <c r="K680" s="5">
        <f>IF('[1]JIRA-Getter.csv'!K679="","",'[1]JIRA-Getter.csv'!K679)</f>
        <v>0</v>
      </c>
      <c r="L680" s="5" t="str">
        <f>IF('[1]JIRA-Getter.csv'!L679="","",'[1]JIRA-Getter.csv'!L679)</f>
        <v/>
      </c>
      <c r="M680" s="7" t="str">
        <f>IF('[1]JIRA-Getter.csv'!M679="","",'[1]JIRA-Getter.csv'!M679+365.5*4)</f>
        <v/>
      </c>
      <c r="N680" s="6">
        <f>IF('[1]JIRA-Getter.csv'!N679="","",'[1]JIRA-Getter.csv'!N679)</f>
        <v>0</v>
      </c>
      <c r="O680" s="8" t="str">
        <f>IF('[1]JIRA-Getter.csv'!O679="","",'[1]JIRA-Getter.csv'!O679)</f>
        <v/>
      </c>
      <c r="P680" s="7" t="e">
        <f t="shared" si="10"/>
        <v>#VALUE!</v>
      </c>
    </row>
    <row r="681" spans="1:16">
      <c r="A681" s="5">
        <f>IF('[1]JIRA-Getter.csv'!A680="","",'[1]JIRA-Getter.csv'!A680)</f>
        <v>99999</v>
      </c>
      <c r="B681" s="5" t="str">
        <f>IF('[1]JIRA-Getter.csv'!B680="","",'[1]JIRA-Getter.csv'!B680)</f>
        <v>BA-41</v>
      </c>
      <c r="C681" s="5" t="str">
        <f>IF('[1]JIRA-Getter.csv'!C680="","",'[1]JIRA-Getter.csv'!C680)</f>
        <v>Report Task Übertragung</v>
      </c>
      <c r="D681" s="5" t="str">
        <f>IF('[1]JIRA-Getter.csv'!D680="","",'[1]JIRA-Getter.csv'!D680)</f>
        <v/>
      </c>
      <c r="E681" s="5" t="str">
        <f>IF('[1]JIRA-Getter.csv'!E680="","",'[1]JIRA-Getter.csv'!E680)</f>
        <v/>
      </c>
      <c r="F681" s="5" t="str">
        <f>IF('[1]JIRA-Getter.csv'!F680="","",'[1]JIRA-Getter.csv'!F680)</f>
        <v>Closed</v>
      </c>
      <c r="G681" s="6">
        <f>IF('[1]JIRA-Getter.csv'!G680="","",'[1]JIRA-Getter.csv'!G680)</f>
        <v>0</v>
      </c>
      <c r="H681" s="6">
        <f>IF('[1]JIRA-Getter.csv'!H680="","",'[1]JIRA-Getter.csv'!H680)</f>
        <v>0</v>
      </c>
      <c r="I681" s="6">
        <f>IF('[1]JIRA-Getter.csv'!I680="","",'[1]JIRA-Getter.csv'!I680)</f>
        <v>0</v>
      </c>
      <c r="J681" s="6">
        <f>IF('[1]JIRA-Getter.csv'!J680="","",'[1]JIRA-Getter.csv'!J680)</f>
        <v>0</v>
      </c>
      <c r="K681" s="5">
        <f>IF('[1]JIRA-Getter.csv'!K680="","",'[1]JIRA-Getter.csv'!K680)</f>
        <v>0</v>
      </c>
      <c r="L681" s="5" t="str">
        <f>IF('[1]JIRA-Getter.csv'!L680="","",'[1]JIRA-Getter.csv'!L680)</f>
        <v/>
      </c>
      <c r="M681" s="7" t="str">
        <f>IF('[1]JIRA-Getter.csv'!M680="","",'[1]JIRA-Getter.csv'!M680+365.5*4)</f>
        <v/>
      </c>
      <c r="N681" s="6">
        <f>IF('[1]JIRA-Getter.csv'!N680="","",'[1]JIRA-Getter.csv'!N680)</f>
        <v>0</v>
      </c>
      <c r="O681" s="8" t="str">
        <f>IF('[1]JIRA-Getter.csv'!O680="","",'[1]JIRA-Getter.csv'!O680)</f>
        <v/>
      </c>
      <c r="P681" s="7" t="e">
        <f t="shared" si="10"/>
        <v>#VALUE!</v>
      </c>
    </row>
    <row r="682" spans="1:16">
      <c r="A682" s="5">
        <f>IF('[1]JIRA-Getter.csv'!A681="","",'[1]JIRA-Getter.csv'!A681)</f>
        <v>99999</v>
      </c>
      <c r="B682" s="5" t="str">
        <f>IF('[1]JIRA-Getter.csv'!B681="","",'[1]JIRA-Getter.csv'!B681)</f>
        <v>BA-208</v>
      </c>
      <c r="C682" s="5" t="str">
        <f>IF('[1]JIRA-Getter.csv'!C681="","",'[1]JIRA-Getter.csv'!C681)</f>
        <v>Fix some wording issues</v>
      </c>
      <c r="D682" s="5" t="str">
        <f>IF('[1]JIRA-Getter.csv'!D681="","",'[1]JIRA-Getter.csv'!D681)</f>
        <v/>
      </c>
      <c r="E682" s="5" t="str">
        <f>IF('[1]JIRA-Getter.csv'!E681="","",'[1]JIRA-Getter.csv'!E681)</f>
        <v>Release BA</v>
      </c>
      <c r="F682" s="5" t="str">
        <f>IF('[1]JIRA-Getter.csv'!F681="","",'[1]JIRA-Getter.csv'!F681)</f>
        <v>Closed</v>
      </c>
      <c r="G682" s="6">
        <f>IF('[1]JIRA-Getter.csv'!G681="","",'[1]JIRA-Getter.csv'!G681)</f>
        <v>2</v>
      </c>
      <c r="H682" s="6">
        <f>IF('[1]JIRA-Getter.csv'!H681="","",'[1]JIRA-Getter.csv'!H681)</f>
        <v>2</v>
      </c>
      <c r="I682" s="6">
        <f>IF('[1]JIRA-Getter.csv'!I681="","",'[1]JIRA-Getter.csv'!I681)</f>
        <v>2</v>
      </c>
      <c r="J682" s="6">
        <f>IF('[1]JIRA-Getter.csv'!J681="","",'[1]JIRA-Getter.csv'!J681)</f>
        <v>2</v>
      </c>
      <c r="K682" s="5">
        <f>IF('[1]JIRA-Getter.csv'!K681="","",'[1]JIRA-Getter.csv'!K681)</f>
        <v>0</v>
      </c>
      <c r="L682" s="5" t="str">
        <f>IF('[1]JIRA-Getter.csv'!L681="","",'[1]JIRA-Getter.csv'!L681)</f>
        <v/>
      </c>
      <c r="M682" s="7" t="str">
        <f>IF('[1]JIRA-Getter.csv'!M681="","",'[1]JIRA-Getter.csv'!M681+365.5*4)</f>
        <v/>
      </c>
      <c r="N682" s="6">
        <f>IF('[1]JIRA-Getter.csv'!N681="","",'[1]JIRA-Getter.csv'!N681)</f>
        <v>0</v>
      </c>
      <c r="O682" s="8" t="str">
        <f>IF('[1]JIRA-Getter.csv'!O681="","",'[1]JIRA-Getter.csv'!O681)</f>
        <v/>
      </c>
      <c r="P682" s="7" t="e">
        <f t="shared" si="10"/>
        <v>#VALUE!</v>
      </c>
    </row>
    <row r="683" spans="1:16">
      <c r="A683" s="5">
        <f>IF('[1]JIRA-Getter.csv'!A682="","",'[1]JIRA-Getter.csv'!A682)</f>
        <v>99999</v>
      </c>
      <c r="B683" s="5" t="str">
        <f>IF('[1]JIRA-Getter.csv'!B682="","",'[1]JIRA-Getter.csv'!B682)</f>
        <v>BA-53</v>
      </c>
      <c r="C683" s="5" t="str">
        <f>IF('[1]JIRA-Getter.csv'!C682="","",'[1]JIRA-Getter.csv'!C682)</f>
        <v>Review infrastructure document</v>
      </c>
      <c r="D683" s="5" t="str">
        <f>IF('[1]JIRA-Getter.csv'!D682="","",'[1]JIRA-Getter.csv'!D682)</f>
        <v/>
      </c>
      <c r="E683" s="5" t="str">
        <f>IF('[1]JIRA-Getter.csv'!E682="","",'[1]JIRA-Getter.csv'!E682)</f>
        <v>Arch.ArchitectureDetail</v>
      </c>
      <c r="F683" s="5" t="str">
        <f>IF('[1]JIRA-Getter.csv'!F682="","",'[1]JIRA-Getter.csv'!F682)</f>
        <v>Closed</v>
      </c>
      <c r="G683" s="6">
        <f>IF('[1]JIRA-Getter.csv'!G682="","",'[1]JIRA-Getter.csv'!G682)</f>
        <v>1</v>
      </c>
      <c r="H683" s="6">
        <f>IF('[1]JIRA-Getter.csv'!H682="","",'[1]JIRA-Getter.csv'!H682)</f>
        <v>1</v>
      </c>
      <c r="I683" s="6">
        <f>IF('[1]JIRA-Getter.csv'!I682="","",'[1]JIRA-Getter.csv'!I682)</f>
        <v>1</v>
      </c>
      <c r="J683" s="6">
        <f>IF('[1]JIRA-Getter.csv'!J682="","",'[1]JIRA-Getter.csv'!J682)</f>
        <v>1</v>
      </c>
      <c r="K683" s="5">
        <f>IF('[1]JIRA-Getter.csv'!K682="","",'[1]JIRA-Getter.csv'!K682)</f>
        <v>0</v>
      </c>
      <c r="L683" s="5" t="str">
        <f>IF('[1]JIRA-Getter.csv'!L682="","",'[1]JIRA-Getter.csv'!L682)</f>
        <v/>
      </c>
      <c r="M683" s="7" t="str">
        <f>IF('[1]JIRA-Getter.csv'!M682="","",'[1]JIRA-Getter.csv'!M682+365.5*4)</f>
        <v/>
      </c>
      <c r="N683" s="6">
        <f>IF('[1]JIRA-Getter.csv'!N682="","",'[1]JIRA-Getter.csv'!N682)</f>
        <v>0</v>
      </c>
      <c r="O683" s="8" t="str">
        <f>IF('[1]JIRA-Getter.csv'!O682="","",'[1]JIRA-Getter.csv'!O682)</f>
        <v/>
      </c>
      <c r="P683" s="7" t="e">
        <f t="shared" si="10"/>
        <v>#VALUE!</v>
      </c>
    </row>
    <row r="684" spans="1:16">
      <c r="A684" s="5">
        <f>IF('[1]JIRA-Getter.csv'!A683="","",'[1]JIRA-Getter.csv'!A683)</f>
        <v>99999</v>
      </c>
      <c r="B684" s="5" t="str">
        <f>IF('[1]JIRA-Getter.csv'!B683="","",'[1]JIRA-Getter.csv'!B683)</f>
        <v>BA-39</v>
      </c>
      <c r="C684" s="5" t="str">
        <f>IF('[1]JIRA-Getter.csv'!C683="","",'[1]JIRA-Getter.csv'!C683)</f>
        <v>DKS Space mit PPT Projekt verknüpfen</v>
      </c>
      <c r="D684" s="5" t="str">
        <f>IF('[1]JIRA-Getter.csv'!D683="","",'[1]JIRA-Getter.csv'!D683)</f>
        <v/>
      </c>
      <c r="E684" s="5" t="str">
        <f>IF('[1]JIRA-Getter.csv'!E683="","",'[1]JIRA-Getter.csv'!E683)</f>
        <v/>
      </c>
      <c r="F684" s="5" t="str">
        <f>IF('[1]JIRA-Getter.csv'!F683="","",'[1]JIRA-Getter.csv'!F683)</f>
        <v>Closed</v>
      </c>
      <c r="G684" s="6">
        <f>IF('[1]JIRA-Getter.csv'!G683="","",'[1]JIRA-Getter.csv'!G683)</f>
        <v>0</v>
      </c>
      <c r="H684" s="6">
        <f>IF('[1]JIRA-Getter.csv'!H683="","",'[1]JIRA-Getter.csv'!H683)</f>
        <v>0</v>
      </c>
      <c r="I684" s="6">
        <f>IF('[1]JIRA-Getter.csv'!I683="","",'[1]JIRA-Getter.csv'!I683)</f>
        <v>0</v>
      </c>
      <c r="J684" s="6">
        <f>IF('[1]JIRA-Getter.csv'!J683="","",'[1]JIRA-Getter.csv'!J683)</f>
        <v>0</v>
      </c>
      <c r="K684" s="5">
        <f>IF('[1]JIRA-Getter.csv'!K683="","",'[1]JIRA-Getter.csv'!K683)</f>
        <v>0</v>
      </c>
      <c r="L684" s="5" t="str">
        <f>IF('[1]JIRA-Getter.csv'!L683="","",'[1]JIRA-Getter.csv'!L683)</f>
        <v/>
      </c>
      <c r="M684" s="7" t="str">
        <f>IF('[1]JIRA-Getter.csv'!M683="","",'[1]JIRA-Getter.csv'!M683+365.5*4)</f>
        <v/>
      </c>
      <c r="N684" s="6">
        <f>IF('[1]JIRA-Getter.csv'!N683="","",'[1]JIRA-Getter.csv'!N683)</f>
        <v>0</v>
      </c>
      <c r="O684" s="8" t="str">
        <f>IF('[1]JIRA-Getter.csv'!O683="","",'[1]JIRA-Getter.csv'!O683)</f>
        <v/>
      </c>
      <c r="P684" s="7" t="e">
        <f t="shared" si="10"/>
        <v>#VALUE!</v>
      </c>
    </row>
    <row r="685" spans="1:16">
      <c r="A685" s="5">
        <f>IF('[1]JIRA-Getter.csv'!A684="","",'[1]JIRA-Getter.csv'!A684)</f>
        <v>99999</v>
      </c>
      <c r="B685" s="5" t="str">
        <f>IF('[1]JIRA-Getter.csv'!B684="","",'[1]JIRA-Getter.csv'!B684)</f>
        <v>BA-144</v>
      </c>
      <c r="C685" s="5" t="str">
        <f>IF('[1]JIRA-Getter.csv'!C684="","",'[1]JIRA-Getter.csv'!C684)</f>
        <v>List technologies and licenses</v>
      </c>
      <c r="D685" s="5" t="str">
        <f>IF('[1]JIRA-Getter.csv'!D684="","",'[1]JIRA-Getter.csv'!D684)</f>
        <v/>
      </c>
      <c r="E685" s="5" t="str">
        <f>IF('[1]JIRA-Getter.csv'!E684="","",'[1]JIRA-Getter.csv'!E684)</f>
        <v>Doc.Completion</v>
      </c>
      <c r="F685" s="5" t="str">
        <f>IF('[1]JIRA-Getter.csv'!F684="","",'[1]JIRA-Getter.csv'!F684)</f>
        <v>Closed</v>
      </c>
      <c r="G685" s="6">
        <f>IF('[1]JIRA-Getter.csv'!G684="","",'[1]JIRA-Getter.csv'!G684)</f>
        <v>2</v>
      </c>
      <c r="H685" s="6">
        <f>IF('[1]JIRA-Getter.csv'!H684="","",'[1]JIRA-Getter.csv'!H684)</f>
        <v>2</v>
      </c>
      <c r="I685" s="6">
        <f>IF('[1]JIRA-Getter.csv'!I684="","",'[1]JIRA-Getter.csv'!I684)</f>
        <v>2</v>
      </c>
      <c r="J685" s="6">
        <f>IF('[1]JIRA-Getter.csv'!J684="","",'[1]JIRA-Getter.csv'!J684)</f>
        <v>2</v>
      </c>
      <c r="K685" s="5">
        <f>IF('[1]JIRA-Getter.csv'!K684="","",'[1]JIRA-Getter.csv'!K684)</f>
        <v>0</v>
      </c>
      <c r="L685" s="5" t="str">
        <f>IF('[1]JIRA-Getter.csv'!L684="","",'[1]JIRA-Getter.csv'!L684)</f>
        <v/>
      </c>
      <c r="M685" s="7" t="str">
        <f>IF('[1]JIRA-Getter.csv'!M684="","",'[1]JIRA-Getter.csv'!M684+365.5*4)</f>
        <v/>
      </c>
      <c r="N685" s="6">
        <f>IF('[1]JIRA-Getter.csv'!N684="","",'[1]JIRA-Getter.csv'!N684)</f>
        <v>0</v>
      </c>
      <c r="O685" s="8" t="str">
        <f>IF('[1]JIRA-Getter.csv'!O684="","",'[1]JIRA-Getter.csv'!O684)</f>
        <v/>
      </c>
      <c r="P685" s="7" t="e">
        <f t="shared" si="10"/>
        <v>#VALUE!</v>
      </c>
    </row>
    <row r="686" spans="1:16">
      <c r="A686" s="5">
        <f>IF('[1]JIRA-Getter.csv'!A685="","",'[1]JIRA-Getter.csv'!A685)</f>
        <v>99999</v>
      </c>
      <c r="B686" s="5" t="str">
        <f>IF('[1]JIRA-Getter.csv'!B685="","",'[1]JIRA-Getter.csv'!B685)</f>
        <v>BA-38</v>
      </c>
      <c r="C686" s="5" t="str">
        <f>IF('[1]JIRA-Getter.csv'!C685="","",'[1]JIRA-Getter.csv'!C685)</f>
        <v>neuen Solution Space erstellen</v>
      </c>
      <c r="D686" s="5" t="str">
        <f>IF('[1]JIRA-Getter.csv'!D685="","",'[1]JIRA-Getter.csv'!D685)</f>
        <v/>
      </c>
      <c r="E686" s="5" t="str">
        <f>IF('[1]JIRA-Getter.csv'!E685="","",'[1]JIRA-Getter.csv'!E685)</f>
        <v/>
      </c>
      <c r="F686" s="5" t="str">
        <f>IF('[1]JIRA-Getter.csv'!F685="","",'[1]JIRA-Getter.csv'!F685)</f>
        <v>Closed</v>
      </c>
      <c r="G686" s="6">
        <f>IF('[1]JIRA-Getter.csv'!G685="","",'[1]JIRA-Getter.csv'!G685)</f>
        <v>0</v>
      </c>
      <c r="H686" s="6">
        <f>IF('[1]JIRA-Getter.csv'!H685="","",'[1]JIRA-Getter.csv'!H685)</f>
        <v>0</v>
      </c>
      <c r="I686" s="6">
        <f>IF('[1]JIRA-Getter.csv'!I685="","",'[1]JIRA-Getter.csv'!I685)</f>
        <v>0</v>
      </c>
      <c r="J686" s="6">
        <f>IF('[1]JIRA-Getter.csv'!J685="","",'[1]JIRA-Getter.csv'!J685)</f>
        <v>0</v>
      </c>
      <c r="K686" s="5">
        <f>IF('[1]JIRA-Getter.csv'!K685="","",'[1]JIRA-Getter.csv'!K685)</f>
        <v>0</v>
      </c>
      <c r="L686" s="5" t="str">
        <f>IF('[1]JIRA-Getter.csv'!L685="","",'[1]JIRA-Getter.csv'!L685)</f>
        <v/>
      </c>
      <c r="M686" s="7" t="str">
        <f>IF('[1]JIRA-Getter.csv'!M685="","",'[1]JIRA-Getter.csv'!M685+365.5*4)</f>
        <v/>
      </c>
      <c r="N686" s="6">
        <f>IF('[1]JIRA-Getter.csv'!N685="","",'[1]JIRA-Getter.csv'!N685)</f>
        <v>0</v>
      </c>
      <c r="O686" s="8" t="str">
        <f>IF('[1]JIRA-Getter.csv'!O685="","",'[1]JIRA-Getter.csv'!O685)</f>
        <v/>
      </c>
      <c r="P686" s="7" t="e">
        <f t="shared" si="10"/>
        <v>#VALUE!</v>
      </c>
    </row>
    <row r="687" spans="1:16">
      <c r="A687" s="5">
        <f>IF('[1]JIRA-Getter.csv'!A686="","",'[1]JIRA-Getter.csv'!A686)</f>
        <v>99999</v>
      </c>
      <c r="B687" s="5" t="str">
        <f>IF('[1]JIRA-Getter.csv'!B686="","",'[1]JIRA-Getter.csv'!B686)</f>
        <v>BA-158</v>
      </c>
      <c r="C687" s="5" t="str">
        <f>IF('[1]JIRA-Getter.csv'!C686="","",'[1]JIRA-Getter.csv'!C686)</f>
        <v>Refactor server side code</v>
      </c>
      <c r="D687" s="5" t="str">
        <f>IF('[1]JIRA-Getter.csv'!D686="","",'[1]JIRA-Getter.csv'!D686)</f>
        <v/>
      </c>
      <c r="E687" s="5" t="str">
        <f>IF('[1]JIRA-Getter.csv'!E686="","",'[1]JIRA-Getter.csv'!E686)</f>
        <v>Dev.Completion</v>
      </c>
      <c r="F687" s="5" t="str">
        <f>IF('[1]JIRA-Getter.csv'!F686="","",'[1]JIRA-Getter.csv'!F686)</f>
        <v>Closed</v>
      </c>
      <c r="G687" s="6">
        <f>IF('[1]JIRA-Getter.csv'!G686="","",'[1]JIRA-Getter.csv'!G686)</f>
        <v>16</v>
      </c>
      <c r="H687" s="6">
        <f>IF('[1]JIRA-Getter.csv'!H686="","",'[1]JIRA-Getter.csv'!H686)</f>
        <v>16</v>
      </c>
      <c r="I687" s="6">
        <f>IF('[1]JIRA-Getter.csv'!I686="","",'[1]JIRA-Getter.csv'!I686)</f>
        <v>16</v>
      </c>
      <c r="J687" s="6">
        <f>IF('[1]JIRA-Getter.csv'!J686="","",'[1]JIRA-Getter.csv'!J686)</f>
        <v>16</v>
      </c>
      <c r="K687" s="5">
        <f>IF('[1]JIRA-Getter.csv'!K686="","",'[1]JIRA-Getter.csv'!K686)</f>
        <v>0</v>
      </c>
      <c r="L687" s="5" t="str">
        <f>IF('[1]JIRA-Getter.csv'!L686="","",'[1]JIRA-Getter.csv'!L686)</f>
        <v/>
      </c>
      <c r="M687" s="7" t="str">
        <f>IF('[1]JIRA-Getter.csv'!M686="","",'[1]JIRA-Getter.csv'!M686+365.5*4)</f>
        <v/>
      </c>
      <c r="N687" s="6">
        <f>IF('[1]JIRA-Getter.csv'!N686="","",'[1]JIRA-Getter.csv'!N686)</f>
        <v>0</v>
      </c>
      <c r="O687" s="8" t="str">
        <f>IF('[1]JIRA-Getter.csv'!O686="","",'[1]JIRA-Getter.csv'!O686)</f>
        <v/>
      </c>
      <c r="P687" s="7" t="e">
        <f t="shared" si="10"/>
        <v>#VALUE!</v>
      </c>
    </row>
    <row r="688" spans="1:16">
      <c r="A688" s="5">
        <f>IF('[1]JIRA-Getter.csv'!A687="","",'[1]JIRA-Getter.csv'!A687)</f>
        <v>99999</v>
      </c>
      <c r="B688" s="5" t="str">
        <f>IF('[1]JIRA-Getter.csv'!B687="","",'[1]JIRA-Getter.csv'!B687)</f>
        <v>BA-6</v>
      </c>
      <c r="C688" s="5" t="str">
        <f>IF('[1]JIRA-Getter.csv'!C687="","",'[1]JIRA-Getter.csv'!C687)</f>
        <v>Create project plan</v>
      </c>
      <c r="D688" s="5" t="str">
        <f>IF('[1]JIRA-Getter.csv'!D687="","",'[1]JIRA-Getter.csv'!D687)</f>
        <v/>
      </c>
      <c r="E688" s="5" t="str">
        <f>IF('[1]JIRA-Getter.csv'!E687="","",'[1]JIRA-Getter.csv'!E687)</f>
        <v>Infrastruktur &amp; Admin</v>
      </c>
      <c r="F688" s="5" t="str">
        <f>IF('[1]JIRA-Getter.csv'!F687="","",'[1]JIRA-Getter.csv'!F687)</f>
        <v>Closed</v>
      </c>
      <c r="G688" s="6">
        <f>IF('[1]JIRA-Getter.csv'!G687="","",'[1]JIRA-Getter.csv'!G687)</f>
        <v>4</v>
      </c>
      <c r="H688" s="6">
        <f>IF('[1]JIRA-Getter.csv'!H687="","",'[1]JIRA-Getter.csv'!H687)</f>
        <v>4</v>
      </c>
      <c r="I688" s="6">
        <f>IF('[1]JIRA-Getter.csv'!I687="","",'[1]JIRA-Getter.csv'!I687)</f>
        <v>4</v>
      </c>
      <c r="J688" s="6">
        <f>IF('[1]JIRA-Getter.csv'!J687="","",'[1]JIRA-Getter.csv'!J687)</f>
        <v>4</v>
      </c>
      <c r="K688" s="5">
        <f>IF('[1]JIRA-Getter.csv'!K687="","",'[1]JIRA-Getter.csv'!K687)</f>
        <v>0</v>
      </c>
      <c r="L688" s="5" t="str">
        <f>IF('[1]JIRA-Getter.csv'!L687="","",'[1]JIRA-Getter.csv'!L687)</f>
        <v/>
      </c>
      <c r="M688" s="7" t="str">
        <f>IF('[1]JIRA-Getter.csv'!M687="","",'[1]JIRA-Getter.csv'!M687+365.5*4)</f>
        <v/>
      </c>
      <c r="N688" s="6">
        <f>IF('[1]JIRA-Getter.csv'!N687="","",'[1]JIRA-Getter.csv'!N687)</f>
        <v>0</v>
      </c>
      <c r="O688" s="8" t="str">
        <f>IF('[1]JIRA-Getter.csv'!O687="","",'[1]JIRA-Getter.csv'!O687)</f>
        <v/>
      </c>
      <c r="P688" s="7" t="e">
        <f t="shared" si="10"/>
        <v>#VALUE!</v>
      </c>
    </row>
    <row r="689" spans="1:16">
      <c r="A689" s="5">
        <f>IF('[1]JIRA-Getter.csv'!A688="","",'[1]JIRA-Getter.csv'!A688)</f>
        <v>99999</v>
      </c>
      <c r="B689" s="5" t="str">
        <f>IF('[1]JIRA-Getter.csv'!B688="","",'[1]JIRA-Getter.csv'!B688)</f>
        <v>BA-5</v>
      </c>
      <c r="C689" s="5" t="str">
        <f>IF('[1]JIRA-Getter.csv'!C688="","",'[1]JIRA-Getter.csv'!C688)</f>
        <v>Find example data</v>
      </c>
      <c r="D689" s="5" t="str">
        <f>IF('[1]JIRA-Getter.csv'!D688="","",'[1]JIRA-Getter.csv'!D688)</f>
        <v/>
      </c>
      <c r="E689" s="5" t="str">
        <f>IF('[1]JIRA-Getter.csv'!E688="","",'[1]JIRA-Getter.csv'!E688)</f>
        <v>Dev.Prototype</v>
      </c>
      <c r="F689" s="5" t="str">
        <f>IF('[1]JIRA-Getter.csv'!F688="","",'[1]JIRA-Getter.csv'!F688)</f>
        <v>Closed</v>
      </c>
      <c r="G689" s="6">
        <f>IF('[1]JIRA-Getter.csv'!G688="","",'[1]JIRA-Getter.csv'!G688)</f>
        <v>2</v>
      </c>
      <c r="H689" s="6">
        <f>IF('[1]JIRA-Getter.csv'!H688="","",'[1]JIRA-Getter.csv'!H688)</f>
        <v>2</v>
      </c>
      <c r="I689" s="6">
        <f>IF('[1]JIRA-Getter.csv'!I688="","",'[1]JIRA-Getter.csv'!I688)</f>
        <v>2</v>
      </c>
      <c r="J689" s="6">
        <f>IF('[1]JIRA-Getter.csv'!J688="","",'[1]JIRA-Getter.csv'!J688)</f>
        <v>2</v>
      </c>
      <c r="K689" s="5">
        <f>IF('[1]JIRA-Getter.csv'!K688="","",'[1]JIRA-Getter.csv'!K688)</f>
        <v>0</v>
      </c>
      <c r="L689" s="5" t="str">
        <f>IF('[1]JIRA-Getter.csv'!L688="","",'[1]JIRA-Getter.csv'!L688)</f>
        <v/>
      </c>
      <c r="M689" s="7" t="str">
        <f>IF('[1]JIRA-Getter.csv'!M688="","",'[1]JIRA-Getter.csv'!M688+365.5*4)</f>
        <v/>
      </c>
      <c r="N689" s="6">
        <f>IF('[1]JIRA-Getter.csv'!N688="","",'[1]JIRA-Getter.csv'!N688)</f>
        <v>0</v>
      </c>
      <c r="O689" s="8" t="str">
        <f>IF('[1]JIRA-Getter.csv'!O688="","",'[1]JIRA-Getter.csv'!O688)</f>
        <v/>
      </c>
      <c r="P689" s="7" t="e">
        <f t="shared" si="10"/>
        <v>#VALUE!</v>
      </c>
    </row>
    <row r="690" spans="1:16">
      <c r="A690" s="5">
        <f>IF('[1]JIRA-Getter.csv'!A689="","",'[1]JIRA-Getter.csv'!A689)</f>
        <v>99999</v>
      </c>
      <c r="B690" s="5" t="str">
        <f>IF('[1]JIRA-Getter.csv'!B689="","",'[1]JIRA-Getter.csv'!B689)</f>
        <v>BA-4</v>
      </c>
      <c r="C690" s="5" t="str">
        <f>IF('[1]JIRA-Getter.csv'!C689="","",'[1]JIRA-Getter.csv'!C689)</f>
        <v>Study CDAR-BA</v>
      </c>
      <c r="D690" s="5" t="str">
        <f>IF('[1]JIRA-Getter.csv'!D689="","",'[1]JIRA-Getter.csv'!D689)</f>
        <v/>
      </c>
      <c r="E690" s="5" t="str">
        <f>IF('[1]JIRA-Getter.csv'!E689="","",'[1]JIRA-Getter.csv'!E689)</f>
        <v>Infrastruktur &amp; Admin</v>
      </c>
      <c r="F690" s="5" t="str">
        <f>IF('[1]JIRA-Getter.csv'!F689="","",'[1]JIRA-Getter.csv'!F689)</f>
        <v>Closed</v>
      </c>
      <c r="G690" s="6">
        <f>IF('[1]JIRA-Getter.csv'!G689="","",'[1]JIRA-Getter.csv'!G689)</f>
        <v>16</v>
      </c>
      <c r="H690" s="6">
        <f>IF('[1]JIRA-Getter.csv'!H689="","",'[1]JIRA-Getter.csv'!H689)</f>
        <v>16</v>
      </c>
      <c r="I690" s="6">
        <f>IF('[1]JIRA-Getter.csv'!I689="","",'[1]JIRA-Getter.csv'!I689)</f>
        <v>16</v>
      </c>
      <c r="J690" s="6">
        <f>IF('[1]JIRA-Getter.csv'!J689="","",'[1]JIRA-Getter.csv'!J689)</f>
        <v>16</v>
      </c>
      <c r="K690" s="5">
        <f>IF('[1]JIRA-Getter.csv'!K689="","",'[1]JIRA-Getter.csv'!K689)</f>
        <v>0</v>
      </c>
      <c r="L690" s="5" t="str">
        <f>IF('[1]JIRA-Getter.csv'!L689="","",'[1]JIRA-Getter.csv'!L689)</f>
        <v/>
      </c>
      <c r="M690" s="7" t="str">
        <f>IF('[1]JIRA-Getter.csv'!M689="","",'[1]JIRA-Getter.csv'!M689+365.5*4)</f>
        <v/>
      </c>
      <c r="N690" s="6">
        <f>IF('[1]JIRA-Getter.csv'!N689="","",'[1]JIRA-Getter.csv'!N689)</f>
        <v>0</v>
      </c>
      <c r="O690" s="8" t="str">
        <f>IF('[1]JIRA-Getter.csv'!O689="","",'[1]JIRA-Getter.csv'!O689)</f>
        <v/>
      </c>
      <c r="P690" s="7" t="e">
        <f t="shared" si="10"/>
        <v>#VALUE!</v>
      </c>
    </row>
    <row r="691" spans="1:16">
      <c r="A691" s="5">
        <f>IF('[1]JIRA-Getter.csv'!A690="","",'[1]JIRA-Getter.csv'!A690)</f>
        <v>99999</v>
      </c>
      <c r="B691" s="5" t="str">
        <f>IF('[1]JIRA-Getter.csv'!B690="","",'[1]JIRA-Getter.csv'!B690)</f>
        <v>BA-3</v>
      </c>
      <c r="C691" s="5" t="str">
        <f>IF('[1]JIRA-Getter.csv'!C690="","",'[1]JIRA-Getter.csv'!C690)</f>
        <v>Finish project scope definition</v>
      </c>
      <c r="D691" s="5" t="str">
        <f>IF('[1]JIRA-Getter.csv'!D690="","",'[1]JIRA-Getter.csv'!D690)</f>
        <v/>
      </c>
      <c r="E691" s="5" t="str">
        <f>IF('[1]JIRA-Getter.csv'!E690="","",'[1]JIRA-Getter.csv'!E690)</f>
        <v>Infrastruktur &amp; Admin</v>
      </c>
      <c r="F691" s="5" t="str">
        <f>IF('[1]JIRA-Getter.csv'!F690="","",'[1]JIRA-Getter.csv'!F690)</f>
        <v>Closed</v>
      </c>
      <c r="G691" s="6">
        <f>IF('[1]JIRA-Getter.csv'!G690="","",'[1]JIRA-Getter.csv'!G690)</f>
        <v>4</v>
      </c>
      <c r="H691" s="6">
        <f>IF('[1]JIRA-Getter.csv'!H690="","",'[1]JIRA-Getter.csv'!H690)</f>
        <v>4</v>
      </c>
      <c r="I691" s="6">
        <f>IF('[1]JIRA-Getter.csv'!I690="","",'[1]JIRA-Getter.csv'!I690)</f>
        <v>4</v>
      </c>
      <c r="J691" s="6">
        <f>IF('[1]JIRA-Getter.csv'!J690="","",'[1]JIRA-Getter.csv'!J690)</f>
        <v>4</v>
      </c>
      <c r="K691" s="5">
        <f>IF('[1]JIRA-Getter.csv'!K690="","",'[1]JIRA-Getter.csv'!K690)</f>
        <v>0</v>
      </c>
      <c r="L691" s="5" t="str">
        <f>IF('[1]JIRA-Getter.csv'!L690="","",'[1]JIRA-Getter.csv'!L690)</f>
        <v/>
      </c>
      <c r="M691" s="7" t="str">
        <f>IF('[1]JIRA-Getter.csv'!M690="","",'[1]JIRA-Getter.csv'!M690+365.5*4)</f>
        <v/>
      </c>
      <c r="N691" s="6">
        <f>IF('[1]JIRA-Getter.csv'!N690="","",'[1]JIRA-Getter.csv'!N690)</f>
        <v>0</v>
      </c>
      <c r="O691" s="8" t="str">
        <f>IF('[1]JIRA-Getter.csv'!O690="","",'[1]JIRA-Getter.csv'!O690)</f>
        <v/>
      </c>
      <c r="P691" s="7" t="e">
        <f t="shared" si="10"/>
        <v>#VALUE!</v>
      </c>
    </row>
    <row r="692" spans="1:16">
      <c r="A692" s="5">
        <f>IF('[1]JIRA-Getter.csv'!A691="","",'[1]JIRA-Getter.csv'!A691)</f>
        <v>99999</v>
      </c>
      <c r="B692" s="5" t="str">
        <f>IF('[1]JIRA-Getter.csv'!B691="","",'[1]JIRA-Getter.csv'!B691)</f>
        <v>BA-57</v>
      </c>
      <c r="C692" s="5" t="str">
        <f>IF('[1]JIRA-Getter.csv'!C691="","",'[1]JIRA-Getter.csv'!C691)</f>
        <v>Decide client framework</v>
      </c>
      <c r="D692" s="5" t="str">
        <f>IF('[1]JIRA-Getter.csv'!D691="","",'[1]JIRA-Getter.csv'!D691)</f>
        <v/>
      </c>
      <c r="E692" s="5" t="str">
        <f>IF('[1]JIRA-Getter.csv'!E691="","",'[1]JIRA-Getter.csv'!E691)</f>
        <v>Arch.ArchitectureDetail</v>
      </c>
      <c r="F692" s="5" t="str">
        <f>IF('[1]JIRA-Getter.csv'!F691="","",'[1]JIRA-Getter.csv'!F691)</f>
        <v>Closed</v>
      </c>
      <c r="G692" s="6">
        <f>IF('[1]JIRA-Getter.csv'!G691="","",'[1]JIRA-Getter.csv'!G691)</f>
        <v>2</v>
      </c>
      <c r="H692" s="6">
        <f>IF('[1]JIRA-Getter.csv'!H691="","",'[1]JIRA-Getter.csv'!H691)</f>
        <v>2</v>
      </c>
      <c r="I692" s="6">
        <f>IF('[1]JIRA-Getter.csv'!I691="","",'[1]JIRA-Getter.csv'!I691)</f>
        <v>2</v>
      </c>
      <c r="J692" s="6">
        <f>IF('[1]JIRA-Getter.csv'!J691="","",'[1]JIRA-Getter.csv'!J691)</f>
        <v>2</v>
      </c>
      <c r="K692" s="5">
        <f>IF('[1]JIRA-Getter.csv'!K691="","",'[1]JIRA-Getter.csv'!K691)</f>
        <v>0</v>
      </c>
      <c r="L692" s="5" t="str">
        <f>IF('[1]JIRA-Getter.csv'!L691="","",'[1]JIRA-Getter.csv'!L691)</f>
        <v/>
      </c>
      <c r="M692" s="7" t="str">
        <f>IF('[1]JIRA-Getter.csv'!M691="","",'[1]JIRA-Getter.csv'!M691+365.5*4)</f>
        <v/>
      </c>
      <c r="N692" s="6">
        <f>IF('[1]JIRA-Getter.csv'!N691="","",'[1]JIRA-Getter.csv'!N691)</f>
        <v>0</v>
      </c>
      <c r="O692" s="8" t="str">
        <f>IF('[1]JIRA-Getter.csv'!O691="","",'[1]JIRA-Getter.csv'!O691)</f>
        <v/>
      </c>
      <c r="P692" s="7" t="e">
        <f t="shared" si="10"/>
        <v>#VALUE!</v>
      </c>
    </row>
    <row r="693" spans="1:16">
      <c r="A693" s="5">
        <f>IF('[1]JIRA-Getter.csv'!A692="","",'[1]JIRA-Getter.csv'!A692)</f>
        <v>99999</v>
      </c>
      <c r="B693" s="5" t="str">
        <f>IF('[1]JIRA-Getter.csv'!B692="","",'[1]JIRA-Getter.csv'!B692)</f>
        <v>BA-91</v>
      </c>
      <c r="C693" s="5" t="str">
        <f>IF('[1]JIRA-Getter.csv'!C692="","",'[1]JIRA-Getter.csv'!C692)</f>
        <v>Negotiate DKS-API</v>
      </c>
      <c r="D693" s="5" t="str">
        <f>IF('[1]JIRA-Getter.csv'!D692="","",'[1]JIRA-Getter.csv'!D692)</f>
        <v/>
      </c>
      <c r="E693" s="5" t="str">
        <f>IF('[1]JIRA-Getter.csv'!E692="","",'[1]JIRA-Getter.csv'!E692)</f>
        <v>Dev.Milestone1</v>
      </c>
      <c r="F693" s="5" t="str">
        <f>IF('[1]JIRA-Getter.csv'!F692="","",'[1]JIRA-Getter.csv'!F692)</f>
        <v>Closed</v>
      </c>
      <c r="G693" s="6">
        <f>IF('[1]JIRA-Getter.csv'!G692="","",'[1]JIRA-Getter.csv'!G692)</f>
        <v>4</v>
      </c>
      <c r="H693" s="6">
        <f>IF('[1]JIRA-Getter.csv'!H692="","",'[1]JIRA-Getter.csv'!H692)</f>
        <v>4</v>
      </c>
      <c r="I693" s="6">
        <f>IF('[1]JIRA-Getter.csv'!I692="","",'[1]JIRA-Getter.csv'!I692)</f>
        <v>4</v>
      </c>
      <c r="J693" s="6">
        <f>IF('[1]JIRA-Getter.csv'!J692="","",'[1]JIRA-Getter.csv'!J692)</f>
        <v>4</v>
      </c>
      <c r="K693" s="5">
        <f>IF('[1]JIRA-Getter.csv'!K692="","",'[1]JIRA-Getter.csv'!K692)</f>
        <v>0</v>
      </c>
      <c r="L693" s="5" t="str">
        <f>IF('[1]JIRA-Getter.csv'!L692="","",'[1]JIRA-Getter.csv'!L692)</f>
        <v/>
      </c>
      <c r="M693" s="7" t="str">
        <f>IF('[1]JIRA-Getter.csv'!M692="","",'[1]JIRA-Getter.csv'!M692+365.5*4)</f>
        <v/>
      </c>
      <c r="N693" s="6">
        <f>IF('[1]JIRA-Getter.csv'!N692="","",'[1]JIRA-Getter.csv'!N692)</f>
        <v>0</v>
      </c>
      <c r="O693" s="8" t="str">
        <f>IF('[1]JIRA-Getter.csv'!O692="","",'[1]JIRA-Getter.csv'!O692)</f>
        <v/>
      </c>
      <c r="P693" s="7" t="e">
        <f t="shared" ref="P693:P750" si="11">DATE(YEAR(M693),MONTH(M693),DAY(M693))</f>
        <v>#VALUE!</v>
      </c>
    </row>
    <row r="694" spans="1:16">
      <c r="A694" s="5">
        <f>IF('[1]JIRA-Getter.csv'!A693="","",'[1]JIRA-Getter.csv'!A693)</f>
        <v>99999</v>
      </c>
      <c r="B694" s="5" t="str">
        <f>IF('[1]JIRA-Getter.csv'!B693="","",'[1]JIRA-Getter.csv'!B693)</f>
        <v>BA-85</v>
      </c>
      <c r="C694" s="5" t="str">
        <f>IF('[1]JIRA-Getter.csv'!C693="","",'[1]JIRA-Getter.csv'!C693)</f>
        <v>Write and send meeting report from 15.12.2014</v>
      </c>
      <c r="D694" s="5" t="str">
        <f>IF('[1]JIRA-Getter.csv'!D693="","",'[1]JIRA-Getter.csv'!D693)</f>
        <v/>
      </c>
      <c r="E694" s="5" t="str">
        <f>IF('[1]JIRA-Getter.csv'!E693="","",'[1]JIRA-Getter.csv'!E693)</f>
        <v>Release BA</v>
      </c>
      <c r="F694" s="5" t="str">
        <f>IF('[1]JIRA-Getter.csv'!F693="","",'[1]JIRA-Getter.csv'!F693)</f>
        <v>Closed</v>
      </c>
      <c r="G694" s="6">
        <f>IF('[1]JIRA-Getter.csv'!G693="","",'[1]JIRA-Getter.csv'!G693)</f>
        <v>1</v>
      </c>
      <c r="H694" s="6">
        <f>IF('[1]JIRA-Getter.csv'!H693="","",'[1]JIRA-Getter.csv'!H693)</f>
        <v>1</v>
      </c>
      <c r="I694" s="6">
        <f>IF('[1]JIRA-Getter.csv'!I693="","",'[1]JIRA-Getter.csv'!I693)</f>
        <v>1</v>
      </c>
      <c r="J694" s="6">
        <f>IF('[1]JIRA-Getter.csv'!J693="","",'[1]JIRA-Getter.csv'!J693)</f>
        <v>1</v>
      </c>
      <c r="K694" s="5">
        <f>IF('[1]JIRA-Getter.csv'!K693="","",'[1]JIRA-Getter.csv'!K693)</f>
        <v>0</v>
      </c>
      <c r="L694" s="5" t="str">
        <f>IF('[1]JIRA-Getter.csv'!L693="","",'[1]JIRA-Getter.csv'!L693)</f>
        <v/>
      </c>
      <c r="M694" s="7" t="str">
        <f>IF('[1]JIRA-Getter.csv'!M693="","",'[1]JIRA-Getter.csv'!M693+365.5*4)</f>
        <v/>
      </c>
      <c r="N694" s="6">
        <f>IF('[1]JIRA-Getter.csv'!N693="","",'[1]JIRA-Getter.csv'!N693)</f>
        <v>0</v>
      </c>
      <c r="O694" s="8" t="str">
        <f>IF('[1]JIRA-Getter.csv'!O693="","",'[1]JIRA-Getter.csv'!O693)</f>
        <v/>
      </c>
      <c r="P694" s="7" t="e">
        <f t="shared" si="11"/>
        <v>#VALUE!</v>
      </c>
    </row>
    <row r="695" spans="1:16">
      <c r="A695" s="5">
        <f>IF('[1]JIRA-Getter.csv'!A694="","",'[1]JIRA-Getter.csv'!A694)</f>
        <v>99999</v>
      </c>
      <c r="B695" s="5" t="str">
        <f>IF('[1]JIRA-Getter.csv'!B694="","",'[1]JIRA-Getter.csv'!B694)</f>
        <v>BA-161</v>
      </c>
      <c r="C695" s="5" t="str">
        <f>IF('[1]JIRA-Getter.csv'!C694="","",'[1]JIRA-Getter.csv'!C694)</f>
        <v>Document future work possibilities</v>
      </c>
      <c r="D695" s="5" t="str">
        <f>IF('[1]JIRA-Getter.csv'!D694="","",'[1]JIRA-Getter.csv'!D694)</f>
        <v/>
      </c>
      <c r="E695" s="5" t="str">
        <f>IF('[1]JIRA-Getter.csv'!E694="","",'[1]JIRA-Getter.csv'!E694)</f>
        <v>Doc.Completion</v>
      </c>
      <c r="F695" s="5" t="str">
        <f>IF('[1]JIRA-Getter.csv'!F694="","",'[1]JIRA-Getter.csv'!F694)</f>
        <v>Closed</v>
      </c>
      <c r="G695" s="6">
        <f>IF('[1]JIRA-Getter.csv'!G694="","",'[1]JIRA-Getter.csv'!G694)</f>
        <v>6</v>
      </c>
      <c r="H695" s="6">
        <f>IF('[1]JIRA-Getter.csv'!H694="","",'[1]JIRA-Getter.csv'!H694)</f>
        <v>6</v>
      </c>
      <c r="I695" s="6">
        <f>IF('[1]JIRA-Getter.csv'!I694="","",'[1]JIRA-Getter.csv'!I694)</f>
        <v>6</v>
      </c>
      <c r="J695" s="6">
        <f>IF('[1]JIRA-Getter.csv'!J694="","",'[1]JIRA-Getter.csv'!J694)</f>
        <v>6</v>
      </c>
      <c r="K695" s="5">
        <f>IF('[1]JIRA-Getter.csv'!K694="","",'[1]JIRA-Getter.csv'!K694)</f>
        <v>0</v>
      </c>
      <c r="L695" s="5" t="str">
        <f>IF('[1]JIRA-Getter.csv'!L694="","",'[1]JIRA-Getter.csv'!L694)</f>
        <v/>
      </c>
      <c r="M695" s="7" t="str">
        <f>IF('[1]JIRA-Getter.csv'!M694="","",'[1]JIRA-Getter.csv'!M694+365.5*4)</f>
        <v/>
      </c>
      <c r="N695" s="6">
        <f>IF('[1]JIRA-Getter.csv'!N694="","",'[1]JIRA-Getter.csv'!N694)</f>
        <v>0</v>
      </c>
      <c r="O695" s="8" t="str">
        <f>IF('[1]JIRA-Getter.csv'!O694="","",'[1]JIRA-Getter.csv'!O694)</f>
        <v/>
      </c>
      <c r="P695" s="7" t="e">
        <f t="shared" si="11"/>
        <v>#VALUE!</v>
      </c>
    </row>
    <row r="696" spans="1:16">
      <c r="A696" s="5">
        <f>IF('[1]JIRA-Getter.csv'!A695="","",'[1]JIRA-Getter.csv'!A695)</f>
        <v>99999</v>
      </c>
      <c r="B696" s="5" t="str">
        <f>IF('[1]JIRA-Getter.csv'!B695="","",'[1]JIRA-Getter.csv'!B695)</f>
        <v>BA-240</v>
      </c>
      <c r="C696" s="5" t="str">
        <f>IF('[1]JIRA-Getter.csv'!C695="","",'[1]JIRA-Getter.csv'!C695)</f>
        <v>Check references between decisions (ref)</v>
      </c>
      <c r="D696" s="5" t="str">
        <f>IF('[1]JIRA-Getter.csv'!D695="","",'[1]JIRA-Getter.csv'!D695)</f>
        <v/>
      </c>
      <c r="E696" s="5" t="str">
        <f>IF('[1]JIRA-Getter.csv'!E695="","",'[1]JIRA-Getter.csv'!E695)</f>
        <v>Release BA</v>
      </c>
      <c r="F696" s="5" t="str">
        <f>IF('[1]JIRA-Getter.csv'!F695="","",'[1]JIRA-Getter.csv'!F695)</f>
        <v>Closed</v>
      </c>
      <c r="G696" s="6">
        <f>IF('[1]JIRA-Getter.csv'!G695="","",'[1]JIRA-Getter.csv'!G695)</f>
        <v>0.5</v>
      </c>
      <c r="H696" s="6">
        <f>IF('[1]JIRA-Getter.csv'!H695="","",'[1]JIRA-Getter.csv'!H695)</f>
        <v>0.5</v>
      </c>
      <c r="I696" s="6">
        <f>IF('[1]JIRA-Getter.csv'!I695="","",'[1]JIRA-Getter.csv'!I695)</f>
        <v>0.5</v>
      </c>
      <c r="J696" s="6">
        <f>IF('[1]JIRA-Getter.csv'!J695="","",'[1]JIRA-Getter.csv'!J695)</f>
        <v>0.5</v>
      </c>
      <c r="K696" s="5">
        <f>IF('[1]JIRA-Getter.csv'!K695="","",'[1]JIRA-Getter.csv'!K695)</f>
        <v>0</v>
      </c>
      <c r="L696" s="5" t="str">
        <f>IF('[1]JIRA-Getter.csv'!L695="","",'[1]JIRA-Getter.csv'!L695)</f>
        <v/>
      </c>
      <c r="M696" s="7" t="str">
        <f>IF('[1]JIRA-Getter.csv'!M695="","",'[1]JIRA-Getter.csv'!M695+365.5*4)</f>
        <v/>
      </c>
      <c r="N696" s="6">
        <f>IF('[1]JIRA-Getter.csv'!N695="","",'[1]JIRA-Getter.csv'!N695)</f>
        <v>0</v>
      </c>
      <c r="O696" s="8" t="str">
        <f>IF('[1]JIRA-Getter.csv'!O695="","",'[1]JIRA-Getter.csv'!O695)</f>
        <v/>
      </c>
      <c r="P696" s="7" t="e">
        <f t="shared" si="11"/>
        <v>#VALUE!</v>
      </c>
    </row>
    <row r="697" spans="1:16">
      <c r="A697" s="5">
        <f>IF('[1]JIRA-Getter.csv'!A696="","",'[1]JIRA-Getter.csv'!A696)</f>
        <v>99999</v>
      </c>
      <c r="B697" s="5" t="str">
        <f>IF('[1]JIRA-Getter.csv'!B696="","",'[1]JIRA-Getter.csv'!B696)</f>
        <v>BA-162</v>
      </c>
      <c r="C697" s="5" t="str">
        <f>IF('[1]JIRA-Getter.csv'!C696="","",'[1]JIRA-Getter.csv'!C696)</f>
        <v>Write personal feedbacks</v>
      </c>
      <c r="D697" s="5" t="str">
        <f>IF('[1]JIRA-Getter.csv'!D696="","",'[1]JIRA-Getter.csv'!D696)</f>
        <v/>
      </c>
      <c r="E697" s="5" t="str">
        <f>IF('[1]JIRA-Getter.csv'!E696="","",'[1]JIRA-Getter.csv'!E696)</f>
        <v>Release BA</v>
      </c>
      <c r="F697" s="5" t="str">
        <f>IF('[1]JIRA-Getter.csv'!F696="","",'[1]JIRA-Getter.csv'!F696)</f>
        <v>Closed</v>
      </c>
      <c r="G697" s="6">
        <f>IF('[1]JIRA-Getter.csv'!G696="","",'[1]JIRA-Getter.csv'!G696)</f>
        <v>0</v>
      </c>
      <c r="H697" s="6">
        <f>IF('[1]JIRA-Getter.csv'!H696="","",'[1]JIRA-Getter.csv'!H696)</f>
        <v>0</v>
      </c>
      <c r="I697" s="6">
        <f>IF('[1]JIRA-Getter.csv'!I696="","",'[1]JIRA-Getter.csv'!I696)</f>
        <v>0</v>
      </c>
      <c r="J697" s="6">
        <f>IF('[1]JIRA-Getter.csv'!J696="","",'[1]JIRA-Getter.csv'!J696)</f>
        <v>0</v>
      </c>
      <c r="K697" s="5">
        <f>IF('[1]JIRA-Getter.csv'!K696="","",'[1]JIRA-Getter.csv'!K696)</f>
        <v>0</v>
      </c>
      <c r="L697" s="5" t="str">
        <f>IF('[1]JIRA-Getter.csv'!L696="","",'[1]JIRA-Getter.csv'!L696)</f>
        <v/>
      </c>
      <c r="M697" s="7" t="str">
        <f>IF('[1]JIRA-Getter.csv'!M696="","",'[1]JIRA-Getter.csv'!M696+365.5*4)</f>
        <v/>
      </c>
      <c r="N697" s="6">
        <f>IF('[1]JIRA-Getter.csv'!N696="","",'[1]JIRA-Getter.csv'!N696)</f>
        <v>0</v>
      </c>
      <c r="O697" s="8" t="str">
        <f>IF('[1]JIRA-Getter.csv'!O696="","",'[1]JIRA-Getter.csv'!O696)</f>
        <v/>
      </c>
      <c r="P697" s="7" t="e">
        <f t="shared" si="11"/>
        <v>#VALUE!</v>
      </c>
    </row>
    <row r="698" spans="1:16">
      <c r="A698" s="5">
        <f>IF('[1]JIRA-Getter.csv'!A697="","",'[1]JIRA-Getter.csv'!A697)</f>
        <v>99999</v>
      </c>
      <c r="B698" s="5" t="str">
        <f>IF('[1]JIRA-Getter.csv'!B697="","",'[1]JIRA-Getter.csv'!B697)</f>
        <v>BA-163</v>
      </c>
      <c r="C698" s="5" t="str">
        <f>IF('[1]JIRA-Getter.csv'!C697="","",'[1]JIRA-Getter.csv'!C697)</f>
        <v>Test that displaying works for long lists</v>
      </c>
      <c r="D698" s="5" t="str">
        <f>IF('[1]JIRA-Getter.csv'!D697="","",'[1]JIRA-Getter.csv'!D697)</f>
        <v/>
      </c>
      <c r="E698" s="5" t="str">
        <f>IF('[1]JIRA-Getter.csv'!E697="","",'[1]JIRA-Getter.csv'!E697)</f>
        <v>Dev.Milestone3</v>
      </c>
      <c r="F698" s="5" t="str">
        <f>IF('[1]JIRA-Getter.csv'!F697="","",'[1]JIRA-Getter.csv'!F697)</f>
        <v>Closed</v>
      </c>
      <c r="G698" s="6">
        <f>IF('[1]JIRA-Getter.csv'!G697="","",'[1]JIRA-Getter.csv'!G697)</f>
        <v>2</v>
      </c>
      <c r="H698" s="6">
        <f>IF('[1]JIRA-Getter.csv'!H697="","",'[1]JIRA-Getter.csv'!H697)</f>
        <v>2</v>
      </c>
      <c r="I698" s="6">
        <f>IF('[1]JIRA-Getter.csv'!I697="","",'[1]JIRA-Getter.csv'!I697)</f>
        <v>2</v>
      </c>
      <c r="J698" s="6">
        <f>IF('[1]JIRA-Getter.csv'!J697="","",'[1]JIRA-Getter.csv'!J697)</f>
        <v>2</v>
      </c>
      <c r="K698" s="5">
        <f>IF('[1]JIRA-Getter.csv'!K697="","",'[1]JIRA-Getter.csv'!K697)</f>
        <v>0</v>
      </c>
      <c r="L698" s="5" t="str">
        <f>IF('[1]JIRA-Getter.csv'!L697="","",'[1]JIRA-Getter.csv'!L697)</f>
        <v/>
      </c>
      <c r="M698" s="7" t="str">
        <f>IF('[1]JIRA-Getter.csv'!M697="","",'[1]JIRA-Getter.csv'!M697+365.5*4)</f>
        <v/>
      </c>
      <c r="N698" s="6">
        <f>IF('[1]JIRA-Getter.csv'!N697="","",'[1]JIRA-Getter.csv'!N697)</f>
        <v>0</v>
      </c>
      <c r="O698" s="8" t="str">
        <f>IF('[1]JIRA-Getter.csv'!O697="","",'[1]JIRA-Getter.csv'!O697)</f>
        <v/>
      </c>
      <c r="P698" s="7" t="e">
        <f t="shared" si="11"/>
        <v>#VALUE!</v>
      </c>
    </row>
    <row r="699" spans="1:16">
      <c r="A699" s="5">
        <f>IF('[1]JIRA-Getter.csv'!A698="","",'[1]JIRA-Getter.csv'!A698)</f>
        <v>99999</v>
      </c>
      <c r="B699" s="5" t="str">
        <f>IF('[1]JIRA-Getter.csv'!B698="","",'[1]JIRA-Getter.csv'!B698)</f>
        <v>BA-173</v>
      </c>
      <c r="C699" s="5" t="str">
        <f>IF('[1]JIRA-Getter.csv'!C698="","",'[1]JIRA-Getter.csv'!C698)</f>
        <v>Document reason for writing no information back to dks</v>
      </c>
      <c r="D699" s="5" t="str">
        <f>IF('[1]JIRA-Getter.csv'!D698="","",'[1]JIRA-Getter.csv'!D698)</f>
        <v/>
      </c>
      <c r="E699" s="5" t="str">
        <f>IF('[1]JIRA-Getter.csv'!E698="","",'[1]JIRA-Getter.csv'!E698)</f>
        <v>Doc.Completion</v>
      </c>
      <c r="F699" s="5" t="str">
        <f>IF('[1]JIRA-Getter.csv'!F698="","",'[1]JIRA-Getter.csv'!F698)</f>
        <v>Closed</v>
      </c>
      <c r="G699" s="6">
        <f>IF('[1]JIRA-Getter.csv'!G698="","",'[1]JIRA-Getter.csv'!G698)</f>
        <v>1</v>
      </c>
      <c r="H699" s="6">
        <f>IF('[1]JIRA-Getter.csv'!H698="","",'[1]JIRA-Getter.csv'!H698)</f>
        <v>1</v>
      </c>
      <c r="I699" s="6">
        <f>IF('[1]JIRA-Getter.csv'!I698="","",'[1]JIRA-Getter.csv'!I698)</f>
        <v>1</v>
      </c>
      <c r="J699" s="6">
        <f>IF('[1]JIRA-Getter.csv'!J698="","",'[1]JIRA-Getter.csv'!J698)</f>
        <v>1</v>
      </c>
      <c r="K699" s="5">
        <f>IF('[1]JIRA-Getter.csv'!K698="","",'[1]JIRA-Getter.csv'!K698)</f>
        <v>0</v>
      </c>
      <c r="L699" s="5" t="str">
        <f>IF('[1]JIRA-Getter.csv'!L698="","",'[1]JIRA-Getter.csv'!L698)</f>
        <v/>
      </c>
      <c r="M699" s="7" t="str">
        <f>IF('[1]JIRA-Getter.csv'!M698="","",'[1]JIRA-Getter.csv'!M698+365.5*4)</f>
        <v/>
      </c>
      <c r="N699" s="6">
        <f>IF('[1]JIRA-Getter.csv'!N698="","",'[1]JIRA-Getter.csv'!N698)</f>
        <v>0</v>
      </c>
      <c r="O699" s="8" t="str">
        <f>IF('[1]JIRA-Getter.csv'!O698="","",'[1]JIRA-Getter.csv'!O698)</f>
        <v/>
      </c>
      <c r="P699" s="7" t="e">
        <f t="shared" si="11"/>
        <v>#VALUE!</v>
      </c>
    </row>
    <row r="700" spans="1:16">
      <c r="A700" s="5">
        <f>IF('[1]JIRA-Getter.csv'!A699="","",'[1]JIRA-Getter.csv'!A699)</f>
        <v>99999</v>
      </c>
      <c r="B700" s="5" t="str">
        <f>IF('[1]JIRA-Getter.csv'!B699="","",'[1]JIRA-Getter.csv'!B699)</f>
        <v>BA-24</v>
      </c>
      <c r="C700" s="5" t="str">
        <f>IF('[1]JIRA-Getter.csv'!C699="","",'[1]JIRA-Getter.csv'!C699)</f>
        <v>neuen Problem Space erstellen</v>
      </c>
      <c r="D700" s="5" t="str">
        <f>IF('[1]JIRA-Getter.csv'!D699="","",'[1]JIRA-Getter.csv'!D699)</f>
        <v/>
      </c>
      <c r="E700" s="5" t="str">
        <f>IF('[1]JIRA-Getter.csv'!E699="","",'[1]JIRA-Getter.csv'!E699)</f>
        <v/>
      </c>
      <c r="F700" s="5" t="str">
        <f>IF('[1]JIRA-Getter.csv'!F699="","",'[1]JIRA-Getter.csv'!F699)</f>
        <v>Closed</v>
      </c>
      <c r="G700" s="6">
        <f>IF('[1]JIRA-Getter.csv'!G699="","",'[1]JIRA-Getter.csv'!G699)</f>
        <v>0</v>
      </c>
      <c r="H700" s="6">
        <f>IF('[1]JIRA-Getter.csv'!H699="","",'[1]JIRA-Getter.csv'!H699)</f>
        <v>0</v>
      </c>
      <c r="I700" s="6">
        <f>IF('[1]JIRA-Getter.csv'!I699="","",'[1]JIRA-Getter.csv'!I699)</f>
        <v>0</v>
      </c>
      <c r="J700" s="6">
        <f>IF('[1]JIRA-Getter.csv'!J699="","",'[1]JIRA-Getter.csv'!J699)</f>
        <v>0</v>
      </c>
      <c r="K700" s="5">
        <f>IF('[1]JIRA-Getter.csv'!K699="","",'[1]JIRA-Getter.csv'!K699)</f>
        <v>0</v>
      </c>
      <c r="L700" s="5" t="str">
        <f>IF('[1]JIRA-Getter.csv'!L699="","",'[1]JIRA-Getter.csv'!L699)</f>
        <v/>
      </c>
      <c r="M700" s="7" t="str">
        <f>IF('[1]JIRA-Getter.csv'!M699="","",'[1]JIRA-Getter.csv'!M699+365.5*4)</f>
        <v/>
      </c>
      <c r="N700" s="6">
        <f>IF('[1]JIRA-Getter.csv'!N699="","",'[1]JIRA-Getter.csv'!N699)</f>
        <v>0</v>
      </c>
      <c r="O700" s="8" t="str">
        <f>IF('[1]JIRA-Getter.csv'!O699="","",'[1]JIRA-Getter.csv'!O699)</f>
        <v/>
      </c>
      <c r="P700" s="7" t="e">
        <f t="shared" si="11"/>
        <v>#VALUE!</v>
      </c>
    </row>
    <row r="701" spans="1:16">
      <c r="A701" s="5">
        <f>IF('[1]JIRA-Getter.csv'!A700="","",'[1]JIRA-Getter.csv'!A700)</f>
        <v>99999</v>
      </c>
      <c r="B701" s="5" t="str">
        <f>IF('[1]JIRA-Getter.csv'!B700="","",'[1]JIRA-Getter.csv'!B700)</f>
        <v>BA-23</v>
      </c>
      <c r="C701" s="5" t="str">
        <f>IF('[1]JIRA-Getter.csv'!C700="","",'[1]JIRA-Getter.csv'!C700)</f>
        <v>Entscheid treffen</v>
      </c>
      <c r="D701" s="5" t="str">
        <f>IF('[1]JIRA-Getter.csv'!D700="","",'[1]JIRA-Getter.csv'!D700)</f>
        <v/>
      </c>
      <c r="E701" s="5" t="str">
        <f>IF('[1]JIRA-Getter.csv'!E700="","",'[1]JIRA-Getter.csv'!E700)</f>
        <v/>
      </c>
      <c r="F701" s="5" t="str">
        <f>IF('[1]JIRA-Getter.csv'!F700="","",'[1]JIRA-Getter.csv'!F700)</f>
        <v>Closed</v>
      </c>
      <c r="G701" s="6">
        <f>IF('[1]JIRA-Getter.csv'!G700="","",'[1]JIRA-Getter.csv'!G700)</f>
        <v>0</v>
      </c>
      <c r="H701" s="6">
        <f>IF('[1]JIRA-Getter.csv'!H700="","",'[1]JIRA-Getter.csv'!H700)</f>
        <v>0</v>
      </c>
      <c r="I701" s="6">
        <f>IF('[1]JIRA-Getter.csv'!I700="","",'[1]JIRA-Getter.csv'!I700)</f>
        <v>0</v>
      </c>
      <c r="J701" s="6">
        <f>IF('[1]JIRA-Getter.csv'!J700="","",'[1]JIRA-Getter.csv'!J700)</f>
        <v>0</v>
      </c>
      <c r="K701" s="5">
        <f>IF('[1]JIRA-Getter.csv'!K700="","",'[1]JIRA-Getter.csv'!K700)</f>
        <v>0</v>
      </c>
      <c r="L701" s="5" t="str">
        <f>IF('[1]JIRA-Getter.csv'!L700="","",'[1]JIRA-Getter.csv'!L700)</f>
        <v/>
      </c>
      <c r="M701" s="7" t="str">
        <f>IF('[1]JIRA-Getter.csv'!M700="","",'[1]JIRA-Getter.csv'!M700+365.5*4)</f>
        <v/>
      </c>
      <c r="N701" s="6">
        <f>IF('[1]JIRA-Getter.csv'!N700="","",'[1]JIRA-Getter.csv'!N700)</f>
        <v>0</v>
      </c>
      <c r="O701" s="8" t="str">
        <f>IF('[1]JIRA-Getter.csv'!O700="","",'[1]JIRA-Getter.csv'!O700)</f>
        <v/>
      </c>
      <c r="P701" s="7" t="e">
        <f t="shared" si="11"/>
        <v>#VALUE!</v>
      </c>
    </row>
    <row r="702" spans="1:16">
      <c r="A702" s="5">
        <f>IF('[1]JIRA-Getter.csv'!A701="","",'[1]JIRA-Getter.csv'!A701)</f>
        <v>99999</v>
      </c>
      <c r="B702" s="5" t="str">
        <f>IF('[1]JIRA-Getter.csv'!B701="","",'[1]JIRA-Getter.csv'!B701)</f>
        <v>BA-184</v>
      </c>
      <c r="C702" s="5" t="str">
        <f>IF('[1]JIRA-Getter.csv'!C701="","",'[1]JIRA-Getter.csv'!C701)</f>
        <v>Create seperate project for example data for documentation</v>
      </c>
      <c r="D702" s="5" t="str">
        <f>IF('[1]JIRA-Getter.csv'!D701="","",'[1]JIRA-Getter.csv'!D701)</f>
        <v/>
      </c>
      <c r="E702" s="5" t="str">
        <f>IF('[1]JIRA-Getter.csv'!E701="","",'[1]JIRA-Getter.csv'!E701)</f>
        <v/>
      </c>
      <c r="F702" s="5" t="str">
        <f>IF('[1]JIRA-Getter.csv'!F701="","",'[1]JIRA-Getter.csv'!F701)</f>
        <v>Closed</v>
      </c>
      <c r="G702" s="6">
        <f>IF('[1]JIRA-Getter.csv'!G701="","",'[1]JIRA-Getter.csv'!G701)</f>
        <v>4</v>
      </c>
      <c r="H702" s="6">
        <f>IF('[1]JIRA-Getter.csv'!H701="","",'[1]JIRA-Getter.csv'!H701)</f>
        <v>4</v>
      </c>
      <c r="I702" s="6">
        <f>IF('[1]JIRA-Getter.csv'!I701="","",'[1]JIRA-Getter.csv'!I701)</f>
        <v>4</v>
      </c>
      <c r="J702" s="6">
        <f>IF('[1]JIRA-Getter.csv'!J701="","",'[1]JIRA-Getter.csv'!J701)</f>
        <v>4</v>
      </c>
      <c r="K702" s="5">
        <f>IF('[1]JIRA-Getter.csv'!K701="","",'[1]JIRA-Getter.csv'!K701)</f>
        <v>0</v>
      </c>
      <c r="L702" s="5" t="str">
        <f>IF('[1]JIRA-Getter.csv'!L701="","",'[1]JIRA-Getter.csv'!L701)</f>
        <v/>
      </c>
      <c r="M702" s="7" t="str">
        <f>IF('[1]JIRA-Getter.csv'!M701="","",'[1]JIRA-Getter.csv'!M701+365.5*4)</f>
        <v/>
      </c>
      <c r="N702" s="6">
        <f>IF('[1]JIRA-Getter.csv'!N701="","",'[1]JIRA-Getter.csv'!N701)</f>
        <v>0</v>
      </c>
      <c r="O702" s="8" t="str">
        <f>IF('[1]JIRA-Getter.csv'!O701="","",'[1]JIRA-Getter.csv'!O701)</f>
        <v/>
      </c>
      <c r="P702" s="7" t="e">
        <f t="shared" si="11"/>
        <v>#VALUE!</v>
      </c>
    </row>
    <row r="703" spans="1:16">
      <c r="A703" s="5">
        <f>IF('[1]JIRA-Getter.csv'!A702="","",'[1]JIRA-Getter.csv'!A702)</f>
        <v>99999</v>
      </c>
      <c r="B703" s="5" t="str">
        <f>IF('[1]JIRA-Getter.csv'!B702="","",'[1]JIRA-Getter.csv'!B702)</f>
        <v>BA-222</v>
      </c>
      <c r="C703" s="5" t="str">
        <f>IF('[1]JIRA-Getter.csv'!C702="","",'[1]JIRA-Getter.csv'!C702)</f>
        <v>Write Documentation for User and Administrator</v>
      </c>
      <c r="D703" s="5" t="str">
        <f>IF('[1]JIRA-Getter.csv'!D702="","",'[1]JIRA-Getter.csv'!D702)</f>
        <v/>
      </c>
      <c r="E703" s="5" t="str">
        <f>IF('[1]JIRA-Getter.csv'!E702="","",'[1]JIRA-Getter.csv'!E702)</f>
        <v>Doc.Completion</v>
      </c>
      <c r="F703" s="5" t="str">
        <f>IF('[1]JIRA-Getter.csv'!F702="","",'[1]JIRA-Getter.csv'!F702)</f>
        <v>Closed</v>
      </c>
      <c r="G703" s="6">
        <f>IF('[1]JIRA-Getter.csv'!G702="","",'[1]JIRA-Getter.csv'!G702)</f>
        <v>5</v>
      </c>
      <c r="H703" s="6">
        <f>IF('[1]JIRA-Getter.csv'!H702="","",'[1]JIRA-Getter.csv'!H702)</f>
        <v>5</v>
      </c>
      <c r="I703" s="6">
        <f>IF('[1]JIRA-Getter.csv'!I702="","",'[1]JIRA-Getter.csv'!I702)</f>
        <v>5</v>
      </c>
      <c r="J703" s="6">
        <f>IF('[1]JIRA-Getter.csv'!J702="","",'[1]JIRA-Getter.csv'!J702)</f>
        <v>5</v>
      </c>
      <c r="K703" s="5">
        <f>IF('[1]JIRA-Getter.csv'!K702="","",'[1]JIRA-Getter.csv'!K702)</f>
        <v>0</v>
      </c>
      <c r="L703" s="5" t="str">
        <f>IF('[1]JIRA-Getter.csv'!L702="","",'[1]JIRA-Getter.csv'!L702)</f>
        <v/>
      </c>
      <c r="M703" s="7" t="str">
        <f>IF('[1]JIRA-Getter.csv'!M702="","",'[1]JIRA-Getter.csv'!M702+365.5*4)</f>
        <v/>
      </c>
      <c r="N703" s="6">
        <f>IF('[1]JIRA-Getter.csv'!N702="","",'[1]JIRA-Getter.csv'!N702)</f>
        <v>0</v>
      </c>
      <c r="O703" s="8" t="str">
        <f>IF('[1]JIRA-Getter.csv'!O702="","",'[1]JIRA-Getter.csv'!O702)</f>
        <v/>
      </c>
      <c r="P703" s="7" t="e">
        <f t="shared" si="11"/>
        <v>#VALUE!</v>
      </c>
    </row>
    <row r="704" spans="1:16">
      <c r="A704" s="5" t="str">
        <f>IF('[1]JIRA-Getter.csv'!A703="","",'[1]JIRA-Getter.csv'!A703)</f>
        <v/>
      </c>
      <c r="B704" s="5" t="str">
        <f>IF('[1]JIRA-Getter.csv'!B703="","",'[1]JIRA-Getter.csv'!B703)</f>
        <v/>
      </c>
      <c r="C704" s="5" t="str">
        <f>IF('[1]JIRA-Getter.csv'!C703="","",'[1]JIRA-Getter.csv'!C703)</f>
        <v/>
      </c>
      <c r="D704" s="5" t="str">
        <f>IF('[1]JIRA-Getter.csv'!D703="","",'[1]JIRA-Getter.csv'!D703)</f>
        <v/>
      </c>
      <c r="E704" s="5" t="str">
        <f>IF('[1]JIRA-Getter.csv'!E703="","",'[1]JIRA-Getter.csv'!E703)</f>
        <v/>
      </c>
      <c r="F704" s="5" t="str">
        <f>IF('[1]JIRA-Getter.csv'!F703="","",'[1]JIRA-Getter.csv'!F703)</f>
        <v/>
      </c>
      <c r="G704" s="6" t="str">
        <f>IF('[1]JIRA-Getter.csv'!G703="","",'[1]JIRA-Getter.csv'!G703)</f>
        <v/>
      </c>
      <c r="H704" s="6" t="str">
        <f>IF('[1]JIRA-Getter.csv'!H703="","",'[1]JIRA-Getter.csv'!H703)</f>
        <v/>
      </c>
      <c r="I704" s="6" t="str">
        <f>IF('[1]JIRA-Getter.csv'!I703="","",'[1]JIRA-Getter.csv'!I703)</f>
        <v/>
      </c>
      <c r="J704" s="6" t="str">
        <f>IF('[1]JIRA-Getter.csv'!J703="","",'[1]JIRA-Getter.csv'!J703)</f>
        <v/>
      </c>
      <c r="K704" s="5" t="str">
        <f>IF('[1]JIRA-Getter.csv'!K703="","",'[1]JIRA-Getter.csv'!K703)</f>
        <v/>
      </c>
      <c r="L704" s="5" t="str">
        <f>IF('[1]JIRA-Getter.csv'!L703="","",'[1]JIRA-Getter.csv'!L703)</f>
        <v/>
      </c>
      <c r="M704" s="7" t="str">
        <f>IF('[1]JIRA-Getter.csv'!M703="","",'[1]JIRA-Getter.csv'!M703+365.5*4)</f>
        <v/>
      </c>
      <c r="N704" s="6" t="str">
        <f>IF('[1]JIRA-Getter.csv'!N703="","",'[1]JIRA-Getter.csv'!N703)</f>
        <v/>
      </c>
      <c r="O704" s="8" t="str">
        <f>IF('[1]JIRA-Getter.csv'!O703="","",'[1]JIRA-Getter.csv'!O703)</f>
        <v/>
      </c>
      <c r="P704" s="7" t="e">
        <f t="shared" si="11"/>
        <v>#VALUE!</v>
      </c>
    </row>
    <row r="705" spans="1:16">
      <c r="A705" s="5" t="str">
        <f>IF('[1]JIRA-Getter.csv'!A704="","",'[1]JIRA-Getter.csv'!A704)</f>
        <v/>
      </c>
      <c r="B705" s="5" t="str">
        <f>IF('[1]JIRA-Getter.csv'!B704="","",'[1]JIRA-Getter.csv'!B704)</f>
        <v/>
      </c>
      <c r="C705" s="5" t="str">
        <f>IF('[1]JIRA-Getter.csv'!C704="","",'[1]JIRA-Getter.csv'!C704)</f>
        <v/>
      </c>
      <c r="D705" s="5" t="str">
        <f>IF('[1]JIRA-Getter.csv'!D704="","",'[1]JIRA-Getter.csv'!D704)</f>
        <v/>
      </c>
      <c r="E705" s="5" t="str">
        <f>IF('[1]JIRA-Getter.csv'!E704="","",'[1]JIRA-Getter.csv'!E704)</f>
        <v/>
      </c>
      <c r="F705" s="5" t="str">
        <f>IF('[1]JIRA-Getter.csv'!F704="","",'[1]JIRA-Getter.csv'!F704)</f>
        <v/>
      </c>
      <c r="G705" s="6" t="str">
        <f>IF('[1]JIRA-Getter.csv'!G704="","",'[1]JIRA-Getter.csv'!G704)</f>
        <v/>
      </c>
      <c r="H705" s="6" t="str">
        <f>IF('[1]JIRA-Getter.csv'!H704="","",'[1]JIRA-Getter.csv'!H704)</f>
        <v/>
      </c>
      <c r="I705" s="6" t="str">
        <f>IF('[1]JIRA-Getter.csv'!I704="","",'[1]JIRA-Getter.csv'!I704)</f>
        <v/>
      </c>
      <c r="J705" s="6" t="str">
        <f>IF('[1]JIRA-Getter.csv'!J704="","",'[1]JIRA-Getter.csv'!J704)</f>
        <v/>
      </c>
      <c r="K705" s="5" t="str">
        <f>IF('[1]JIRA-Getter.csv'!K704="","",'[1]JIRA-Getter.csv'!K704)</f>
        <v/>
      </c>
      <c r="L705" s="5" t="str">
        <f>IF('[1]JIRA-Getter.csv'!L704="","",'[1]JIRA-Getter.csv'!L704)</f>
        <v/>
      </c>
      <c r="M705" s="7" t="str">
        <f>IF('[1]JIRA-Getter.csv'!M704="","",'[1]JIRA-Getter.csv'!M704+365.5*4)</f>
        <v/>
      </c>
      <c r="N705" s="6" t="str">
        <f>IF('[1]JIRA-Getter.csv'!N704="","",'[1]JIRA-Getter.csv'!N704)</f>
        <v/>
      </c>
      <c r="O705" s="8" t="str">
        <f>IF('[1]JIRA-Getter.csv'!O704="","",'[1]JIRA-Getter.csv'!O704)</f>
        <v/>
      </c>
      <c r="P705" s="7" t="e">
        <f t="shared" si="11"/>
        <v>#VALUE!</v>
      </c>
    </row>
    <row r="706" spans="1:16">
      <c r="A706" s="5" t="str">
        <f>IF('[1]JIRA-Getter.csv'!A705="","",'[1]JIRA-Getter.csv'!A705)</f>
        <v/>
      </c>
      <c r="B706" s="5" t="str">
        <f>IF('[1]JIRA-Getter.csv'!B705="","",'[1]JIRA-Getter.csv'!B705)</f>
        <v/>
      </c>
      <c r="C706" s="5" t="str">
        <f>IF('[1]JIRA-Getter.csv'!C705="","",'[1]JIRA-Getter.csv'!C705)</f>
        <v/>
      </c>
      <c r="D706" s="5" t="str">
        <f>IF('[1]JIRA-Getter.csv'!D705="","",'[1]JIRA-Getter.csv'!D705)</f>
        <v/>
      </c>
      <c r="E706" s="5" t="str">
        <f>IF('[1]JIRA-Getter.csv'!E705="","",'[1]JIRA-Getter.csv'!E705)</f>
        <v/>
      </c>
      <c r="F706" s="5" t="str">
        <f>IF('[1]JIRA-Getter.csv'!F705="","",'[1]JIRA-Getter.csv'!F705)</f>
        <v/>
      </c>
      <c r="G706" s="6" t="str">
        <f>IF('[1]JIRA-Getter.csv'!G705="","",'[1]JIRA-Getter.csv'!G705)</f>
        <v/>
      </c>
      <c r="H706" s="6" t="str">
        <f>IF('[1]JIRA-Getter.csv'!H705="","",'[1]JIRA-Getter.csv'!H705)</f>
        <v/>
      </c>
      <c r="I706" s="6" t="str">
        <f>IF('[1]JIRA-Getter.csv'!I705="","",'[1]JIRA-Getter.csv'!I705)</f>
        <v/>
      </c>
      <c r="J706" s="6" t="str">
        <f>IF('[1]JIRA-Getter.csv'!J705="","",'[1]JIRA-Getter.csv'!J705)</f>
        <v/>
      </c>
      <c r="K706" s="5" t="str">
        <f>IF('[1]JIRA-Getter.csv'!K705="","",'[1]JIRA-Getter.csv'!K705)</f>
        <v/>
      </c>
      <c r="L706" s="5" t="str">
        <f>IF('[1]JIRA-Getter.csv'!L705="","",'[1]JIRA-Getter.csv'!L705)</f>
        <v/>
      </c>
      <c r="M706" s="7" t="str">
        <f>IF('[1]JIRA-Getter.csv'!M705="","",'[1]JIRA-Getter.csv'!M705+365.5*4)</f>
        <v/>
      </c>
      <c r="N706" s="6" t="str">
        <f>IF('[1]JIRA-Getter.csv'!N705="","",'[1]JIRA-Getter.csv'!N705)</f>
        <v/>
      </c>
      <c r="O706" s="8" t="str">
        <f>IF('[1]JIRA-Getter.csv'!O705="","",'[1]JIRA-Getter.csv'!O705)</f>
        <v/>
      </c>
      <c r="P706" s="7" t="e">
        <f t="shared" si="11"/>
        <v>#VALUE!</v>
      </c>
    </row>
    <row r="707" spans="1:16">
      <c r="A707" s="5" t="str">
        <f>IF('[1]JIRA-Getter.csv'!A706="","",'[1]JIRA-Getter.csv'!A706)</f>
        <v/>
      </c>
      <c r="B707" s="5" t="str">
        <f>IF('[1]JIRA-Getter.csv'!B706="","",'[1]JIRA-Getter.csv'!B706)</f>
        <v/>
      </c>
      <c r="C707" s="5" t="str">
        <f>IF('[1]JIRA-Getter.csv'!C706="","",'[1]JIRA-Getter.csv'!C706)</f>
        <v/>
      </c>
      <c r="D707" s="5" t="str">
        <f>IF('[1]JIRA-Getter.csv'!D706="","",'[1]JIRA-Getter.csv'!D706)</f>
        <v/>
      </c>
      <c r="E707" s="5" t="str">
        <f>IF('[1]JIRA-Getter.csv'!E706="","",'[1]JIRA-Getter.csv'!E706)</f>
        <v/>
      </c>
      <c r="F707" s="5" t="str">
        <f>IF('[1]JIRA-Getter.csv'!F706="","",'[1]JIRA-Getter.csv'!F706)</f>
        <v/>
      </c>
      <c r="G707" s="6" t="str">
        <f>IF('[1]JIRA-Getter.csv'!G706="","",'[1]JIRA-Getter.csv'!G706)</f>
        <v/>
      </c>
      <c r="H707" s="6" t="str">
        <f>IF('[1]JIRA-Getter.csv'!H706="","",'[1]JIRA-Getter.csv'!H706)</f>
        <v/>
      </c>
      <c r="I707" s="6" t="str">
        <f>IF('[1]JIRA-Getter.csv'!I706="","",'[1]JIRA-Getter.csv'!I706)</f>
        <v/>
      </c>
      <c r="J707" s="6" t="str">
        <f>IF('[1]JIRA-Getter.csv'!J706="","",'[1]JIRA-Getter.csv'!J706)</f>
        <v/>
      </c>
      <c r="K707" s="5" t="str">
        <f>IF('[1]JIRA-Getter.csv'!K706="","",'[1]JIRA-Getter.csv'!K706)</f>
        <v/>
      </c>
      <c r="L707" s="5" t="str">
        <f>IF('[1]JIRA-Getter.csv'!L706="","",'[1]JIRA-Getter.csv'!L706)</f>
        <v/>
      </c>
      <c r="M707" s="7" t="str">
        <f>IF('[1]JIRA-Getter.csv'!M706="","",'[1]JIRA-Getter.csv'!M706+365.5*4)</f>
        <v/>
      </c>
      <c r="N707" s="6" t="str">
        <f>IF('[1]JIRA-Getter.csv'!N706="","",'[1]JIRA-Getter.csv'!N706)</f>
        <v/>
      </c>
      <c r="O707" s="8" t="str">
        <f>IF('[1]JIRA-Getter.csv'!O706="","",'[1]JIRA-Getter.csv'!O706)</f>
        <v/>
      </c>
      <c r="P707" s="7" t="e">
        <f t="shared" si="11"/>
        <v>#VALUE!</v>
      </c>
    </row>
    <row r="708" spans="1:16">
      <c r="A708" s="5" t="str">
        <f>IF('[1]JIRA-Getter.csv'!A707="","",'[1]JIRA-Getter.csv'!A707)</f>
        <v/>
      </c>
      <c r="B708" s="5" t="str">
        <f>IF('[1]JIRA-Getter.csv'!B707="","",'[1]JIRA-Getter.csv'!B707)</f>
        <v/>
      </c>
      <c r="C708" s="5" t="str">
        <f>IF('[1]JIRA-Getter.csv'!C707="","",'[1]JIRA-Getter.csv'!C707)</f>
        <v/>
      </c>
      <c r="D708" s="5" t="str">
        <f>IF('[1]JIRA-Getter.csv'!D707="","",'[1]JIRA-Getter.csv'!D707)</f>
        <v/>
      </c>
      <c r="E708" s="5" t="str">
        <f>IF('[1]JIRA-Getter.csv'!E707="","",'[1]JIRA-Getter.csv'!E707)</f>
        <v/>
      </c>
      <c r="F708" s="5" t="str">
        <f>IF('[1]JIRA-Getter.csv'!F707="","",'[1]JIRA-Getter.csv'!F707)</f>
        <v/>
      </c>
      <c r="G708" s="6" t="str">
        <f>IF('[1]JIRA-Getter.csv'!G707="","",'[1]JIRA-Getter.csv'!G707)</f>
        <v/>
      </c>
      <c r="H708" s="6" t="str">
        <f>IF('[1]JIRA-Getter.csv'!H707="","",'[1]JIRA-Getter.csv'!H707)</f>
        <v/>
      </c>
      <c r="I708" s="6" t="str">
        <f>IF('[1]JIRA-Getter.csv'!I707="","",'[1]JIRA-Getter.csv'!I707)</f>
        <v/>
      </c>
      <c r="J708" s="6" t="str">
        <f>IF('[1]JIRA-Getter.csv'!J707="","",'[1]JIRA-Getter.csv'!J707)</f>
        <v/>
      </c>
      <c r="K708" s="5" t="str">
        <f>IF('[1]JIRA-Getter.csv'!K707="","",'[1]JIRA-Getter.csv'!K707)</f>
        <v/>
      </c>
      <c r="L708" s="5" t="str">
        <f>IF('[1]JIRA-Getter.csv'!L707="","",'[1]JIRA-Getter.csv'!L707)</f>
        <v/>
      </c>
      <c r="M708" s="7" t="str">
        <f>IF('[1]JIRA-Getter.csv'!M707="","",'[1]JIRA-Getter.csv'!M707+365.5*4)</f>
        <v/>
      </c>
      <c r="N708" s="6" t="str">
        <f>IF('[1]JIRA-Getter.csv'!N707="","",'[1]JIRA-Getter.csv'!N707)</f>
        <v/>
      </c>
      <c r="O708" s="8" t="str">
        <f>IF('[1]JIRA-Getter.csv'!O707="","",'[1]JIRA-Getter.csv'!O707)</f>
        <v/>
      </c>
      <c r="P708" s="7" t="e">
        <f t="shared" si="11"/>
        <v>#VALUE!</v>
      </c>
    </row>
    <row r="709" spans="1:16">
      <c r="A709" s="5" t="str">
        <f>IF('[1]JIRA-Getter.csv'!A708="","",'[1]JIRA-Getter.csv'!A708)</f>
        <v/>
      </c>
      <c r="B709" s="5" t="str">
        <f>IF('[1]JIRA-Getter.csv'!B708="","",'[1]JIRA-Getter.csv'!B708)</f>
        <v/>
      </c>
      <c r="C709" s="5" t="str">
        <f>IF('[1]JIRA-Getter.csv'!C708="","",'[1]JIRA-Getter.csv'!C708)</f>
        <v/>
      </c>
      <c r="D709" s="5" t="str">
        <f>IF('[1]JIRA-Getter.csv'!D708="","",'[1]JIRA-Getter.csv'!D708)</f>
        <v/>
      </c>
      <c r="E709" s="5" t="str">
        <f>IF('[1]JIRA-Getter.csv'!E708="","",'[1]JIRA-Getter.csv'!E708)</f>
        <v/>
      </c>
      <c r="F709" s="5" t="str">
        <f>IF('[1]JIRA-Getter.csv'!F708="","",'[1]JIRA-Getter.csv'!F708)</f>
        <v/>
      </c>
      <c r="G709" s="6" t="str">
        <f>IF('[1]JIRA-Getter.csv'!G708="","",'[1]JIRA-Getter.csv'!G708)</f>
        <v/>
      </c>
      <c r="H709" s="6" t="str">
        <f>IF('[1]JIRA-Getter.csv'!H708="","",'[1]JIRA-Getter.csv'!H708)</f>
        <v/>
      </c>
      <c r="I709" s="6" t="str">
        <f>IF('[1]JIRA-Getter.csv'!I708="","",'[1]JIRA-Getter.csv'!I708)</f>
        <v/>
      </c>
      <c r="J709" s="6" t="str">
        <f>IF('[1]JIRA-Getter.csv'!J708="","",'[1]JIRA-Getter.csv'!J708)</f>
        <v/>
      </c>
      <c r="K709" s="5" t="str">
        <f>IF('[1]JIRA-Getter.csv'!K708="","",'[1]JIRA-Getter.csv'!K708)</f>
        <v/>
      </c>
      <c r="L709" s="5" t="str">
        <f>IF('[1]JIRA-Getter.csv'!L708="","",'[1]JIRA-Getter.csv'!L708)</f>
        <v/>
      </c>
      <c r="M709" s="7" t="str">
        <f>IF('[1]JIRA-Getter.csv'!M708="","",'[1]JIRA-Getter.csv'!M708+365.5*4)</f>
        <v/>
      </c>
      <c r="N709" s="6" t="str">
        <f>IF('[1]JIRA-Getter.csv'!N708="","",'[1]JIRA-Getter.csv'!N708)</f>
        <v/>
      </c>
      <c r="O709" s="8" t="str">
        <f>IF('[1]JIRA-Getter.csv'!O708="","",'[1]JIRA-Getter.csv'!O708)</f>
        <v/>
      </c>
      <c r="P709" s="7" t="e">
        <f t="shared" si="11"/>
        <v>#VALUE!</v>
      </c>
    </row>
    <row r="710" spans="1:16">
      <c r="A710" s="5" t="str">
        <f>IF('[1]JIRA-Getter.csv'!A709="","",'[1]JIRA-Getter.csv'!A709)</f>
        <v/>
      </c>
      <c r="B710" s="5" t="str">
        <f>IF('[1]JIRA-Getter.csv'!B709="","",'[1]JIRA-Getter.csv'!B709)</f>
        <v/>
      </c>
      <c r="C710" s="5" t="str">
        <f>IF('[1]JIRA-Getter.csv'!C709="","",'[1]JIRA-Getter.csv'!C709)</f>
        <v/>
      </c>
      <c r="D710" s="5" t="str">
        <f>IF('[1]JIRA-Getter.csv'!D709="","",'[1]JIRA-Getter.csv'!D709)</f>
        <v/>
      </c>
      <c r="E710" s="5" t="str">
        <f>IF('[1]JIRA-Getter.csv'!E709="","",'[1]JIRA-Getter.csv'!E709)</f>
        <v/>
      </c>
      <c r="F710" s="5" t="str">
        <f>IF('[1]JIRA-Getter.csv'!F709="","",'[1]JIRA-Getter.csv'!F709)</f>
        <v/>
      </c>
      <c r="G710" s="6" t="str">
        <f>IF('[1]JIRA-Getter.csv'!G709="","",'[1]JIRA-Getter.csv'!G709)</f>
        <v/>
      </c>
      <c r="H710" s="6" t="str">
        <f>IF('[1]JIRA-Getter.csv'!H709="","",'[1]JIRA-Getter.csv'!H709)</f>
        <v/>
      </c>
      <c r="I710" s="6" t="str">
        <f>IF('[1]JIRA-Getter.csv'!I709="","",'[1]JIRA-Getter.csv'!I709)</f>
        <v/>
      </c>
      <c r="J710" s="6" t="str">
        <f>IF('[1]JIRA-Getter.csv'!J709="","",'[1]JIRA-Getter.csv'!J709)</f>
        <v/>
      </c>
      <c r="K710" s="5" t="str">
        <f>IF('[1]JIRA-Getter.csv'!K709="","",'[1]JIRA-Getter.csv'!K709)</f>
        <v/>
      </c>
      <c r="L710" s="5" t="str">
        <f>IF('[1]JIRA-Getter.csv'!L709="","",'[1]JIRA-Getter.csv'!L709)</f>
        <v/>
      </c>
      <c r="M710" s="7" t="str">
        <f>IF('[1]JIRA-Getter.csv'!M709="","",'[1]JIRA-Getter.csv'!M709+365.5*4)</f>
        <v/>
      </c>
      <c r="N710" s="6" t="str">
        <f>IF('[1]JIRA-Getter.csv'!N709="","",'[1]JIRA-Getter.csv'!N709)</f>
        <v/>
      </c>
      <c r="O710" s="8" t="str">
        <f>IF('[1]JIRA-Getter.csv'!O709="","",'[1]JIRA-Getter.csv'!O709)</f>
        <v/>
      </c>
      <c r="P710" s="7" t="e">
        <f t="shared" si="11"/>
        <v>#VALUE!</v>
      </c>
    </row>
    <row r="711" spans="1:16">
      <c r="A711" s="5" t="str">
        <f>IF('[1]JIRA-Getter.csv'!A710="","",'[1]JIRA-Getter.csv'!A710)</f>
        <v/>
      </c>
      <c r="B711" s="5" t="str">
        <f>IF('[1]JIRA-Getter.csv'!B710="","",'[1]JIRA-Getter.csv'!B710)</f>
        <v/>
      </c>
      <c r="C711" s="5" t="str">
        <f>IF('[1]JIRA-Getter.csv'!C710="","",'[1]JIRA-Getter.csv'!C710)</f>
        <v/>
      </c>
      <c r="D711" s="5" t="str">
        <f>IF('[1]JIRA-Getter.csv'!D710="","",'[1]JIRA-Getter.csv'!D710)</f>
        <v/>
      </c>
      <c r="E711" s="5" t="str">
        <f>IF('[1]JIRA-Getter.csv'!E710="","",'[1]JIRA-Getter.csv'!E710)</f>
        <v/>
      </c>
      <c r="F711" s="5" t="str">
        <f>IF('[1]JIRA-Getter.csv'!F710="","",'[1]JIRA-Getter.csv'!F710)</f>
        <v/>
      </c>
      <c r="G711" s="6" t="str">
        <f>IF('[1]JIRA-Getter.csv'!G710="","",'[1]JIRA-Getter.csv'!G710)</f>
        <v/>
      </c>
      <c r="H711" s="6" t="str">
        <f>IF('[1]JIRA-Getter.csv'!H710="","",'[1]JIRA-Getter.csv'!H710)</f>
        <v/>
      </c>
      <c r="I711" s="6" t="str">
        <f>IF('[1]JIRA-Getter.csv'!I710="","",'[1]JIRA-Getter.csv'!I710)</f>
        <v/>
      </c>
      <c r="J711" s="6" t="str">
        <f>IF('[1]JIRA-Getter.csv'!J710="","",'[1]JIRA-Getter.csv'!J710)</f>
        <v/>
      </c>
      <c r="K711" s="5" t="str">
        <f>IF('[1]JIRA-Getter.csv'!K710="","",'[1]JIRA-Getter.csv'!K710)</f>
        <v/>
      </c>
      <c r="L711" s="5" t="str">
        <f>IF('[1]JIRA-Getter.csv'!L710="","",'[1]JIRA-Getter.csv'!L710)</f>
        <v/>
      </c>
      <c r="M711" s="7" t="str">
        <f>IF('[1]JIRA-Getter.csv'!M710="","",'[1]JIRA-Getter.csv'!M710+365.5*4)</f>
        <v/>
      </c>
      <c r="N711" s="6" t="str">
        <f>IF('[1]JIRA-Getter.csv'!N710="","",'[1]JIRA-Getter.csv'!N710)</f>
        <v/>
      </c>
      <c r="O711" s="8" t="str">
        <f>IF('[1]JIRA-Getter.csv'!O710="","",'[1]JIRA-Getter.csv'!O710)</f>
        <v/>
      </c>
      <c r="P711" s="7" t="e">
        <f t="shared" si="11"/>
        <v>#VALUE!</v>
      </c>
    </row>
    <row r="712" spans="1:16">
      <c r="A712" s="5" t="str">
        <f>IF('[1]JIRA-Getter.csv'!A711="","",'[1]JIRA-Getter.csv'!A711)</f>
        <v/>
      </c>
      <c r="B712" s="5" t="str">
        <f>IF('[1]JIRA-Getter.csv'!B711="","",'[1]JIRA-Getter.csv'!B711)</f>
        <v/>
      </c>
      <c r="C712" s="5" t="str">
        <f>IF('[1]JIRA-Getter.csv'!C711="","",'[1]JIRA-Getter.csv'!C711)</f>
        <v/>
      </c>
      <c r="D712" s="5" t="str">
        <f>IF('[1]JIRA-Getter.csv'!D711="","",'[1]JIRA-Getter.csv'!D711)</f>
        <v/>
      </c>
      <c r="E712" s="5" t="str">
        <f>IF('[1]JIRA-Getter.csv'!E711="","",'[1]JIRA-Getter.csv'!E711)</f>
        <v/>
      </c>
      <c r="F712" s="5" t="str">
        <f>IF('[1]JIRA-Getter.csv'!F711="","",'[1]JIRA-Getter.csv'!F711)</f>
        <v/>
      </c>
      <c r="G712" s="6" t="str">
        <f>IF('[1]JIRA-Getter.csv'!G711="","",'[1]JIRA-Getter.csv'!G711)</f>
        <v/>
      </c>
      <c r="H712" s="6" t="str">
        <f>IF('[1]JIRA-Getter.csv'!H711="","",'[1]JIRA-Getter.csv'!H711)</f>
        <v/>
      </c>
      <c r="I712" s="6" t="str">
        <f>IF('[1]JIRA-Getter.csv'!I711="","",'[1]JIRA-Getter.csv'!I711)</f>
        <v/>
      </c>
      <c r="J712" s="6" t="str">
        <f>IF('[1]JIRA-Getter.csv'!J711="","",'[1]JIRA-Getter.csv'!J711)</f>
        <v/>
      </c>
      <c r="K712" s="5" t="str">
        <f>IF('[1]JIRA-Getter.csv'!K711="","",'[1]JIRA-Getter.csv'!K711)</f>
        <v/>
      </c>
      <c r="L712" s="5" t="str">
        <f>IF('[1]JIRA-Getter.csv'!L711="","",'[1]JIRA-Getter.csv'!L711)</f>
        <v/>
      </c>
      <c r="M712" s="7" t="str">
        <f>IF('[1]JIRA-Getter.csv'!M711="","",'[1]JIRA-Getter.csv'!M711+365.5*4)</f>
        <v/>
      </c>
      <c r="N712" s="6" t="str">
        <f>IF('[1]JIRA-Getter.csv'!N711="","",'[1]JIRA-Getter.csv'!N711)</f>
        <v/>
      </c>
      <c r="O712" s="8" t="str">
        <f>IF('[1]JIRA-Getter.csv'!O711="","",'[1]JIRA-Getter.csv'!O711)</f>
        <v/>
      </c>
      <c r="P712" s="7" t="e">
        <f t="shared" si="11"/>
        <v>#VALUE!</v>
      </c>
    </row>
    <row r="713" spans="1:16">
      <c r="A713" s="5" t="str">
        <f>IF('[1]JIRA-Getter.csv'!A712="","",'[1]JIRA-Getter.csv'!A712)</f>
        <v/>
      </c>
      <c r="B713" s="5" t="str">
        <f>IF('[1]JIRA-Getter.csv'!B712="","",'[1]JIRA-Getter.csv'!B712)</f>
        <v/>
      </c>
      <c r="C713" s="5" t="str">
        <f>IF('[1]JIRA-Getter.csv'!C712="","",'[1]JIRA-Getter.csv'!C712)</f>
        <v/>
      </c>
      <c r="D713" s="5" t="str">
        <f>IF('[1]JIRA-Getter.csv'!D712="","",'[1]JIRA-Getter.csv'!D712)</f>
        <v/>
      </c>
      <c r="E713" s="5" t="str">
        <f>IF('[1]JIRA-Getter.csv'!E712="","",'[1]JIRA-Getter.csv'!E712)</f>
        <v/>
      </c>
      <c r="F713" s="5" t="str">
        <f>IF('[1]JIRA-Getter.csv'!F712="","",'[1]JIRA-Getter.csv'!F712)</f>
        <v/>
      </c>
      <c r="G713" s="6" t="str">
        <f>IF('[1]JIRA-Getter.csv'!G712="","",'[1]JIRA-Getter.csv'!G712)</f>
        <v/>
      </c>
      <c r="H713" s="6" t="str">
        <f>IF('[1]JIRA-Getter.csv'!H712="","",'[1]JIRA-Getter.csv'!H712)</f>
        <v/>
      </c>
      <c r="I713" s="6" t="str">
        <f>IF('[1]JIRA-Getter.csv'!I712="","",'[1]JIRA-Getter.csv'!I712)</f>
        <v/>
      </c>
      <c r="J713" s="6" t="str">
        <f>IF('[1]JIRA-Getter.csv'!J712="","",'[1]JIRA-Getter.csv'!J712)</f>
        <v/>
      </c>
      <c r="K713" s="5" t="str">
        <f>IF('[1]JIRA-Getter.csv'!K712="","",'[1]JIRA-Getter.csv'!K712)</f>
        <v/>
      </c>
      <c r="L713" s="5" t="str">
        <f>IF('[1]JIRA-Getter.csv'!L712="","",'[1]JIRA-Getter.csv'!L712)</f>
        <v/>
      </c>
      <c r="M713" s="7" t="str">
        <f>IF('[1]JIRA-Getter.csv'!M712="","",'[1]JIRA-Getter.csv'!M712+365.5*4)</f>
        <v/>
      </c>
      <c r="N713" s="6" t="str">
        <f>IF('[1]JIRA-Getter.csv'!N712="","",'[1]JIRA-Getter.csv'!N712)</f>
        <v/>
      </c>
      <c r="O713" s="8" t="str">
        <f>IF('[1]JIRA-Getter.csv'!O712="","",'[1]JIRA-Getter.csv'!O712)</f>
        <v/>
      </c>
      <c r="P713" s="7" t="e">
        <f t="shared" si="11"/>
        <v>#VALUE!</v>
      </c>
    </row>
    <row r="714" spans="1:16">
      <c r="A714" s="5" t="str">
        <f>IF('[1]JIRA-Getter.csv'!A713="","",'[1]JIRA-Getter.csv'!A713)</f>
        <v/>
      </c>
      <c r="B714" s="5" t="str">
        <f>IF('[1]JIRA-Getter.csv'!B713="","",'[1]JIRA-Getter.csv'!B713)</f>
        <v/>
      </c>
      <c r="C714" s="5" t="str">
        <f>IF('[1]JIRA-Getter.csv'!C713="","",'[1]JIRA-Getter.csv'!C713)</f>
        <v/>
      </c>
      <c r="D714" s="5" t="str">
        <f>IF('[1]JIRA-Getter.csv'!D713="","",'[1]JIRA-Getter.csv'!D713)</f>
        <v/>
      </c>
      <c r="E714" s="5" t="str">
        <f>IF('[1]JIRA-Getter.csv'!E713="","",'[1]JIRA-Getter.csv'!E713)</f>
        <v/>
      </c>
      <c r="F714" s="5" t="str">
        <f>IF('[1]JIRA-Getter.csv'!F713="","",'[1]JIRA-Getter.csv'!F713)</f>
        <v/>
      </c>
      <c r="G714" s="6" t="str">
        <f>IF('[1]JIRA-Getter.csv'!G713="","",'[1]JIRA-Getter.csv'!G713)</f>
        <v/>
      </c>
      <c r="H714" s="6" t="str">
        <f>IF('[1]JIRA-Getter.csv'!H713="","",'[1]JIRA-Getter.csv'!H713)</f>
        <v/>
      </c>
      <c r="I714" s="6" t="str">
        <f>IF('[1]JIRA-Getter.csv'!I713="","",'[1]JIRA-Getter.csv'!I713)</f>
        <v/>
      </c>
      <c r="J714" s="6" t="str">
        <f>IF('[1]JIRA-Getter.csv'!J713="","",'[1]JIRA-Getter.csv'!J713)</f>
        <v/>
      </c>
      <c r="K714" s="5" t="str">
        <f>IF('[1]JIRA-Getter.csv'!K713="","",'[1]JIRA-Getter.csv'!K713)</f>
        <v/>
      </c>
      <c r="L714" s="5" t="str">
        <f>IF('[1]JIRA-Getter.csv'!L713="","",'[1]JIRA-Getter.csv'!L713)</f>
        <v/>
      </c>
      <c r="M714" s="7" t="str">
        <f>IF('[1]JIRA-Getter.csv'!M713="","",'[1]JIRA-Getter.csv'!M713+365.5*4)</f>
        <v/>
      </c>
      <c r="N714" s="6" t="str">
        <f>IF('[1]JIRA-Getter.csv'!N713="","",'[1]JIRA-Getter.csv'!N713)</f>
        <v/>
      </c>
      <c r="O714" s="8" t="str">
        <f>IF('[1]JIRA-Getter.csv'!O713="","",'[1]JIRA-Getter.csv'!O713)</f>
        <v/>
      </c>
      <c r="P714" s="7" t="e">
        <f t="shared" si="11"/>
        <v>#VALUE!</v>
      </c>
    </row>
    <row r="715" spans="1:16">
      <c r="A715" s="5" t="str">
        <f>IF('[1]JIRA-Getter.csv'!A714="","",'[1]JIRA-Getter.csv'!A714)</f>
        <v/>
      </c>
      <c r="B715" s="5" t="str">
        <f>IF('[1]JIRA-Getter.csv'!B714="","",'[1]JIRA-Getter.csv'!B714)</f>
        <v/>
      </c>
      <c r="C715" s="5" t="str">
        <f>IF('[1]JIRA-Getter.csv'!C714="","",'[1]JIRA-Getter.csv'!C714)</f>
        <v/>
      </c>
      <c r="D715" s="5" t="str">
        <f>IF('[1]JIRA-Getter.csv'!D714="","",'[1]JIRA-Getter.csv'!D714)</f>
        <v/>
      </c>
      <c r="E715" s="5" t="str">
        <f>IF('[1]JIRA-Getter.csv'!E714="","",'[1]JIRA-Getter.csv'!E714)</f>
        <v/>
      </c>
      <c r="F715" s="5" t="str">
        <f>IF('[1]JIRA-Getter.csv'!F714="","",'[1]JIRA-Getter.csv'!F714)</f>
        <v/>
      </c>
      <c r="G715" s="6" t="str">
        <f>IF('[1]JIRA-Getter.csv'!G714="","",'[1]JIRA-Getter.csv'!G714)</f>
        <v/>
      </c>
      <c r="H715" s="6" t="str">
        <f>IF('[1]JIRA-Getter.csv'!H714="","",'[1]JIRA-Getter.csv'!H714)</f>
        <v/>
      </c>
      <c r="I715" s="6" t="str">
        <f>IF('[1]JIRA-Getter.csv'!I714="","",'[1]JIRA-Getter.csv'!I714)</f>
        <v/>
      </c>
      <c r="J715" s="6" t="str">
        <f>IF('[1]JIRA-Getter.csv'!J714="","",'[1]JIRA-Getter.csv'!J714)</f>
        <v/>
      </c>
      <c r="K715" s="5" t="str">
        <f>IF('[1]JIRA-Getter.csv'!K714="","",'[1]JIRA-Getter.csv'!K714)</f>
        <v/>
      </c>
      <c r="L715" s="5" t="str">
        <f>IF('[1]JIRA-Getter.csv'!L714="","",'[1]JIRA-Getter.csv'!L714)</f>
        <v/>
      </c>
      <c r="M715" s="7" t="str">
        <f>IF('[1]JIRA-Getter.csv'!M714="","",'[1]JIRA-Getter.csv'!M714+365.5*4)</f>
        <v/>
      </c>
      <c r="N715" s="6" t="str">
        <f>IF('[1]JIRA-Getter.csv'!N714="","",'[1]JIRA-Getter.csv'!N714)</f>
        <v/>
      </c>
      <c r="O715" s="8" t="str">
        <f>IF('[1]JIRA-Getter.csv'!O714="","",'[1]JIRA-Getter.csv'!O714)</f>
        <v/>
      </c>
      <c r="P715" s="7" t="e">
        <f t="shared" si="11"/>
        <v>#VALUE!</v>
      </c>
    </row>
    <row r="716" spans="1:16">
      <c r="A716" s="5" t="str">
        <f>IF('[1]JIRA-Getter.csv'!A715="","",'[1]JIRA-Getter.csv'!A715)</f>
        <v/>
      </c>
      <c r="B716" s="5" t="str">
        <f>IF('[1]JIRA-Getter.csv'!B715="","",'[1]JIRA-Getter.csv'!B715)</f>
        <v/>
      </c>
      <c r="C716" s="5" t="str">
        <f>IF('[1]JIRA-Getter.csv'!C715="","",'[1]JIRA-Getter.csv'!C715)</f>
        <v/>
      </c>
      <c r="D716" s="5" t="str">
        <f>IF('[1]JIRA-Getter.csv'!D715="","",'[1]JIRA-Getter.csv'!D715)</f>
        <v/>
      </c>
      <c r="E716" s="5" t="str">
        <f>IF('[1]JIRA-Getter.csv'!E715="","",'[1]JIRA-Getter.csv'!E715)</f>
        <v/>
      </c>
      <c r="F716" s="5" t="str">
        <f>IF('[1]JIRA-Getter.csv'!F715="","",'[1]JIRA-Getter.csv'!F715)</f>
        <v/>
      </c>
      <c r="G716" s="6" t="str">
        <f>IF('[1]JIRA-Getter.csv'!G715="","",'[1]JIRA-Getter.csv'!G715)</f>
        <v/>
      </c>
      <c r="H716" s="6" t="str">
        <f>IF('[1]JIRA-Getter.csv'!H715="","",'[1]JIRA-Getter.csv'!H715)</f>
        <v/>
      </c>
      <c r="I716" s="6" t="str">
        <f>IF('[1]JIRA-Getter.csv'!I715="","",'[1]JIRA-Getter.csv'!I715)</f>
        <v/>
      </c>
      <c r="J716" s="6" t="str">
        <f>IF('[1]JIRA-Getter.csv'!J715="","",'[1]JIRA-Getter.csv'!J715)</f>
        <v/>
      </c>
      <c r="K716" s="5" t="str">
        <f>IF('[1]JIRA-Getter.csv'!K715="","",'[1]JIRA-Getter.csv'!K715)</f>
        <v/>
      </c>
      <c r="L716" s="5" t="str">
        <f>IF('[1]JIRA-Getter.csv'!L715="","",'[1]JIRA-Getter.csv'!L715)</f>
        <v/>
      </c>
      <c r="M716" s="7" t="str">
        <f>IF('[1]JIRA-Getter.csv'!M715="","",'[1]JIRA-Getter.csv'!M715+365.5*4)</f>
        <v/>
      </c>
      <c r="N716" s="6" t="str">
        <f>IF('[1]JIRA-Getter.csv'!N715="","",'[1]JIRA-Getter.csv'!N715)</f>
        <v/>
      </c>
      <c r="O716" s="8" t="str">
        <f>IF('[1]JIRA-Getter.csv'!O715="","",'[1]JIRA-Getter.csv'!O715)</f>
        <v/>
      </c>
      <c r="P716" s="7" t="e">
        <f t="shared" si="11"/>
        <v>#VALUE!</v>
      </c>
    </row>
    <row r="717" spans="1:16">
      <c r="A717" s="5" t="str">
        <f>IF('[1]JIRA-Getter.csv'!A716="","",'[1]JIRA-Getter.csv'!A716)</f>
        <v/>
      </c>
      <c r="B717" s="5" t="str">
        <f>IF('[1]JIRA-Getter.csv'!B716="","",'[1]JIRA-Getter.csv'!B716)</f>
        <v/>
      </c>
      <c r="C717" s="5" t="str">
        <f>IF('[1]JIRA-Getter.csv'!C716="","",'[1]JIRA-Getter.csv'!C716)</f>
        <v/>
      </c>
      <c r="D717" s="5" t="str">
        <f>IF('[1]JIRA-Getter.csv'!D716="","",'[1]JIRA-Getter.csv'!D716)</f>
        <v/>
      </c>
      <c r="E717" s="5" t="str">
        <f>IF('[1]JIRA-Getter.csv'!E716="","",'[1]JIRA-Getter.csv'!E716)</f>
        <v/>
      </c>
      <c r="F717" s="5" t="str">
        <f>IF('[1]JIRA-Getter.csv'!F716="","",'[1]JIRA-Getter.csv'!F716)</f>
        <v/>
      </c>
      <c r="G717" s="6" t="str">
        <f>IF('[1]JIRA-Getter.csv'!G716="","",'[1]JIRA-Getter.csv'!G716)</f>
        <v/>
      </c>
      <c r="H717" s="6" t="str">
        <f>IF('[1]JIRA-Getter.csv'!H716="","",'[1]JIRA-Getter.csv'!H716)</f>
        <v/>
      </c>
      <c r="I717" s="6" t="str">
        <f>IF('[1]JIRA-Getter.csv'!I716="","",'[1]JIRA-Getter.csv'!I716)</f>
        <v/>
      </c>
      <c r="J717" s="6" t="str">
        <f>IF('[1]JIRA-Getter.csv'!J716="","",'[1]JIRA-Getter.csv'!J716)</f>
        <v/>
      </c>
      <c r="K717" s="5" t="str">
        <f>IF('[1]JIRA-Getter.csv'!K716="","",'[1]JIRA-Getter.csv'!K716)</f>
        <v/>
      </c>
      <c r="L717" s="5" t="str">
        <f>IF('[1]JIRA-Getter.csv'!L716="","",'[1]JIRA-Getter.csv'!L716)</f>
        <v/>
      </c>
      <c r="M717" s="7" t="str">
        <f>IF('[1]JIRA-Getter.csv'!M716="","",'[1]JIRA-Getter.csv'!M716+365.5*4)</f>
        <v/>
      </c>
      <c r="N717" s="6" t="str">
        <f>IF('[1]JIRA-Getter.csv'!N716="","",'[1]JIRA-Getter.csv'!N716)</f>
        <v/>
      </c>
      <c r="O717" s="8" t="str">
        <f>IF('[1]JIRA-Getter.csv'!O716="","",'[1]JIRA-Getter.csv'!O716)</f>
        <v/>
      </c>
      <c r="P717" s="7" t="e">
        <f t="shared" si="11"/>
        <v>#VALUE!</v>
      </c>
    </row>
    <row r="718" spans="1:16">
      <c r="A718" s="5" t="str">
        <f>IF('[1]JIRA-Getter.csv'!A717="","",'[1]JIRA-Getter.csv'!A717)</f>
        <v/>
      </c>
      <c r="B718" s="5" t="str">
        <f>IF('[1]JIRA-Getter.csv'!B717="","",'[1]JIRA-Getter.csv'!B717)</f>
        <v/>
      </c>
      <c r="C718" s="5" t="str">
        <f>IF('[1]JIRA-Getter.csv'!C717="","",'[1]JIRA-Getter.csv'!C717)</f>
        <v/>
      </c>
      <c r="D718" s="5" t="str">
        <f>IF('[1]JIRA-Getter.csv'!D717="","",'[1]JIRA-Getter.csv'!D717)</f>
        <v/>
      </c>
      <c r="E718" s="5" t="str">
        <f>IF('[1]JIRA-Getter.csv'!E717="","",'[1]JIRA-Getter.csv'!E717)</f>
        <v/>
      </c>
      <c r="F718" s="5" t="str">
        <f>IF('[1]JIRA-Getter.csv'!F717="","",'[1]JIRA-Getter.csv'!F717)</f>
        <v/>
      </c>
      <c r="G718" s="6" t="str">
        <f>IF('[1]JIRA-Getter.csv'!G717="","",'[1]JIRA-Getter.csv'!G717)</f>
        <v/>
      </c>
      <c r="H718" s="6" t="str">
        <f>IF('[1]JIRA-Getter.csv'!H717="","",'[1]JIRA-Getter.csv'!H717)</f>
        <v/>
      </c>
      <c r="I718" s="6" t="str">
        <f>IF('[1]JIRA-Getter.csv'!I717="","",'[1]JIRA-Getter.csv'!I717)</f>
        <v/>
      </c>
      <c r="J718" s="6" t="str">
        <f>IF('[1]JIRA-Getter.csv'!J717="","",'[1]JIRA-Getter.csv'!J717)</f>
        <v/>
      </c>
      <c r="K718" s="5" t="str">
        <f>IF('[1]JIRA-Getter.csv'!K717="","",'[1]JIRA-Getter.csv'!K717)</f>
        <v/>
      </c>
      <c r="L718" s="5" t="str">
        <f>IF('[1]JIRA-Getter.csv'!L717="","",'[1]JIRA-Getter.csv'!L717)</f>
        <v/>
      </c>
      <c r="M718" s="7" t="str">
        <f>IF('[1]JIRA-Getter.csv'!M717="","",'[1]JIRA-Getter.csv'!M717+365.5*4)</f>
        <v/>
      </c>
      <c r="N718" s="6" t="str">
        <f>IF('[1]JIRA-Getter.csv'!N717="","",'[1]JIRA-Getter.csv'!N717)</f>
        <v/>
      </c>
      <c r="O718" s="8" t="str">
        <f>IF('[1]JIRA-Getter.csv'!O717="","",'[1]JIRA-Getter.csv'!O717)</f>
        <v/>
      </c>
      <c r="P718" s="7" t="e">
        <f t="shared" si="11"/>
        <v>#VALUE!</v>
      </c>
    </row>
    <row r="719" spans="1:16">
      <c r="A719" s="5" t="str">
        <f>IF('[1]JIRA-Getter.csv'!A718="","",'[1]JIRA-Getter.csv'!A718)</f>
        <v/>
      </c>
      <c r="B719" s="5" t="str">
        <f>IF('[1]JIRA-Getter.csv'!B718="","",'[1]JIRA-Getter.csv'!B718)</f>
        <v/>
      </c>
      <c r="C719" s="5" t="str">
        <f>IF('[1]JIRA-Getter.csv'!C718="","",'[1]JIRA-Getter.csv'!C718)</f>
        <v/>
      </c>
      <c r="D719" s="5" t="str">
        <f>IF('[1]JIRA-Getter.csv'!D718="","",'[1]JIRA-Getter.csv'!D718)</f>
        <v/>
      </c>
      <c r="E719" s="5" t="str">
        <f>IF('[1]JIRA-Getter.csv'!E718="","",'[1]JIRA-Getter.csv'!E718)</f>
        <v/>
      </c>
      <c r="F719" s="5" t="str">
        <f>IF('[1]JIRA-Getter.csv'!F718="","",'[1]JIRA-Getter.csv'!F718)</f>
        <v/>
      </c>
      <c r="G719" s="6" t="str">
        <f>IF('[1]JIRA-Getter.csv'!G718="","",'[1]JIRA-Getter.csv'!G718)</f>
        <v/>
      </c>
      <c r="H719" s="6" t="str">
        <f>IF('[1]JIRA-Getter.csv'!H718="","",'[1]JIRA-Getter.csv'!H718)</f>
        <v/>
      </c>
      <c r="I719" s="6" t="str">
        <f>IF('[1]JIRA-Getter.csv'!I718="","",'[1]JIRA-Getter.csv'!I718)</f>
        <v/>
      </c>
      <c r="J719" s="6" t="str">
        <f>IF('[1]JIRA-Getter.csv'!J718="","",'[1]JIRA-Getter.csv'!J718)</f>
        <v/>
      </c>
      <c r="K719" s="5" t="str">
        <f>IF('[1]JIRA-Getter.csv'!K718="","",'[1]JIRA-Getter.csv'!K718)</f>
        <v/>
      </c>
      <c r="L719" s="5" t="str">
        <f>IF('[1]JIRA-Getter.csv'!L718="","",'[1]JIRA-Getter.csv'!L718)</f>
        <v/>
      </c>
      <c r="M719" s="7" t="str">
        <f>IF('[1]JIRA-Getter.csv'!M718="","",'[1]JIRA-Getter.csv'!M718+365.5*4)</f>
        <v/>
      </c>
      <c r="N719" s="6" t="str">
        <f>IF('[1]JIRA-Getter.csv'!N718="","",'[1]JIRA-Getter.csv'!N718)</f>
        <v/>
      </c>
      <c r="O719" s="8" t="str">
        <f>IF('[1]JIRA-Getter.csv'!O718="","",'[1]JIRA-Getter.csv'!O718)</f>
        <v/>
      </c>
      <c r="P719" s="7" t="e">
        <f t="shared" si="11"/>
        <v>#VALUE!</v>
      </c>
    </row>
    <row r="720" spans="1:16">
      <c r="A720" s="5" t="str">
        <f>IF('[1]JIRA-Getter.csv'!A719="","",'[1]JIRA-Getter.csv'!A719)</f>
        <v/>
      </c>
      <c r="B720" s="5" t="str">
        <f>IF('[1]JIRA-Getter.csv'!B719="","",'[1]JIRA-Getter.csv'!B719)</f>
        <v/>
      </c>
      <c r="C720" s="5" t="str">
        <f>IF('[1]JIRA-Getter.csv'!C719="","",'[1]JIRA-Getter.csv'!C719)</f>
        <v/>
      </c>
      <c r="D720" s="5" t="str">
        <f>IF('[1]JIRA-Getter.csv'!D719="","",'[1]JIRA-Getter.csv'!D719)</f>
        <v/>
      </c>
      <c r="E720" s="5" t="str">
        <f>IF('[1]JIRA-Getter.csv'!E719="","",'[1]JIRA-Getter.csv'!E719)</f>
        <v/>
      </c>
      <c r="F720" s="5" t="str">
        <f>IF('[1]JIRA-Getter.csv'!F719="","",'[1]JIRA-Getter.csv'!F719)</f>
        <v/>
      </c>
      <c r="G720" s="6" t="str">
        <f>IF('[1]JIRA-Getter.csv'!G719="","",'[1]JIRA-Getter.csv'!G719)</f>
        <v/>
      </c>
      <c r="H720" s="6" t="str">
        <f>IF('[1]JIRA-Getter.csv'!H719="","",'[1]JIRA-Getter.csv'!H719)</f>
        <v/>
      </c>
      <c r="I720" s="6" t="str">
        <f>IF('[1]JIRA-Getter.csv'!I719="","",'[1]JIRA-Getter.csv'!I719)</f>
        <v/>
      </c>
      <c r="J720" s="6" t="str">
        <f>IF('[1]JIRA-Getter.csv'!J719="","",'[1]JIRA-Getter.csv'!J719)</f>
        <v/>
      </c>
      <c r="K720" s="5" t="str">
        <f>IF('[1]JIRA-Getter.csv'!K719="","",'[1]JIRA-Getter.csv'!K719)</f>
        <v/>
      </c>
      <c r="L720" s="5" t="str">
        <f>IF('[1]JIRA-Getter.csv'!L719="","",'[1]JIRA-Getter.csv'!L719)</f>
        <v/>
      </c>
      <c r="M720" s="7" t="str">
        <f>IF('[1]JIRA-Getter.csv'!M719="","",'[1]JIRA-Getter.csv'!M719+365.5*4)</f>
        <v/>
      </c>
      <c r="N720" s="6" t="str">
        <f>IF('[1]JIRA-Getter.csv'!N719="","",'[1]JIRA-Getter.csv'!N719)</f>
        <v/>
      </c>
      <c r="O720" s="8" t="str">
        <f>IF('[1]JIRA-Getter.csv'!O719="","",'[1]JIRA-Getter.csv'!O719)</f>
        <v/>
      </c>
      <c r="P720" s="7" t="e">
        <f t="shared" si="11"/>
        <v>#VALUE!</v>
      </c>
    </row>
    <row r="721" spans="1:16">
      <c r="A721" s="5" t="str">
        <f>IF('[1]JIRA-Getter.csv'!A720="","",'[1]JIRA-Getter.csv'!A720)</f>
        <v/>
      </c>
      <c r="B721" s="5" t="str">
        <f>IF('[1]JIRA-Getter.csv'!B720="","",'[1]JIRA-Getter.csv'!B720)</f>
        <v/>
      </c>
      <c r="C721" s="5" t="str">
        <f>IF('[1]JIRA-Getter.csv'!C720="","",'[1]JIRA-Getter.csv'!C720)</f>
        <v/>
      </c>
      <c r="D721" s="5" t="str">
        <f>IF('[1]JIRA-Getter.csv'!D720="","",'[1]JIRA-Getter.csv'!D720)</f>
        <v/>
      </c>
      <c r="E721" s="5" t="str">
        <f>IF('[1]JIRA-Getter.csv'!E720="","",'[1]JIRA-Getter.csv'!E720)</f>
        <v/>
      </c>
      <c r="F721" s="5" t="str">
        <f>IF('[1]JIRA-Getter.csv'!F720="","",'[1]JIRA-Getter.csv'!F720)</f>
        <v/>
      </c>
      <c r="G721" s="6" t="str">
        <f>IF('[1]JIRA-Getter.csv'!G720="","",'[1]JIRA-Getter.csv'!G720)</f>
        <v/>
      </c>
      <c r="H721" s="6" t="str">
        <f>IF('[1]JIRA-Getter.csv'!H720="","",'[1]JIRA-Getter.csv'!H720)</f>
        <v/>
      </c>
      <c r="I721" s="6" t="str">
        <f>IF('[1]JIRA-Getter.csv'!I720="","",'[1]JIRA-Getter.csv'!I720)</f>
        <v/>
      </c>
      <c r="J721" s="6" t="str">
        <f>IF('[1]JIRA-Getter.csv'!J720="","",'[1]JIRA-Getter.csv'!J720)</f>
        <v/>
      </c>
      <c r="K721" s="5" t="str">
        <f>IF('[1]JIRA-Getter.csv'!K720="","",'[1]JIRA-Getter.csv'!K720)</f>
        <v/>
      </c>
      <c r="L721" s="5" t="str">
        <f>IF('[1]JIRA-Getter.csv'!L720="","",'[1]JIRA-Getter.csv'!L720)</f>
        <v/>
      </c>
      <c r="M721" s="7" t="str">
        <f>IF('[1]JIRA-Getter.csv'!M720="","",'[1]JIRA-Getter.csv'!M720+365.5*4)</f>
        <v/>
      </c>
      <c r="N721" s="6" t="str">
        <f>IF('[1]JIRA-Getter.csv'!N720="","",'[1]JIRA-Getter.csv'!N720)</f>
        <v/>
      </c>
      <c r="O721" s="8" t="str">
        <f>IF('[1]JIRA-Getter.csv'!O720="","",'[1]JIRA-Getter.csv'!O720)</f>
        <v/>
      </c>
      <c r="P721" s="7" t="e">
        <f t="shared" si="11"/>
        <v>#VALUE!</v>
      </c>
    </row>
    <row r="722" spans="1:16">
      <c r="A722" s="5" t="str">
        <f>IF('[1]JIRA-Getter.csv'!A721="","",'[1]JIRA-Getter.csv'!A721)</f>
        <v/>
      </c>
      <c r="B722" s="5" t="str">
        <f>IF('[1]JIRA-Getter.csv'!B721="","",'[1]JIRA-Getter.csv'!B721)</f>
        <v/>
      </c>
      <c r="C722" s="5" t="str">
        <f>IF('[1]JIRA-Getter.csv'!C721="","",'[1]JIRA-Getter.csv'!C721)</f>
        <v/>
      </c>
      <c r="D722" s="5" t="str">
        <f>IF('[1]JIRA-Getter.csv'!D721="","",'[1]JIRA-Getter.csv'!D721)</f>
        <v/>
      </c>
      <c r="E722" s="5" t="str">
        <f>IF('[1]JIRA-Getter.csv'!E721="","",'[1]JIRA-Getter.csv'!E721)</f>
        <v/>
      </c>
      <c r="F722" s="5" t="str">
        <f>IF('[1]JIRA-Getter.csv'!F721="","",'[1]JIRA-Getter.csv'!F721)</f>
        <v/>
      </c>
      <c r="G722" s="6" t="str">
        <f>IF('[1]JIRA-Getter.csv'!G721="","",'[1]JIRA-Getter.csv'!G721)</f>
        <v/>
      </c>
      <c r="H722" s="6" t="str">
        <f>IF('[1]JIRA-Getter.csv'!H721="","",'[1]JIRA-Getter.csv'!H721)</f>
        <v/>
      </c>
      <c r="I722" s="6" t="str">
        <f>IF('[1]JIRA-Getter.csv'!I721="","",'[1]JIRA-Getter.csv'!I721)</f>
        <v/>
      </c>
      <c r="J722" s="6" t="str">
        <f>IF('[1]JIRA-Getter.csv'!J721="","",'[1]JIRA-Getter.csv'!J721)</f>
        <v/>
      </c>
      <c r="K722" s="5" t="str">
        <f>IF('[1]JIRA-Getter.csv'!K721="","",'[1]JIRA-Getter.csv'!K721)</f>
        <v/>
      </c>
      <c r="L722" s="5" t="str">
        <f>IF('[1]JIRA-Getter.csv'!L721="","",'[1]JIRA-Getter.csv'!L721)</f>
        <v/>
      </c>
      <c r="M722" s="7" t="str">
        <f>IF('[1]JIRA-Getter.csv'!M721="","",'[1]JIRA-Getter.csv'!M721+365.5*4)</f>
        <v/>
      </c>
      <c r="N722" s="6" t="str">
        <f>IF('[1]JIRA-Getter.csv'!N721="","",'[1]JIRA-Getter.csv'!N721)</f>
        <v/>
      </c>
      <c r="O722" s="8" t="str">
        <f>IF('[1]JIRA-Getter.csv'!O721="","",'[1]JIRA-Getter.csv'!O721)</f>
        <v/>
      </c>
      <c r="P722" s="7" t="e">
        <f t="shared" si="11"/>
        <v>#VALUE!</v>
      </c>
    </row>
    <row r="723" spans="1:16">
      <c r="A723" s="5" t="str">
        <f>IF('[1]JIRA-Getter.csv'!A722="","",'[1]JIRA-Getter.csv'!A722)</f>
        <v/>
      </c>
      <c r="B723" s="5" t="str">
        <f>IF('[1]JIRA-Getter.csv'!B722="","",'[1]JIRA-Getter.csv'!B722)</f>
        <v/>
      </c>
      <c r="C723" s="5" t="str">
        <f>IF('[1]JIRA-Getter.csv'!C722="","",'[1]JIRA-Getter.csv'!C722)</f>
        <v/>
      </c>
      <c r="D723" s="5" t="str">
        <f>IF('[1]JIRA-Getter.csv'!D722="","",'[1]JIRA-Getter.csv'!D722)</f>
        <v/>
      </c>
      <c r="E723" s="5" t="str">
        <f>IF('[1]JIRA-Getter.csv'!E722="","",'[1]JIRA-Getter.csv'!E722)</f>
        <v/>
      </c>
      <c r="F723" s="5" t="str">
        <f>IF('[1]JIRA-Getter.csv'!F722="","",'[1]JIRA-Getter.csv'!F722)</f>
        <v/>
      </c>
      <c r="G723" s="6" t="str">
        <f>IF('[1]JIRA-Getter.csv'!G722="","",'[1]JIRA-Getter.csv'!G722)</f>
        <v/>
      </c>
      <c r="H723" s="6" t="str">
        <f>IF('[1]JIRA-Getter.csv'!H722="","",'[1]JIRA-Getter.csv'!H722)</f>
        <v/>
      </c>
      <c r="I723" s="6" t="str">
        <f>IF('[1]JIRA-Getter.csv'!I722="","",'[1]JIRA-Getter.csv'!I722)</f>
        <v/>
      </c>
      <c r="J723" s="6" t="str">
        <f>IF('[1]JIRA-Getter.csv'!J722="","",'[1]JIRA-Getter.csv'!J722)</f>
        <v/>
      </c>
      <c r="K723" s="5" t="str">
        <f>IF('[1]JIRA-Getter.csv'!K722="","",'[1]JIRA-Getter.csv'!K722)</f>
        <v/>
      </c>
      <c r="L723" s="5" t="str">
        <f>IF('[1]JIRA-Getter.csv'!L722="","",'[1]JIRA-Getter.csv'!L722)</f>
        <v/>
      </c>
      <c r="M723" s="7" t="str">
        <f>IF('[1]JIRA-Getter.csv'!M722="","",'[1]JIRA-Getter.csv'!M722+365.5*4)</f>
        <v/>
      </c>
      <c r="N723" s="6" t="str">
        <f>IF('[1]JIRA-Getter.csv'!N722="","",'[1]JIRA-Getter.csv'!N722)</f>
        <v/>
      </c>
      <c r="O723" s="8" t="str">
        <f>IF('[1]JIRA-Getter.csv'!O722="","",'[1]JIRA-Getter.csv'!O722)</f>
        <v/>
      </c>
      <c r="P723" s="7" t="e">
        <f t="shared" si="11"/>
        <v>#VALUE!</v>
      </c>
    </row>
    <row r="724" spans="1:16">
      <c r="A724" s="5" t="str">
        <f>IF('[1]JIRA-Getter.csv'!A723="","",'[1]JIRA-Getter.csv'!A723)</f>
        <v/>
      </c>
      <c r="B724" s="5" t="str">
        <f>IF('[1]JIRA-Getter.csv'!B723="","",'[1]JIRA-Getter.csv'!B723)</f>
        <v/>
      </c>
      <c r="C724" s="5" t="str">
        <f>IF('[1]JIRA-Getter.csv'!C723="","",'[1]JIRA-Getter.csv'!C723)</f>
        <v/>
      </c>
      <c r="D724" s="5" t="str">
        <f>IF('[1]JIRA-Getter.csv'!D723="","",'[1]JIRA-Getter.csv'!D723)</f>
        <v/>
      </c>
      <c r="E724" s="5" t="str">
        <f>IF('[1]JIRA-Getter.csv'!E723="","",'[1]JIRA-Getter.csv'!E723)</f>
        <v/>
      </c>
      <c r="F724" s="5" t="str">
        <f>IF('[1]JIRA-Getter.csv'!F723="","",'[1]JIRA-Getter.csv'!F723)</f>
        <v/>
      </c>
      <c r="G724" s="6" t="str">
        <f>IF('[1]JIRA-Getter.csv'!G723="","",'[1]JIRA-Getter.csv'!G723)</f>
        <v/>
      </c>
      <c r="H724" s="6" t="str">
        <f>IF('[1]JIRA-Getter.csv'!H723="","",'[1]JIRA-Getter.csv'!H723)</f>
        <v/>
      </c>
      <c r="I724" s="6" t="str">
        <f>IF('[1]JIRA-Getter.csv'!I723="","",'[1]JIRA-Getter.csv'!I723)</f>
        <v/>
      </c>
      <c r="J724" s="6" t="str">
        <f>IF('[1]JIRA-Getter.csv'!J723="","",'[1]JIRA-Getter.csv'!J723)</f>
        <v/>
      </c>
      <c r="K724" s="5" t="str">
        <f>IF('[1]JIRA-Getter.csv'!K723="","",'[1]JIRA-Getter.csv'!K723)</f>
        <v/>
      </c>
      <c r="L724" s="5" t="str">
        <f>IF('[1]JIRA-Getter.csv'!L723="","",'[1]JIRA-Getter.csv'!L723)</f>
        <v/>
      </c>
      <c r="M724" s="7" t="str">
        <f>IF('[1]JIRA-Getter.csv'!M723="","",'[1]JIRA-Getter.csv'!M723+365.5*4)</f>
        <v/>
      </c>
      <c r="N724" s="6" t="str">
        <f>IF('[1]JIRA-Getter.csv'!N723="","",'[1]JIRA-Getter.csv'!N723)</f>
        <v/>
      </c>
      <c r="O724" s="8" t="str">
        <f>IF('[1]JIRA-Getter.csv'!O723="","",'[1]JIRA-Getter.csv'!O723)</f>
        <v/>
      </c>
      <c r="P724" s="7" t="e">
        <f t="shared" si="11"/>
        <v>#VALUE!</v>
      </c>
    </row>
    <row r="725" spans="1:16">
      <c r="A725" s="5" t="str">
        <f>IF('[1]JIRA-Getter.csv'!A724="","",'[1]JIRA-Getter.csv'!A724)</f>
        <v/>
      </c>
      <c r="B725" s="5" t="str">
        <f>IF('[1]JIRA-Getter.csv'!B724="","",'[1]JIRA-Getter.csv'!B724)</f>
        <v/>
      </c>
      <c r="C725" s="5" t="str">
        <f>IF('[1]JIRA-Getter.csv'!C724="","",'[1]JIRA-Getter.csv'!C724)</f>
        <v/>
      </c>
      <c r="D725" s="5" t="str">
        <f>IF('[1]JIRA-Getter.csv'!D724="","",'[1]JIRA-Getter.csv'!D724)</f>
        <v/>
      </c>
      <c r="E725" s="5" t="str">
        <f>IF('[1]JIRA-Getter.csv'!E724="","",'[1]JIRA-Getter.csv'!E724)</f>
        <v/>
      </c>
      <c r="F725" s="5" t="str">
        <f>IF('[1]JIRA-Getter.csv'!F724="","",'[1]JIRA-Getter.csv'!F724)</f>
        <v/>
      </c>
      <c r="G725" s="6" t="str">
        <f>IF('[1]JIRA-Getter.csv'!G724="","",'[1]JIRA-Getter.csv'!G724)</f>
        <v/>
      </c>
      <c r="H725" s="6" t="str">
        <f>IF('[1]JIRA-Getter.csv'!H724="","",'[1]JIRA-Getter.csv'!H724)</f>
        <v/>
      </c>
      <c r="I725" s="6" t="str">
        <f>IF('[1]JIRA-Getter.csv'!I724="","",'[1]JIRA-Getter.csv'!I724)</f>
        <v/>
      </c>
      <c r="J725" s="6" t="str">
        <f>IF('[1]JIRA-Getter.csv'!J724="","",'[1]JIRA-Getter.csv'!J724)</f>
        <v/>
      </c>
      <c r="K725" s="5" t="str">
        <f>IF('[1]JIRA-Getter.csv'!K724="","",'[1]JIRA-Getter.csv'!K724)</f>
        <v/>
      </c>
      <c r="L725" s="5" t="str">
        <f>IF('[1]JIRA-Getter.csv'!L724="","",'[1]JIRA-Getter.csv'!L724)</f>
        <v/>
      </c>
      <c r="M725" s="7" t="str">
        <f>IF('[1]JIRA-Getter.csv'!M724="","",'[1]JIRA-Getter.csv'!M724+365.5*4)</f>
        <v/>
      </c>
      <c r="N725" s="6" t="str">
        <f>IF('[1]JIRA-Getter.csv'!N724="","",'[1]JIRA-Getter.csv'!N724)</f>
        <v/>
      </c>
      <c r="O725" s="8" t="str">
        <f>IF('[1]JIRA-Getter.csv'!O724="","",'[1]JIRA-Getter.csv'!O724)</f>
        <v/>
      </c>
      <c r="P725" s="7" t="e">
        <f t="shared" si="11"/>
        <v>#VALUE!</v>
      </c>
    </row>
    <row r="726" spans="1:16">
      <c r="A726" s="5" t="str">
        <f>IF('[1]JIRA-Getter.csv'!A725="","",'[1]JIRA-Getter.csv'!A725)</f>
        <v/>
      </c>
      <c r="B726" s="5" t="str">
        <f>IF('[1]JIRA-Getter.csv'!B725="","",'[1]JIRA-Getter.csv'!B725)</f>
        <v/>
      </c>
      <c r="C726" s="5" t="str">
        <f>IF('[1]JIRA-Getter.csv'!C725="","",'[1]JIRA-Getter.csv'!C725)</f>
        <v/>
      </c>
      <c r="D726" s="5" t="str">
        <f>IF('[1]JIRA-Getter.csv'!D725="","",'[1]JIRA-Getter.csv'!D725)</f>
        <v/>
      </c>
      <c r="E726" s="5" t="str">
        <f>IF('[1]JIRA-Getter.csv'!E725="","",'[1]JIRA-Getter.csv'!E725)</f>
        <v/>
      </c>
      <c r="F726" s="5" t="str">
        <f>IF('[1]JIRA-Getter.csv'!F725="","",'[1]JIRA-Getter.csv'!F725)</f>
        <v/>
      </c>
      <c r="G726" s="6" t="str">
        <f>IF('[1]JIRA-Getter.csv'!G725="","",'[1]JIRA-Getter.csv'!G725)</f>
        <v/>
      </c>
      <c r="H726" s="6" t="str">
        <f>IF('[1]JIRA-Getter.csv'!H725="","",'[1]JIRA-Getter.csv'!H725)</f>
        <v/>
      </c>
      <c r="I726" s="6" t="str">
        <f>IF('[1]JIRA-Getter.csv'!I725="","",'[1]JIRA-Getter.csv'!I725)</f>
        <v/>
      </c>
      <c r="J726" s="6" t="str">
        <f>IF('[1]JIRA-Getter.csv'!J725="","",'[1]JIRA-Getter.csv'!J725)</f>
        <v/>
      </c>
      <c r="K726" s="5" t="str">
        <f>IF('[1]JIRA-Getter.csv'!K725="","",'[1]JIRA-Getter.csv'!K725)</f>
        <v/>
      </c>
      <c r="L726" s="5" t="str">
        <f>IF('[1]JIRA-Getter.csv'!L725="","",'[1]JIRA-Getter.csv'!L725)</f>
        <v/>
      </c>
      <c r="M726" s="7" t="str">
        <f>IF('[1]JIRA-Getter.csv'!M725="","",'[1]JIRA-Getter.csv'!M725+365.5*4)</f>
        <v/>
      </c>
      <c r="N726" s="6" t="str">
        <f>IF('[1]JIRA-Getter.csv'!N725="","",'[1]JIRA-Getter.csv'!N725)</f>
        <v/>
      </c>
      <c r="O726" s="8" t="str">
        <f>IF('[1]JIRA-Getter.csv'!O725="","",'[1]JIRA-Getter.csv'!O725)</f>
        <v/>
      </c>
      <c r="P726" s="7" t="e">
        <f t="shared" si="11"/>
        <v>#VALUE!</v>
      </c>
    </row>
    <row r="727" spans="1:16">
      <c r="A727" s="5" t="str">
        <f>IF('[1]JIRA-Getter.csv'!A726="","",'[1]JIRA-Getter.csv'!A726)</f>
        <v/>
      </c>
      <c r="B727" s="5" t="str">
        <f>IF('[1]JIRA-Getter.csv'!B726="","",'[1]JIRA-Getter.csv'!B726)</f>
        <v/>
      </c>
      <c r="C727" s="5" t="str">
        <f>IF('[1]JIRA-Getter.csv'!C726="","",'[1]JIRA-Getter.csv'!C726)</f>
        <v/>
      </c>
      <c r="D727" s="5" t="str">
        <f>IF('[1]JIRA-Getter.csv'!D726="","",'[1]JIRA-Getter.csv'!D726)</f>
        <v/>
      </c>
      <c r="E727" s="5" t="str">
        <f>IF('[1]JIRA-Getter.csv'!E726="","",'[1]JIRA-Getter.csv'!E726)</f>
        <v/>
      </c>
      <c r="F727" s="5" t="str">
        <f>IF('[1]JIRA-Getter.csv'!F726="","",'[1]JIRA-Getter.csv'!F726)</f>
        <v/>
      </c>
      <c r="G727" s="6" t="str">
        <f>IF('[1]JIRA-Getter.csv'!G726="","",'[1]JIRA-Getter.csv'!G726)</f>
        <v/>
      </c>
      <c r="H727" s="6" t="str">
        <f>IF('[1]JIRA-Getter.csv'!H726="","",'[1]JIRA-Getter.csv'!H726)</f>
        <v/>
      </c>
      <c r="I727" s="6" t="str">
        <f>IF('[1]JIRA-Getter.csv'!I726="","",'[1]JIRA-Getter.csv'!I726)</f>
        <v/>
      </c>
      <c r="J727" s="6" t="str">
        <f>IF('[1]JIRA-Getter.csv'!J726="","",'[1]JIRA-Getter.csv'!J726)</f>
        <v/>
      </c>
      <c r="K727" s="5" t="str">
        <f>IF('[1]JIRA-Getter.csv'!K726="","",'[1]JIRA-Getter.csv'!K726)</f>
        <v/>
      </c>
      <c r="L727" s="5" t="str">
        <f>IF('[1]JIRA-Getter.csv'!L726="","",'[1]JIRA-Getter.csv'!L726)</f>
        <v/>
      </c>
      <c r="M727" s="7" t="str">
        <f>IF('[1]JIRA-Getter.csv'!M726="","",'[1]JIRA-Getter.csv'!M726+365.5*4)</f>
        <v/>
      </c>
      <c r="N727" s="6" t="str">
        <f>IF('[1]JIRA-Getter.csv'!N726="","",'[1]JIRA-Getter.csv'!N726)</f>
        <v/>
      </c>
      <c r="O727" s="8" t="str">
        <f>IF('[1]JIRA-Getter.csv'!O726="","",'[1]JIRA-Getter.csv'!O726)</f>
        <v/>
      </c>
      <c r="P727" s="7" t="e">
        <f t="shared" si="11"/>
        <v>#VALUE!</v>
      </c>
    </row>
    <row r="728" spans="1:16">
      <c r="A728" s="5" t="str">
        <f>IF('[1]JIRA-Getter.csv'!A727="","",'[1]JIRA-Getter.csv'!A727)</f>
        <v/>
      </c>
      <c r="B728" s="5" t="str">
        <f>IF('[1]JIRA-Getter.csv'!B727="","",'[1]JIRA-Getter.csv'!B727)</f>
        <v/>
      </c>
      <c r="C728" s="5" t="str">
        <f>IF('[1]JIRA-Getter.csv'!C727="","",'[1]JIRA-Getter.csv'!C727)</f>
        <v/>
      </c>
      <c r="D728" s="5" t="str">
        <f>IF('[1]JIRA-Getter.csv'!D727="","",'[1]JIRA-Getter.csv'!D727)</f>
        <v/>
      </c>
      <c r="E728" s="5" t="str">
        <f>IF('[1]JIRA-Getter.csv'!E727="","",'[1]JIRA-Getter.csv'!E727)</f>
        <v/>
      </c>
      <c r="F728" s="5" t="str">
        <f>IF('[1]JIRA-Getter.csv'!F727="","",'[1]JIRA-Getter.csv'!F727)</f>
        <v/>
      </c>
      <c r="G728" s="6" t="str">
        <f>IF('[1]JIRA-Getter.csv'!G727="","",'[1]JIRA-Getter.csv'!G727)</f>
        <v/>
      </c>
      <c r="H728" s="6" t="str">
        <f>IF('[1]JIRA-Getter.csv'!H727="","",'[1]JIRA-Getter.csv'!H727)</f>
        <v/>
      </c>
      <c r="I728" s="6" t="str">
        <f>IF('[1]JIRA-Getter.csv'!I727="","",'[1]JIRA-Getter.csv'!I727)</f>
        <v/>
      </c>
      <c r="J728" s="6" t="str">
        <f>IF('[1]JIRA-Getter.csv'!J727="","",'[1]JIRA-Getter.csv'!J727)</f>
        <v/>
      </c>
      <c r="K728" s="5" t="str">
        <f>IF('[1]JIRA-Getter.csv'!K727="","",'[1]JIRA-Getter.csv'!K727)</f>
        <v/>
      </c>
      <c r="L728" s="5" t="str">
        <f>IF('[1]JIRA-Getter.csv'!L727="","",'[1]JIRA-Getter.csv'!L727)</f>
        <v/>
      </c>
      <c r="M728" s="7" t="str">
        <f>IF('[1]JIRA-Getter.csv'!M727="","",'[1]JIRA-Getter.csv'!M727+365.5*4)</f>
        <v/>
      </c>
      <c r="N728" s="6" t="str">
        <f>IF('[1]JIRA-Getter.csv'!N727="","",'[1]JIRA-Getter.csv'!N727)</f>
        <v/>
      </c>
      <c r="O728" s="8" t="str">
        <f>IF('[1]JIRA-Getter.csv'!O727="","",'[1]JIRA-Getter.csv'!O727)</f>
        <v/>
      </c>
      <c r="P728" s="7" t="e">
        <f t="shared" si="11"/>
        <v>#VALUE!</v>
      </c>
    </row>
    <row r="729" spans="1:16">
      <c r="A729" s="5" t="str">
        <f>IF('[1]JIRA-Getter.csv'!A728="","",'[1]JIRA-Getter.csv'!A728)</f>
        <v/>
      </c>
      <c r="B729" s="5" t="str">
        <f>IF('[1]JIRA-Getter.csv'!B728="","",'[1]JIRA-Getter.csv'!B728)</f>
        <v/>
      </c>
      <c r="C729" s="5" t="str">
        <f>IF('[1]JIRA-Getter.csv'!C728="","",'[1]JIRA-Getter.csv'!C728)</f>
        <v/>
      </c>
      <c r="D729" s="5" t="str">
        <f>IF('[1]JIRA-Getter.csv'!D728="","",'[1]JIRA-Getter.csv'!D728)</f>
        <v/>
      </c>
      <c r="E729" s="5" t="str">
        <f>IF('[1]JIRA-Getter.csv'!E728="","",'[1]JIRA-Getter.csv'!E728)</f>
        <v/>
      </c>
      <c r="F729" s="5" t="str">
        <f>IF('[1]JIRA-Getter.csv'!F728="","",'[1]JIRA-Getter.csv'!F728)</f>
        <v/>
      </c>
      <c r="G729" s="6" t="str">
        <f>IF('[1]JIRA-Getter.csv'!G728="","",'[1]JIRA-Getter.csv'!G728)</f>
        <v/>
      </c>
      <c r="H729" s="6" t="str">
        <f>IF('[1]JIRA-Getter.csv'!H728="","",'[1]JIRA-Getter.csv'!H728)</f>
        <v/>
      </c>
      <c r="I729" s="6" t="str">
        <f>IF('[1]JIRA-Getter.csv'!I728="","",'[1]JIRA-Getter.csv'!I728)</f>
        <v/>
      </c>
      <c r="J729" s="6" t="str">
        <f>IF('[1]JIRA-Getter.csv'!J728="","",'[1]JIRA-Getter.csv'!J728)</f>
        <v/>
      </c>
      <c r="K729" s="5" t="str">
        <f>IF('[1]JIRA-Getter.csv'!K728="","",'[1]JIRA-Getter.csv'!K728)</f>
        <v/>
      </c>
      <c r="L729" s="5" t="str">
        <f>IF('[1]JIRA-Getter.csv'!L728="","",'[1]JIRA-Getter.csv'!L728)</f>
        <v/>
      </c>
      <c r="M729" s="7" t="str">
        <f>IF('[1]JIRA-Getter.csv'!M728="","",'[1]JIRA-Getter.csv'!M728+365.5*4)</f>
        <v/>
      </c>
      <c r="N729" s="6" t="str">
        <f>IF('[1]JIRA-Getter.csv'!N728="","",'[1]JIRA-Getter.csv'!N728)</f>
        <v/>
      </c>
      <c r="O729" s="8" t="str">
        <f>IF('[1]JIRA-Getter.csv'!O728="","",'[1]JIRA-Getter.csv'!O728)</f>
        <v/>
      </c>
      <c r="P729" s="7" t="e">
        <f t="shared" si="11"/>
        <v>#VALUE!</v>
      </c>
    </row>
    <row r="730" spans="1:16">
      <c r="A730" s="5" t="str">
        <f>IF('[1]JIRA-Getter.csv'!A729="","",'[1]JIRA-Getter.csv'!A729)</f>
        <v/>
      </c>
      <c r="B730" s="5" t="str">
        <f>IF('[1]JIRA-Getter.csv'!B729="","",'[1]JIRA-Getter.csv'!B729)</f>
        <v/>
      </c>
      <c r="C730" s="5" t="str">
        <f>IF('[1]JIRA-Getter.csv'!C729="","",'[1]JIRA-Getter.csv'!C729)</f>
        <v/>
      </c>
      <c r="D730" s="5" t="str">
        <f>IF('[1]JIRA-Getter.csv'!D729="","",'[1]JIRA-Getter.csv'!D729)</f>
        <v/>
      </c>
      <c r="E730" s="5" t="str">
        <f>IF('[1]JIRA-Getter.csv'!E729="","",'[1]JIRA-Getter.csv'!E729)</f>
        <v/>
      </c>
      <c r="F730" s="5" t="str">
        <f>IF('[1]JIRA-Getter.csv'!F729="","",'[1]JIRA-Getter.csv'!F729)</f>
        <v/>
      </c>
      <c r="G730" s="6" t="str">
        <f>IF('[1]JIRA-Getter.csv'!G729="","",'[1]JIRA-Getter.csv'!G729)</f>
        <v/>
      </c>
      <c r="H730" s="6" t="str">
        <f>IF('[1]JIRA-Getter.csv'!H729="","",'[1]JIRA-Getter.csv'!H729)</f>
        <v/>
      </c>
      <c r="I730" s="6" t="str">
        <f>IF('[1]JIRA-Getter.csv'!I729="","",'[1]JIRA-Getter.csv'!I729)</f>
        <v/>
      </c>
      <c r="J730" s="6" t="str">
        <f>IF('[1]JIRA-Getter.csv'!J729="","",'[1]JIRA-Getter.csv'!J729)</f>
        <v/>
      </c>
      <c r="K730" s="5" t="str">
        <f>IF('[1]JIRA-Getter.csv'!K729="","",'[1]JIRA-Getter.csv'!K729)</f>
        <v/>
      </c>
      <c r="L730" s="5" t="str">
        <f>IF('[1]JIRA-Getter.csv'!L729="","",'[1]JIRA-Getter.csv'!L729)</f>
        <v/>
      </c>
      <c r="M730" s="7" t="str">
        <f>IF('[1]JIRA-Getter.csv'!M729="","",'[1]JIRA-Getter.csv'!M729+365.5*4)</f>
        <v/>
      </c>
      <c r="N730" s="6" t="str">
        <f>IF('[1]JIRA-Getter.csv'!N729="","",'[1]JIRA-Getter.csv'!N729)</f>
        <v/>
      </c>
      <c r="O730" s="8" t="str">
        <f>IF('[1]JIRA-Getter.csv'!O729="","",'[1]JIRA-Getter.csv'!O729)</f>
        <v/>
      </c>
      <c r="P730" s="7" t="e">
        <f t="shared" si="11"/>
        <v>#VALUE!</v>
      </c>
    </row>
    <row r="731" spans="1:16">
      <c r="A731" s="5" t="str">
        <f>IF('[1]JIRA-Getter.csv'!A730="","",'[1]JIRA-Getter.csv'!A730)</f>
        <v/>
      </c>
      <c r="B731" s="5" t="str">
        <f>IF('[1]JIRA-Getter.csv'!B730="","",'[1]JIRA-Getter.csv'!B730)</f>
        <v/>
      </c>
      <c r="C731" s="5" t="str">
        <f>IF('[1]JIRA-Getter.csv'!C730="","",'[1]JIRA-Getter.csv'!C730)</f>
        <v/>
      </c>
      <c r="D731" s="5" t="str">
        <f>IF('[1]JIRA-Getter.csv'!D730="","",'[1]JIRA-Getter.csv'!D730)</f>
        <v/>
      </c>
      <c r="E731" s="5" t="str">
        <f>IF('[1]JIRA-Getter.csv'!E730="","",'[1]JIRA-Getter.csv'!E730)</f>
        <v/>
      </c>
      <c r="F731" s="5" t="str">
        <f>IF('[1]JIRA-Getter.csv'!F730="","",'[1]JIRA-Getter.csv'!F730)</f>
        <v/>
      </c>
      <c r="G731" s="6" t="str">
        <f>IF('[1]JIRA-Getter.csv'!G730="","",'[1]JIRA-Getter.csv'!G730)</f>
        <v/>
      </c>
      <c r="H731" s="6" t="str">
        <f>IF('[1]JIRA-Getter.csv'!H730="","",'[1]JIRA-Getter.csv'!H730)</f>
        <v/>
      </c>
      <c r="I731" s="6" t="str">
        <f>IF('[1]JIRA-Getter.csv'!I730="","",'[1]JIRA-Getter.csv'!I730)</f>
        <v/>
      </c>
      <c r="J731" s="6" t="str">
        <f>IF('[1]JIRA-Getter.csv'!J730="","",'[1]JIRA-Getter.csv'!J730)</f>
        <v/>
      </c>
      <c r="K731" s="5" t="str">
        <f>IF('[1]JIRA-Getter.csv'!K730="","",'[1]JIRA-Getter.csv'!K730)</f>
        <v/>
      </c>
      <c r="L731" s="5" t="str">
        <f>IF('[1]JIRA-Getter.csv'!L730="","",'[1]JIRA-Getter.csv'!L730)</f>
        <v/>
      </c>
      <c r="M731" s="7" t="str">
        <f>IF('[1]JIRA-Getter.csv'!M730="","",'[1]JIRA-Getter.csv'!M730+365.5*4)</f>
        <v/>
      </c>
      <c r="N731" s="6" t="str">
        <f>IF('[1]JIRA-Getter.csv'!N730="","",'[1]JIRA-Getter.csv'!N730)</f>
        <v/>
      </c>
      <c r="O731" s="8" t="str">
        <f>IF('[1]JIRA-Getter.csv'!O730="","",'[1]JIRA-Getter.csv'!O730)</f>
        <v/>
      </c>
      <c r="P731" s="7" t="e">
        <f t="shared" si="11"/>
        <v>#VALUE!</v>
      </c>
    </row>
    <row r="732" spans="1:16">
      <c r="A732" s="5" t="str">
        <f>IF('[1]JIRA-Getter.csv'!A731="","",'[1]JIRA-Getter.csv'!A731)</f>
        <v/>
      </c>
      <c r="B732" s="5" t="str">
        <f>IF('[1]JIRA-Getter.csv'!B731="","",'[1]JIRA-Getter.csv'!B731)</f>
        <v/>
      </c>
      <c r="C732" s="5" t="str">
        <f>IF('[1]JIRA-Getter.csv'!C731="","",'[1]JIRA-Getter.csv'!C731)</f>
        <v/>
      </c>
      <c r="D732" s="5" t="str">
        <f>IF('[1]JIRA-Getter.csv'!D731="","",'[1]JIRA-Getter.csv'!D731)</f>
        <v/>
      </c>
      <c r="E732" s="5" t="str">
        <f>IF('[1]JIRA-Getter.csv'!E731="","",'[1]JIRA-Getter.csv'!E731)</f>
        <v/>
      </c>
      <c r="F732" s="5" t="str">
        <f>IF('[1]JIRA-Getter.csv'!F731="","",'[1]JIRA-Getter.csv'!F731)</f>
        <v/>
      </c>
      <c r="G732" s="6" t="str">
        <f>IF('[1]JIRA-Getter.csv'!G731="","",'[1]JIRA-Getter.csv'!G731)</f>
        <v/>
      </c>
      <c r="H732" s="6" t="str">
        <f>IF('[1]JIRA-Getter.csv'!H731="","",'[1]JIRA-Getter.csv'!H731)</f>
        <v/>
      </c>
      <c r="I732" s="6" t="str">
        <f>IF('[1]JIRA-Getter.csv'!I731="","",'[1]JIRA-Getter.csv'!I731)</f>
        <v/>
      </c>
      <c r="J732" s="6" t="str">
        <f>IF('[1]JIRA-Getter.csv'!J731="","",'[1]JIRA-Getter.csv'!J731)</f>
        <v/>
      </c>
      <c r="K732" s="5" t="str">
        <f>IF('[1]JIRA-Getter.csv'!K731="","",'[1]JIRA-Getter.csv'!K731)</f>
        <v/>
      </c>
      <c r="L732" s="5" t="str">
        <f>IF('[1]JIRA-Getter.csv'!L731="","",'[1]JIRA-Getter.csv'!L731)</f>
        <v/>
      </c>
      <c r="M732" s="7" t="str">
        <f>IF('[1]JIRA-Getter.csv'!M731="","",'[1]JIRA-Getter.csv'!M731+365.5*4)</f>
        <v/>
      </c>
      <c r="N732" s="6" t="str">
        <f>IF('[1]JIRA-Getter.csv'!N731="","",'[1]JIRA-Getter.csv'!N731)</f>
        <v/>
      </c>
      <c r="O732" s="8" t="str">
        <f>IF('[1]JIRA-Getter.csv'!O731="","",'[1]JIRA-Getter.csv'!O731)</f>
        <v/>
      </c>
      <c r="P732" s="7" t="e">
        <f t="shared" si="11"/>
        <v>#VALUE!</v>
      </c>
    </row>
    <row r="733" spans="1:16">
      <c r="A733" s="5" t="str">
        <f>IF('[1]JIRA-Getter.csv'!A732="","",'[1]JIRA-Getter.csv'!A732)</f>
        <v/>
      </c>
      <c r="B733" s="5" t="str">
        <f>IF('[1]JIRA-Getter.csv'!B732="","",'[1]JIRA-Getter.csv'!B732)</f>
        <v/>
      </c>
      <c r="C733" s="5" t="str">
        <f>IF('[1]JIRA-Getter.csv'!C732="","",'[1]JIRA-Getter.csv'!C732)</f>
        <v/>
      </c>
      <c r="D733" s="5" t="str">
        <f>IF('[1]JIRA-Getter.csv'!D732="","",'[1]JIRA-Getter.csv'!D732)</f>
        <v/>
      </c>
      <c r="E733" s="5" t="str">
        <f>IF('[1]JIRA-Getter.csv'!E732="","",'[1]JIRA-Getter.csv'!E732)</f>
        <v/>
      </c>
      <c r="F733" s="5" t="str">
        <f>IF('[1]JIRA-Getter.csv'!F732="","",'[1]JIRA-Getter.csv'!F732)</f>
        <v/>
      </c>
      <c r="G733" s="6" t="str">
        <f>IF('[1]JIRA-Getter.csv'!G732="","",'[1]JIRA-Getter.csv'!G732)</f>
        <v/>
      </c>
      <c r="H733" s="6" t="str">
        <f>IF('[1]JIRA-Getter.csv'!H732="","",'[1]JIRA-Getter.csv'!H732)</f>
        <v/>
      </c>
      <c r="I733" s="6" t="str">
        <f>IF('[1]JIRA-Getter.csv'!I732="","",'[1]JIRA-Getter.csv'!I732)</f>
        <v/>
      </c>
      <c r="J733" s="6" t="str">
        <f>IF('[1]JIRA-Getter.csv'!J732="","",'[1]JIRA-Getter.csv'!J732)</f>
        <v/>
      </c>
      <c r="K733" s="5" t="str">
        <f>IF('[1]JIRA-Getter.csv'!K732="","",'[1]JIRA-Getter.csv'!K732)</f>
        <v/>
      </c>
      <c r="L733" s="5" t="str">
        <f>IF('[1]JIRA-Getter.csv'!L732="","",'[1]JIRA-Getter.csv'!L732)</f>
        <v/>
      </c>
      <c r="M733" s="7" t="str">
        <f>IF('[1]JIRA-Getter.csv'!M732="","",'[1]JIRA-Getter.csv'!M732+365.5*4)</f>
        <v/>
      </c>
      <c r="N733" s="6" t="str">
        <f>IF('[1]JIRA-Getter.csv'!N732="","",'[1]JIRA-Getter.csv'!N732)</f>
        <v/>
      </c>
      <c r="O733" s="8" t="str">
        <f>IF('[1]JIRA-Getter.csv'!O732="","",'[1]JIRA-Getter.csv'!O732)</f>
        <v/>
      </c>
      <c r="P733" s="7" t="e">
        <f t="shared" si="11"/>
        <v>#VALUE!</v>
      </c>
    </row>
    <row r="734" spans="1:16">
      <c r="A734" s="5" t="str">
        <f>IF('[1]JIRA-Getter.csv'!A733="","",'[1]JIRA-Getter.csv'!A733)</f>
        <v/>
      </c>
      <c r="B734" s="5" t="str">
        <f>IF('[1]JIRA-Getter.csv'!B733="","",'[1]JIRA-Getter.csv'!B733)</f>
        <v/>
      </c>
      <c r="C734" s="5" t="str">
        <f>IF('[1]JIRA-Getter.csv'!C733="","",'[1]JIRA-Getter.csv'!C733)</f>
        <v/>
      </c>
      <c r="D734" s="5" t="str">
        <f>IF('[1]JIRA-Getter.csv'!D733="","",'[1]JIRA-Getter.csv'!D733)</f>
        <v/>
      </c>
      <c r="E734" s="5" t="str">
        <f>IF('[1]JIRA-Getter.csv'!E733="","",'[1]JIRA-Getter.csv'!E733)</f>
        <v/>
      </c>
      <c r="F734" s="5" t="str">
        <f>IF('[1]JIRA-Getter.csv'!F733="","",'[1]JIRA-Getter.csv'!F733)</f>
        <v/>
      </c>
      <c r="G734" s="6" t="str">
        <f>IF('[1]JIRA-Getter.csv'!G733="","",'[1]JIRA-Getter.csv'!G733)</f>
        <v/>
      </c>
      <c r="H734" s="6" t="str">
        <f>IF('[1]JIRA-Getter.csv'!H733="","",'[1]JIRA-Getter.csv'!H733)</f>
        <v/>
      </c>
      <c r="I734" s="6" t="str">
        <f>IF('[1]JIRA-Getter.csv'!I733="","",'[1]JIRA-Getter.csv'!I733)</f>
        <v/>
      </c>
      <c r="J734" s="6" t="str">
        <f>IF('[1]JIRA-Getter.csv'!J733="","",'[1]JIRA-Getter.csv'!J733)</f>
        <v/>
      </c>
      <c r="K734" s="5" t="str">
        <f>IF('[1]JIRA-Getter.csv'!K733="","",'[1]JIRA-Getter.csv'!K733)</f>
        <v/>
      </c>
      <c r="L734" s="5" t="str">
        <f>IF('[1]JIRA-Getter.csv'!L733="","",'[1]JIRA-Getter.csv'!L733)</f>
        <v/>
      </c>
      <c r="M734" s="7" t="str">
        <f>IF('[1]JIRA-Getter.csv'!M733="","",'[1]JIRA-Getter.csv'!M733+365.5*4)</f>
        <v/>
      </c>
      <c r="N734" s="6" t="str">
        <f>IF('[1]JIRA-Getter.csv'!N733="","",'[1]JIRA-Getter.csv'!N733)</f>
        <v/>
      </c>
      <c r="O734" s="8" t="str">
        <f>IF('[1]JIRA-Getter.csv'!O733="","",'[1]JIRA-Getter.csv'!O733)</f>
        <v/>
      </c>
      <c r="P734" s="7" t="e">
        <f t="shared" si="11"/>
        <v>#VALUE!</v>
      </c>
    </row>
    <row r="735" spans="1:16">
      <c r="A735" s="5" t="str">
        <f>IF('[1]JIRA-Getter.csv'!A734="","",'[1]JIRA-Getter.csv'!A734)</f>
        <v/>
      </c>
      <c r="B735" s="5" t="str">
        <f>IF('[1]JIRA-Getter.csv'!B734="","",'[1]JIRA-Getter.csv'!B734)</f>
        <v/>
      </c>
      <c r="C735" s="5" t="str">
        <f>IF('[1]JIRA-Getter.csv'!C734="","",'[1]JIRA-Getter.csv'!C734)</f>
        <v/>
      </c>
      <c r="D735" s="5" t="str">
        <f>IF('[1]JIRA-Getter.csv'!D734="","",'[1]JIRA-Getter.csv'!D734)</f>
        <v/>
      </c>
      <c r="E735" s="5" t="str">
        <f>IF('[1]JIRA-Getter.csv'!E734="","",'[1]JIRA-Getter.csv'!E734)</f>
        <v/>
      </c>
      <c r="F735" s="5" t="str">
        <f>IF('[1]JIRA-Getter.csv'!F734="","",'[1]JIRA-Getter.csv'!F734)</f>
        <v/>
      </c>
      <c r="G735" s="6" t="str">
        <f>IF('[1]JIRA-Getter.csv'!G734="","",'[1]JIRA-Getter.csv'!G734)</f>
        <v/>
      </c>
      <c r="H735" s="6" t="str">
        <f>IF('[1]JIRA-Getter.csv'!H734="","",'[1]JIRA-Getter.csv'!H734)</f>
        <v/>
      </c>
      <c r="I735" s="6" t="str">
        <f>IF('[1]JIRA-Getter.csv'!I734="","",'[1]JIRA-Getter.csv'!I734)</f>
        <v/>
      </c>
      <c r="J735" s="6" t="str">
        <f>IF('[1]JIRA-Getter.csv'!J734="","",'[1]JIRA-Getter.csv'!J734)</f>
        <v/>
      </c>
      <c r="K735" s="5" t="str">
        <f>IF('[1]JIRA-Getter.csv'!K734="","",'[1]JIRA-Getter.csv'!K734)</f>
        <v/>
      </c>
      <c r="L735" s="5" t="str">
        <f>IF('[1]JIRA-Getter.csv'!L734="","",'[1]JIRA-Getter.csv'!L734)</f>
        <v/>
      </c>
      <c r="M735" s="7" t="str">
        <f>IF('[1]JIRA-Getter.csv'!M734="","",'[1]JIRA-Getter.csv'!M734+365.5*4)</f>
        <v/>
      </c>
      <c r="N735" s="6" t="str">
        <f>IF('[1]JIRA-Getter.csv'!N734="","",'[1]JIRA-Getter.csv'!N734)</f>
        <v/>
      </c>
      <c r="O735" s="8" t="str">
        <f>IF('[1]JIRA-Getter.csv'!O734="","",'[1]JIRA-Getter.csv'!O734)</f>
        <v/>
      </c>
      <c r="P735" s="7" t="e">
        <f t="shared" si="11"/>
        <v>#VALUE!</v>
      </c>
    </row>
    <row r="736" spans="1:16">
      <c r="A736" s="5" t="str">
        <f>IF('[1]JIRA-Getter.csv'!A735="","",'[1]JIRA-Getter.csv'!A735)</f>
        <v/>
      </c>
      <c r="B736" s="5" t="str">
        <f>IF('[1]JIRA-Getter.csv'!B735="","",'[1]JIRA-Getter.csv'!B735)</f>
        <v/>
      </c>
      <c r="C736" s="5" t="str">
        <f>IF('[1]JIRA-Getter.csv'!C735="","",'[1]JIRA-Getter.csv'!C735)</f>
        <v/>
      </c>
      <c r="D736" s="5" t="str">
        <f>IF('[1]JIRA-Getter.csv'!D735="","",'[1]JIRA-Getter.csv'!D735)</f>
        <v/>
      </c>
      <c r="E736" s="5" t="str">
        <f>IF('[1]JIRA-Getter.csv'!E735="","",'[1]JIRA-Getter.csv'!E735)</f>
        <v/>
      </c>
      <c r="F736" s="5" t="str">
        <f>IF('[1]JIRA-Getter.csv'!F735="","",'[1]JIRA-Getter.csv'!F735)</f>
        <v/>
      </c>
      <c r="G736" s="6" t="str">
        <f>IF('[1]JIRA-Getter.csv'!G735="","",'[1]JIRA-Getter.csv'!G735)</f>
        <v/>
      </c>
      <c r="H736" s="6" t="str">
        <f>IF('[1]JIRA-Getter.csv'!H735="","",'[1]JIRA-Getter.csv'!H735)</f>
        <v/>
      </c>
      <c r="I736" s="6" t="str">
        <f>IF('[1]JIRA-Getter.csv'!I735="","",'[1]JIRA-Getter.csv'!I735)</f>
        <v/>
      </c>
      <c r="J736" s="6" t="str">
        <f>IF('[1]JIRA-Getter.csv'!J735="","",'[1]JIRA-Getter.csv'!J735)</f>
        <v/>
      </c>
      <c r="K736" s="5" t="str">
        <f>IF('[1]JIRA-Getter.csv'!K735="","",'[1]JIRA-Getter.csv'!K735)</f>
        <v/>
      </c>
      <c r="L736" s="5" t="str">
        <f>IF('[1]JIRA-Getter.csv'!L735="","",'[1]JIRA-Getter.csv'!L735)</f>
        <v/>
      </c>
      <c r="M736" s="7" t="str">
        <f>IF('[1]JIRA-Getter.csv'!M735="","",'[1]JIRA-Getter.csv'!M735+365.5*4)</f>
        <v/>
      </c>
      <c r="N736" s="6" t="str">
        <f>IF('[1]JIRA-Getter.csv'!N735="","",'[1]JIRA-Getter.csv'!N735)</f>
        <v/>
      </c>
      <c r="O736" s="8" t="str">
        <f>IF('[1]JIRA-Getter.csv'!O735="","",'[1]JIRA-Getter.csv'!O735)</f>
        <v/>
      </c>
      <c r="P736" s="7" t="e">
        <f t="shared" si="11"/>
        <v>#VALUE!</v>
      </c>
    </row>
    <row r="737" spans="1:16">
      <c r="A737" s="5" t="str">
        <f>IF('[1]JIRA-Getter.csv'!A736="","",'[1]JIRA-Getter.csv'!A736)</f>
        <v/>
      </c>
      <c r="B737" s="5" t="str">
        <f>IF('[1]JIRA-Getter.csv'!B736="","",'[1]JIRA-Getter.csv'!B736)</f>
        <v/>
      </c>
      <c r="C737" s="5" t="str">
        <f>IF('[1]JIRA-Getter.csv'!C736="","",'[1]JIRA-Getter.csv'!C736)</f>
        <v/>
      </c>
      <c r="D737" s="5" t="str">
        <f>IF('[1]JIRA-Getter.csv'!D736="","",'[1]JIRA-Getter.csv'!D736)</f>
        <v/>
      </c>
      <c r="E737" s="5" t="str">
        <f>IF('[1]JIRA-Getter.csv'!E736="","",'[1]JIRA-Getter.csv'!E736)</f>
        <v/>
      </c>
      <c r="F737" s="5" t="str">
        <f>IF('[1]JIRA-Getter.csv'!F736="","",'[1]JIRA-Getter.csv'!F736)</f>
        <v/>
      </c>
      <c r="G737" s="6" t="str">
        <f>IF('[1]JIRA-Getter.csv'!G736="","",'[1]JIRA-Getter.csv'!G736)</f>
        <v/>
      </c>
      <c r="H737" s="6" t="str">
        <f>IF('[1]JIRA-Getter.csv'!H736="","",'[1]JIRA-Getter.csv'!H736)</f>
        <v/>
      </c>
      <c r="I737" s="6" t="str">
        <f>IF('[1]JIRA-Getter.csv'!I736="","",'[1]JIRA-Getter.csv'!I736)</f>
        <v/>
      </c>
      <c r="J737" s="6" t="str">
        <f>IF('[1]JIRA-Getter.csv'!J736="","",'[1]JIRA-Getter.csv'!J736)</f>
        <v/>
      </c>
      <c r="K737" s="5" t="str">
        <f>IF('[1]JIRA-Getter.csv'!K736="","",'[1]JIRA-Getter.csv'!K736)</f>
        <v/>
      </c>
      <c r="L737" s="5" t="str">
        <f>IF('[1]JIRA-Getter.csv'!L736="","",'[1]JIRA-Getter.csv'!L736)</f>
        <v/>
      </c>
      <c r="M737" s="7" t="str">
        <f>IF('[1]JIRA-Getter.csv'!M736="","",'[1]JIRA-Getter.csv'!M736+365.5*4)</f>
        <v/>
      </c>
      <c r="N737" s="6" t="str">
        <f>IF('[1]JIRA-Getter.csv'!N736="","",'[1]JIRA-Getter.csv'!N736)</f>
        <v/>
      </c>
      <c r="O737" s="8" t="str">
        <f>IF('[1]JIRA-Getter.csv'!O736="","",'[1]JIRA-Getter.csv'!O736)</f>
        <v/>
      </c>
      <c r="P737" s="7" t="e">
        <f t="shared" si="11"/>
        <v>#VALUE!</v>
      </c>
    </row>
    <row r="738" spans="1:16">
      <c r="A738" s="5" t="str">
        <f>IF('[1]JIRA-Getter.csv'!A737="","",'[1]JIRA-Getter.csv'!A737)</f>
        <v/>
      </c>
      <c r="B738" s="5" t="str">
        <f>IF('[1]JIRA-Getter.csv'!B737="","",'[1]JIRA-Getter.csv'!B737)</f>
        <v/>
      </c>
      <c r="C738" s="5" t="str">
        <f>IF('[1]JIRA-Getter.csv'!C737="","",'[1]JIRA-Getter.csv'!C737)</f>
        <v/>
      </c>
      <c r="D738" s="5" t="str">
        <f>IF('[1]JIRA-Getter.csv'!D737="","",'[1]JIRA-Getter.csv'!D737)</f>
        <v/>
      </c>
      <c r="E738" s="5" t="str">
        <f>IF('[1]JIRA-Getter.csv'!E737="","",'[1]JIRA-Getter.csv'!E737)</f>
        <v/>
      </c>
      <c r="F738" s="5" t="str">
        <f>IF('[1]JIRA-Getter.csv'!F737="","",'[1]JIRA-Getter.csv'!F737)</f>
        <v/>
      </c>
      <c r="G738" s="6" t="str">
        <f>IF('[1]JIRA-Getter.csv'!G737="","",'[1]JIRA-Getter.csv'!G737)</f>
        <v/>
      </c>
      <c r="H738" s="6" t="str">
        <f>IF('[1]JIRA-Getter.csv'!H737="","",'[1]JIRA-Getter.csv'!H737)</f>
        <v/>
      </c>
      <c r="I738" s="6" t="str">
        <f>IF('[1]JIRA-Getter.csv'!I737="","",'[1]JIRA-Getter.csv'!I737)</f>
        <v/>
      </c>
      <c r="J738" s="6" t="str">
        <f>IF('[1]JIRA-Getter.csv'!J737="","",'[1]JIRA-Getter.csv'!J737)</f>
        <v/>
      </c>
      <c r="K738" s="5" t="str">
        <f>IF('[1]JIRA-Getter.csv'!K737="","",'[1]JIRA-Getter.csv'!K737)</f>
        <v/>
      </c>
      <c r="L738" s="5" t="str">
        <f>IF('[1]JIRA-Getter.csv'!L737="","",'[1]JIRA-Getter.csv'!L737)</f>
        <v/>
      </c>
      <c r="M738" s="7" t="str">
        <f>IF('[1]JIRA-Getter.csv'!M737="","",'[1]JIRA-Getter.csv'!M737+365.5*4)</f>
        <v/>
      </c>
      <c r="N738" s="6" t="str">
        <f>IF('[1]JIRA-Getter.csv'!N737="","",'[1]JIRA-Getter.csv'!N737)</f>
        <v/>
      </c>
      <c r="O738" s="8" t="str">
        <f>IF('[1]JIRA-Getter.csv'!O737="","",'[1]JIRA-Getter.csv'!O737)</f>
        <v/>
      </c>
      <c r="P738" s="7" t="e">
        <f t="shared" si="11"/>
        <v>#VALUE!</v>
      </c>
    </row>
    <row r="739" spans="1:16">
      <c r="A739" s="5" t="str">
        <f>IF('[1]JIRA-Getter.csv'!A738="","",'[1]JIRA-Getter.csv'!A738)</f>
        <v/>
      </c>
      <c r="B739" s="5" t="str">
        <f>IF('[1]JIRA-Getter.csv'!B738="","",'[1]JIRA-Getter.csv'!B738)</f>
        <v/>
      </c>
      <c r="C739" s="5" t="str">
        <f>IF('[1]JIRA-Getter.csv'!C738="","",'[1]JIRA-Getter.csv'!C738)</f>
        <v/>
      </c>
      <c r="D739" s="5" t="str">
        <f>IF('[1]JIRA-Getter.csv'!D738="","",'[1]JIRA-Getter.csv'!D738)</f>
        <v/>
      </c>
      <c r="E739" s="5" t="str">
        <f>IF('[1]JIRA-Getter.csv'!E738="","",'[1]JIRA-Getter.csv'!E738)</f>
        <v/>
      </c>
      <c r="F739" s="5" t="str">
        <f>IF('[1]JIRA-Getter.csv'!F738="","",'[1]JIRA-Getter.csv'!F738)</f>
        <v/>
      </c>
      <c r="G739" s="6" t="str">
        <f>IF('[1]JIRA-Getter.csv'!G738="","",'[1]JIRA-Getter.csv'!G738)</f>
        <v/>
      </c>
      <c r="H739" s="6" t="str">
        <f>IF('[1]JIRA-Getter.csv'!H738="","",'[1]JIRA-Getter.csv'!H738)</f>
        <v/>
      </c>
      <c r="I739" s="6" t="str">
        <f>IF('[1]JIRA-Getter.csv'!I738="","",'[1]JIRA-Getter.csv'!I738)</f>
        <v/>
      </c>
      <c r="J739" s="6" t="str">
        <f>IF('[1]JIRA-Getter.csv'!J738="","",'[1]JIRA-Getter.csv'!J738)</f>
        <v/>
      </c>
      <c r="K739" s="5" t="str">
        <f>IF('[1]JIRA-Getter.csv'!K738="","",'[1]JIRA-Getter.csv'!K738)</f>
        <v/>
      </c>
      <c r="L739" s="5" t="str">
        <f>IF('[1]JIRA-Getter.csv'!L738="","",'[1]JIRA-Getter.csv'!L738)</f>
        <v/>
      </c>
      <c r="M739" s="7" t="str">
        <f>IF('[1]JIRA-Getter.csv'!M738="","",'[1]JIRA-Getter.csv'!M738+365.5*4)</f>
        <v/>
      </c>
      <c r="N739" s="6" t="str">
        <f>IF('[1]JIRA-Getter.csv'!N738="","",'[1]JIRA-Getter.csv'!N738)</f>
        <v/>
      </c>
      <c r="O739" s="8" t="str">
        <f>IF('[1]JIRA-Getter.csv'!O738="","",'[1]JIRA-Getter.csv'!O738)</f>
        <v/>
      </c>
      <c r="P739" s="7" t="e">
        <f t="shared" si="11"/>
        <v>#VALUE!</v>
      </c>
    </row>
    <row r="740" spans="1:16">
      <c r="A740" s="5" t="str">
        <f>IF('[1]JIRA-Getter.csv'!A739="","",'[1]JIRA-Getter.csv'!A739)</f>
        <v/>
      </c>
      <c r="B740" s="5" t="str">
        <f>IF('[1]JIRA-Getter.csv'!B739="","",'[1]JIRA-Getter.csv'!B739)</f>
        <v/>
      </c>
      <c r="C740" s="5" t="str">
        <f>IF('[1]JIRA-Getter.csv'!C739="","",'[1]JIRA-Getter.csv'!C739)</f>
        <v/>
      </c>
      <c r="D740" s="5" t="str">
        <f>IF('[1]JIRA-Getter.csv'!D739="","",'[1]JIRA-Getter.csv'!D739)</f>
        <v/>
      </c>
      <c r="E740" s="5" t="str">
        <f>IF('[1]JIRA-Getter.csv'!E739="","",'[1]JIRA-Getter.csv'!E739)</f>
        <v/>
      </c>
      <c r="F740" s="5" t="str">
        <f>IF('[1]JIRA-Getter.csv'!F739="","",'[1]JIRA-Getter.csv'!F739)</f>
        <v/>
      </c>
      <c r="G740" s="6" t="str">
        <f>IF('[1]JIRA-Getter.csv'!G739="","",'[1]JIRA-Getter.csv'!G739)</f>
        <v/>
      </c>
      <c r="H740" s="6" t="str">
        <f>IF('[1]JIRA-Getter.csv'!H739="","",'[1]JIRA-Getter.csv'!H739)</f>
        <v/>
      </c>
      <c r="I740" s="6" t="str">
        <f>IF('[1]JIRA-Getter.csv'!I739="","",'[1]JIRA-Getter.csv'!I739)</f>
        <v/>
      </c>
      <c r="J740" s="6" t="str">
        <f>IF('[1]JIRA-Getter.csv'!J739="","",'[1]JIRA-Getter.csv'!J739)</f>
        <v/>
      </c>
      <c r="K740" s="5" t="str">
        <f>IF('[1]JIRA-Getter.csv'!K739="","",'[1]JIRA-Getter.csv'!K739)</f>
        <v/>
      </c>
      <c r="L740" s="5" t="str">
        <f>IF('[1]JIRA-Getter.csv'!L739="","",'[1]JIRA-Getter.csv'!L739)</f>
        <v/>
      </c>
      <c r="M740" s="7" t="str">
        <f>IF('[1]JIRA-Getter.csv'!M739="","",'[1]JIRA-Getter.csv'!M739+365.5*4)</f>
        <v/>
      </c>
      <c r="N740" s="6" t="str">
        <f>IF('[1]JIRA-Getter.csv'!N739="","",'[1]JIRA-Getter.csv'!N739)</f>
        <v/>
      </c>
      <c r="O740" s="8" t="str">
        <f>IF('[1]JIRA-Getter.csv'!O739="","",'[1]JIRA-Getter.csv'!O739)</f>
        <v/>
      </c>
      <c r="P740" s="7" t="e">
        <f t="shared" si="11"/>
        <v>#VALUE!</v>
      </c>
    </row>
    <row r="741" spans="1:16">
      <c r="A741" s="5" t="str">
        <f>IF('[1]JIRA-Getter.csv'!A740="","",'[1]JIRA-Getter.csv'!A740)</f>
        <v/>
      </c>
      <c r="B741" s="5" t="str">
        <f>IF('[1]JIRA-Getter.csv'!B740="","",'[1]JIRA-Getter.csv'!B740)</f>
        <v/>
      </c>
      <c r="C741" s="5" t="str">
        <f>IF('[1]JIRA-Getter.csv'!C740="","",'[1]JIRA-Getter.csv'!C740)</f>
        <v/>
      </c>
      <c r="D741" s="5" t="str">
        <f>IF('[1]JIRA-Getter.csv'!D740="","",'[1]JIRA-Getter.csv'!D740)</f>
        <v/>
      </c>
      <c r="E741" s="5" t="str">
        <f>IF('[1]JIRA-Getter.csv'!E740="","",'[1]JIRA-Getter.csv'!E740)</f>
        <v/>
      </c>
      <c r="F741" s="5" t="str">
        <f>IF('[1]JIRA-Getter.csv'!F740="","",'[1]JIRA-Getter.csv'!F740)</f>
        <v/>
      </c>
      <c r="G741" s="6" t="str">
        <f>IF('[1]JIRA-Getter.csv'!G740="","",'[1]JIRA-Getter.csv'!G740)</f>
        <v/>
      </c>
      <c r="H741" s="6" t="str">
        <f>IF('[1]JIRA-Getter.csv'!H740="","",'[1]JIRA-Getter.csv'!H740)</f>
        <v/>
      </c>
      <c r="I741" s="6" t="str">
        <f>IF('[1]JIRA-Getter.csv'!I740="","",'[1]JIRA-Getter.csv'!I740)</f>
        <v/>
      </c>
      <c r="J741" s="6" t="str">
        <f>IF('[1]JIRA-Getter.csv'!J740="","",'[1]JIRA-Getter.csv'!J740)</f>
        <v/>
      </c>
      <c r="K741" s="5" t="str">
        <f>IF('[1]JIRA-Getter.csv'!K740="","",'[1]JIRA-Getter.csv'!K740)</f>
        <v/>
      </c>
      <c r="L741" s="5" t="str">
        <f>IF('[1]JIRA-Getter.csv'!L740="","",'[1]JIRA-Getter.csv'!L740)</f>
        <v/>
      </c>
      <c r="M741" s="7" t="str">
        <f>IF('[1]JIRA-Getter.csv'!M740="","",'[1]JIRA-Getter.csv'!M740+365.5*4)</f>
        <v/>
      </c>
      <c r="N741" s="6" t="str">
        <f>IF('[1]JIRA-Getter.csv'!N740="","",'[1]JIRA-Getter.csv'!N740)</f>
        <v/>
      </c>
      <c r="O741" s="8" t="str">
        <f>IF('[1]JIRA-Getter.csv'!O740="","",'[1]JIRA-Getter.csv'!O740)</f>
        <v/>
      </c>
      <c r="P741" s="7" t="e">
        <f t="shared" si="11"/>
        <v>#VALUE!</v>
      </c>
    </row>
    <row r="742" spans="1:16">
      <c r="A742" s="5" t="str">
        <f>IF('[1]JIRA-Getter.csv'!A741="","",'[1]JIRA-Getter.csv'!A741)</f>
        <v/>
      </c>
      <c r="B742" s="5" t="str">
        <f>IF('[1]JIRA-Getter.csv'!B741="","",'[1]JIRA-Getter.csv'!B741)</f>
        <v/>
      </c>
      <c r="C742" s="5" t="str">
        <f>IF('[1]JIRA-Getter.csv'!C741="","",'[1]JIRA-Getter.csv'!C741)</f>
        <v/>
      </c>
      <c r="D742" s="5" t="str">
        <f>IF('[1]JIRA-Getter.csv'!D741="","",'[1]JIRA-Getter.csv'!D741)</f>
        <v/>
      </c>
      <c r="E742" s="5" t="str">
        <f>IF('[1]JIRA-Getter.csv'!E741="","",'[1]JIRA-Getter.csv'!E741)</f>
        <v/>
      </c>
      <c r="F742" s="5" t="str">
        <f>IF('[1]JIRA-Getter.csv'!F741="","",'[1]JIRA-Getter.csv'!F741)</f>
        <v/>
      </c>
      <c r="G742" s="6" t="str">
        <f>IF('[1]JIRA-Getter.csv'!G741="","",'[1]JIRA-Getter.csv'!G741)</f>
        <v/>
      </c>
      <c r="H742" s="6" t="str">
        <f>IF('[1]JIRA-Getter.csv'!H741="","",'[1]JIRA-Getter.csv'!H741)</f>
        <v/>
      </c>
      <c r="I742" s="6" t="str">
        <f>IF('[1]JIRA-Getter.csv'!I741="","",'[1]JIRA-Getter.csv'!I741)</f>
        <v/>
      </c>
      <c r="J742" s="6" t="str">
        <f>IF('[1]JIRA-Getter.csv'!J741="","",'[1]JIRA-Getter.csv'!J741)</f>
        <v/>
      </c>
      <c r="K742" s="5" t="str">
        <f>IF('[1]JIRA-Getter.csv'!K741="","",'[1]JIRA-Getter.csv'!K741)</f>
        <v/>
      </c>
      <c r="L742" s="5" t="str">
        <f>IF('[1]JIRA-Getter.csv'!L741="","",'[1]JIRA-Getter.csv'!L741)</f>
        <v/>
      </c>
      <c r="M742" s="7" t="str">
        <f>IF('[1]JIRA-Getter.csv'!M741="","",'[1]JIRA-Getter.csv'!M741+365.5*4)</f>
        <v/>
      </c>
      <c r="N742" s="6" t="str">
        <f>IF('[1]JIRA-Getter.csv'!N741="","",'[1]JIRA-Getter.csv'!N741)</f>
        <v/>
      </c>
      <c r="O742" s="8" t="str">
        <f>IF('[1]JIRA-Getter.csv'!O741="","",'[1]JIRA-Getter.csv'!O741)</f>
        <v/>
      </c>
      <c r="P742" s="7" t="e">
        <f t="shared" si="11"/>
        <v>#VALUE!</v>
      </c>
    </row>
    <row r="743" spans="1:16">
      <c r="A743" s="5" t="str">
        <f>IF('[1]JIRA-Getter.csv'!A742="","",'[1]JIRA-Getter.csv'!A742)</f>
        <v/>
      </c>
      <c r="B743" s="5" t="str">
        <f>IF('[1]JIRA-Getter.csv'!B742="","",'[1]JIRA-Getter.csv'!B742)</f>
        <v/>
      </c>
      <c r="C743" s="5" t="str">
        <f>IF('[1]JIRA-Getter.csv'!C742="","",'[1]JIRA-Getter.csv'!C742)</f>
        <v/>
      </c>
      <c r="D743" s="5" t="str">
        <f>IF('[1]JIRA-Getter.csv'!D742="","",'[1]JIRA-Getter.csv'!D742)</f>
        <v/>
      </c>
      <c r="E743" s="5" t="str">
        <f>IF('[1]JIRA-Getter.csv'!E742="","",'[1]JIRA-Getter.csv'!E742)</f>
        <v/>
      </c>
      <c r="F743" s="5" t="str">
        <f>IF('[1]JIRA-Getter.csv'!F742="","",'[1]JIRA-Getter.csv'!F742)</f>
        <v/>
      </c>
      <c r="G743" s="6" t="str">
        <f>IF('[1]JIRA-Getter.csv'!G742="","",'[1]JIRA-Getter.csv'!G742)</f>
        <v/>
      </c>
      <c r="H743" s="6" t="str">
        <f>IF('[1]JIRA-Getter.csv'!H742="","",'[1]JIRA-Getter.csv'!H742)</f>
        <v/>
      </c>
      <c r="I743" s="6" t="str">
        <f>IF('[1]JIRA-Getter.csv'!I742="","",'[1]JIRA-Getter.csv'!I742)</f>
        <v/>
      </c>
      <c r="J743" s="6" t="str">
        <f>IF('[1]JIRA-Getter.csv'!J742="","",'[1]JIRA-Getter.csv'!J742)</f>
        <v/>
      </c>
      <c r="K743" s="5" t="str">
        <f>IF('[1]JIRA-Getter.csv'!K742="","",'[1]JIRA-Getter.csv'!K742)</f>
        <v/>
      </c>
      <c r="L743" s="5" t="str">
        <f>IF('[1]JIRA-Getter.csv'!L742="","",'[1]JIRA-Getter.csv'!L742)</f>
        <v/>
      </c>
      <c r="M743" s="7" t="str">
        <f>IF('[1]JIRA-Getter.csv'!M742="","",'[1]JIRA-Getter.csv'!M742+365.5*4)</f>
        <v/>
      </c>
      <c r="N743" s="6" t="str">
        <f>IF('[1]JIRA-Getter.csv'!N742="","",'[1]JIRA-Getter.csv'!N742)</f>
        <v/>
      </c>
      <c r="O743" s="8" t="str">
        <f>IF('[1]JIRA-Getter.csv'!O742="","",'[1]JIRA-Getter.csv'!O742)</f>
        <v/>
      </c>
      <c r="P743" s="7" t="e">
        <f t="shared" si="11"/>
        <v>#VALUE!</v>
      </c>
    </row>
    <row r="744" spans="1:16">
      <c r="A744" s="5" t="str">
        <f>IF('[1]JIRA-Getter.csv'!A743="","",'[1]JIRA-Getter.csv'!A743)</f>
        <v/>
      </c>
      <c r="B744" s="5" t="str">
        <f>IF('[1]JIRA-Getter.csv'!B743="","",'[1]JIRA-Getter.csv'!B743)</f>
        <v/>
      </c>
      <c r="C744" s="5" t="str">
        <f>IF('[1]JIRA-Getter.csv'!C743="","",'[1]JIRA-Getter.csv'!C743)</f>
        <v/>
      </c>
      <c r="D744" s="5" t="str">
        <f>IF('[1]JIRA-Getter.csv'!D743="","",'[1]JIRA-Getter.csv'!D743)</f>
        <v/>
      </c>
      <c r="E744" s="5" t="str">
        <f>IF('[1]JIRA-Getter.csv'!E743="","",'[1]JIRA-Getter.csv'!E743)</f>
        <v/>
      </c>
      <c r="F744" s="5" t="str">
        <f>IF('[1]JIRA-Getter.csv'!F743="","",'[1]JIRA-Getter.csv'!F743)</f>
        <v/>
      </c>
      <c r="G744" s="6" t="str">
        <f>IF('[1]JIRA-Getter.csv'!G743="","",'[1]JIRA-Getter.csv'!G743)</f>
        <v/>
      </c>
      <c r="H744" s="6" t="str">
        <f>IF('[1]JIRA-Getter.csv'!H743="","",'[1]JIRA-Getter.csv'!H743)</f>
        <v/>
      </c>
      <c r="I744" s="6" t="str">
        <f>IF('[1]JIRA-Getter.csv'!I743="","",'[1]JIRA-Getter.csv'!I743)</f>
        <v/>
      </c>
      <c r="J744" s="6" t="str">
        <f>IF('[1]JIRA-Getter.csv'!J743="","",'[1]JIRA-Getter.csv'!J743)</f>
        <v/>
      </c>
      <c r="K744" s="5" t="str">
        <f>IF('[1]JIRA-Getter.csv'!K743="","",'[1]JIRA-Getter.csv'!K743)</f>
        <v/>
      </c>
      <c r="L744" s="5" t="str">
        <f>IF('[1]JIRA-Getter.csv'!L743="","",'[1]JIRA-Getter.csv'!L743)</f>
        <v/>
      </c>
      <c r="M744" s="7" t="str">
        <f>IF('[1]JIRA-Getter.csv'!M743="","",'[1]JIRA-Getter.csv'!M743+365.5*4)</f>
        <v/>
      </c>
      <c r="N744" s="6" t="str">
        <f>IF('[1]JIRA-Getter.csv'!N743="","",'[1]JIRA-Getter.csv'!N743)</f>
        <v/>
      </c>
      <c r="O744" s="8" t="str">
        <f>IF('[1]JIRA-Getter.csv'!O743="","",'[1]JIRA-Getter.csv'!O743)</f>
        <v/>
      </c>
      <c r="P744" s="7" t="e">
        <f t="shared" si="11"/>
        <v>#VALUE!</v>
      </c>
    </row>
    <row r="745" spans="1:16">
      <c r="A745" s="5" t="str">
        <f>IF('[1]JIRA-Getter.csv'!A744="","",'[1]JIRA-Getter.csv'!A744)</f>
        <v/>
      </c>
      <c r="B745" s="5" t="str">
        <f>IF('[1]JIRA-Getter.csv'!B744="","",'[1]JIRA-Getter.csv'!B744)</f>
        <v/>
      </c>
      <c r="C745" s="5" t="str">
        <f>IF('[1]JIRA-Getter.csv'!C744="","",'[1]JIRA-Getter.csv'!C744)</f>
        <v/>
      </c>
      <c r="D745" s="5" t="str">
        <f>IF('[1]JIRA-Getter.csv'!D744="","",'[1]JIRA-Getter.csv'!D744)</f>
        <v/>
      </c>
      <c r="E745" s="5" t="str">
        <f>IF('[1]JIRA-Getter.csv'!E744="","",'[1]JIRA-Getter.csv'!E744)</f>
        <v/>
      </c>
      <c r="F745" s="5" t="str">
        <f>IF('[1]JIRA-Getter.csv'!F744="","",'[1]JIRA-Getter.csv'!F744)</f>
        <v/>
      </c>
      <c r="G745" s="6" t="str">
        <f>IF('[1]JIRA-Getter.csv'!G744="","",'[1]JIRA-Getter.csv'!G744)</f>
        <v/>
      </c>
      <c r="H745" s="6" t="str">
        <f>IF('[1]JIRA-Getter.csv'!H744="","",'[1]JIRA-Getter.csv'!H744)</f>
        <v/>
      </c>
      <c r="I745" s="6" t="str">
        <f>IF('[1]JIRA-Getter.csv'!I744="","",'[1]JIRA-Getter.csv'!I744)</f>
        <v/>
      </c>
      <c r="J745" s="6" t="str">
        <f>IF('[1]JIRA-Getter.csv'!J744="","",'[1]JIRA-Getter.csv'!J744)</f>
        <v/>
      </c>
      <c r="K745" s="5" t="str">
        <f>IF('[1]JIRA-Getter.csv'!K744="","",'[1]JIRA-Getter.csv'!K744)</f>
        <v/>
      </c>
      <c r="L745" s="5" t="str">
        <f>IF('[1]JIRA-Getter.csv'!L744="","",'[1]JIRA-Getter.csv'!L744)</f>
        <v/>
      </c>
      <c r="M745" s="7" t="str">
        <f>IF('[1]JIRA-Getter.csv'!M744="","",'[1]JIRA-Getter.csv'!M744+365.5*4)</f>
        <v/>
      </c>
      <c r="N745" s="6" t="str">
        <f>IF('[1]JIRA-Getter.csv'!N744="","",'[1]JIRA-Getter.csv'!N744)</f>
        <v/>
      </c>
      <c r="O745" s="8" t="str">
        <f>IF('[1]JIRA-Getter.csv'!O744="","",'[1]JIRA-Getter.csv'!O744)</f>
        <v/>
      </c>
      <c r="P745" s="7" t="e">
        <f t="shared" si="11"/>
        <v>#VALUE!</v>
      </c>
    </row>
    <row r="746" spans="1:16">
      <c r="A746" s="5" t="str">
        <f>IF('[1]JIRA-Getter.csv'!A745="","",'[1]JIRA-Getter.csv'!A745)</f>
        <v/>
      </c>
      <c r="B746" s="5" t="str">
        <f>IF('[1]JIRA-Getter.csv'!B745="","",'[1]JIRA-Getter.csv'!B745)</f>
        <v/>
      </c>
      <c r="C746" s="5" t="str">
        <f>IF('[1]JIRA-Getter.csv'!C745="","",'[1]JIRA-Getter.csv'!C745)</f>
        <v/>
      </c>
      <c r="D746" s="5" t="str">
        <f>IF('[1]JIRA-Getter.csv'!D745="","",'[1]JIRA-Getter.csv'!D745)</f>
        <v/>
      </c>
      <c r="E746" s="5" t="str">
        <f>IF('[1]JIRA-Getter.csv'!E745="","",'[1]JIRA-Getter.csv'!E745)</f>
        <v/>
      </c>
      <c r="F746" s="5" t="str">
        <f>IF('[1]JIRA-Getter.csv'!F745="","",'[1]JIRA-Getter.csv'!F745)</f>
        <v/>
      </c>
      <c r="G746" s="6" t="str">
        <f>IF('[1]JIRA-Getter.csv'!G745="","",'[1]JIRA-Getter.csv'!G745)</f>
        <v/>
      </c>
      <c r="H746" s="6" t="str">
        <f>IF('[1]JIRA-Getter.csv'!H745="","",'[1]JIRA-Getter.csv'!H745)</f>
        <v/>
      </c>
      <c r="I746" s="6" t="str">
        <f>IF('[1]JIRA-Getter.csv'!I745="","",'[1]JIRA-Getter.csv'!I745)</f>
        <v/>
      </c>
      <c r="J746" s="6" t="str">
        <f>IF('[1]JIRA-Getter.csv'!J745="","",'[1]JIRA-Getter.csv'!J745)</f>
        <v/>
      </c>
      <c r="K746" s="5" t="str">
        <f>IF('[1]JIRA-Getter.csv'!K745="","",'[1]JIRA-Getter.csv'!K745)</f>
        <v/>
      </c>
      <c r="L746" s="5" t="str">
        <f>IF('[1]JIRA-Getter.csv'!L745="","",'[1]JIRA-Getter.csv'!L745)</f>
        <v/>
      </c>
      <c r="M746" s="7" t="str">
        <f>IF('[1]JIRA-Getter.csv'!M745="","",'[1]JIRA-Getter.csv'!M745+365.5*4)</f>
        <v/>
      </c>
      <c r="N746" s="6" t="str">
        <f>IF('[1]JIRA-Getter.csv'!N745="","",'[1]JIRA-Getter.csv'!N745)</f>
        <v/>
      </c>
      <c r="O746" s="8" t="str">
        <f>IF('[1]JIRA-Getter.csv'!O745="","",'[1]JIRA-Getter.csv'!O745)</f>
        <v/>
      </c>
      <c r="P746" s="7" t="e">
        <f t="shared" si="11"/>
        <v>#VALUE!</v>
      </c>
    </row>
    <row r="747" spans="1:16">
      <c r="A747" s="5" t="str">
        <f>IF('[1]JIRA-Getter.csv'!A746="","",'[1]JIRA-Getter.csv'!A746)</f>
        <v/>
      </c>
      <c r="B747" s="5" t="str">
        <f>IF('[1]JIRA-Getter.csv'!B746="","",'[1]JIRA-Getter.csv'!B746)</f>
        <v/>
      </c>
      <c r="C747" s="5" t="str">
        <f>IF('[1]JIRA-Getter.csv'!C746="","",'[1]JIRA-Getter.csv'!C746)</f>
        <v/>
      </c>
      <c r="D747" s="5" t="str">
        <f>IF('[1]JIRA-Getter.csv'!D746="","",'[1]JIRA-Getter.csv'!D746)</f>
        <v/>
      </c>
      <c r="E747" s="5" t="str">
        <f>IF('[1]JIRA-Getter.csv'!E746="","",'[1]JIRA-Getter.csv'!E746)</f>
        <v/>
      </c>
      <c r="F747" s="5" t="str">
        <f>IF('[1]JIRA-Getter.csv'!F746="","",'[1]JIRA-Getter.csv'!F746)</f>
        <v/>
      </c>
      <c r="G747" s="6" t="str">
        <f>IF('[1]JIRA-Getter.csv'!G746="","",'[1]JIRA-Getter.csv'!G746)</f>
        <v/>
      </c>
      <c r="H747" s="6" t="str">
        <f>IF('[1]JIRA-Getter.csv'!H746="","",'[1]JIRA-Getter.csv'!H746)</f>
        <v/>
      </c>
      <c r="I747" s="6" t="str">
        <f>IF('[1]JIRA-Getter.csv'!I746="","",'[1]JIRA-Getter.csv'!I746)</f>
        <v/>
      </c>
      <c r="J747" s="6" t="str">
        <f>IF('[1]JIRA-Getter.csv'!J746="","",'[1]JIRA-Getter.csv'!J746)</f>
        <v/>
      </c>
      <c r="K747" s="5" t="str">
        <f>IF('[1]JIRA-Getter.csv'!K746="","",'[1]JIRA-Getter.csv'!K746)</f>
        <v/>
      </c>
      <c r="L747" s="5" t="str">
        <f>IF('[1]JIRA-Getter.csv'!L746="","",'[1]JIRA-Getter.csv'!L746)</f>
        <v/>
      </c>
      <c r="M747" s="7" t="str">
        <f>IF('[1]JIRA-Getter.csv'!M746="","",'[1]JIRA-Getter.csv'!M746+365.5*4)</f>
        <v/>
      </c>
      <c r="N747" s="6" t="str">
        <f>IF('[1]JIRA-Getter.csv'!N746="","",'[1]JIRA-Getter.csv'!N746)</f>
        <v/>
      </c>
      <c r="O747" s="8" t="str">
        <f>IF('[1]JIRA-Getter.csv'!O746="","",'[1]JIRA-Getter.csv'!O746)</f>
        <v/>
      </c>
      <c r="P747" s="7" t="e">
        <f t="shared" si="11"/>
        <v>#VALUE!</v>
      </c>
    </row>
    <row r="748" spans="1:16">
      <c r="A748" s="5" t="str">
        <f>IF('[1]JIRA-Getter.csv'!A747="","",'[1]JIRA-Getter.csv'!A747)</f>
        <v/>
      </c>
      <c r="B748" s="5" t="str">
        <f>IF('[1]JIRA-Getter.csv'!B747="","",'[1]JIRA-Getter.csv'!B747)</f>
        <v/>
      </c>
      <c r="C748" s="5" t="str">
        <f>IF('[1]JIRA-Getter.csv'!C747="","",'[1]JIRA-Getter.csv'!C747)</f>
        <v/>
      </c>
      <c r="D748" s="5" t="str">
        <f>IF('[1]JIRA-Getter.csv'!D747="","",'[1]JIRA-Getter.csv'!D747)</f>
        <v/>
      </c>
      <c r="E748" s="5" t="str">
        <f>IF('[1]JIRA-Getter.csv'!E747="","",'[1]JIRA-Getter.csv'!E747)</f>
        <v/>
      </c>
      <c r="F748" s="5" t="str">
        <f>IF('[1]JIRA-Getter.csv'!F747="","",'[1]JIRA-Getter.csv'!F747)</f>
        <v/>
      </c>
      <c r="G748" s="6" t="str">
        <f>IF('[1]JIRA-Getter.csv'!G747="","",'[1]JIRA-Getter.csv'!G747)</f>
        <v/>
      </c>
      <c r="H748" s="6" t="str">
        <f>IF('[1]JIRA-Getter.csv'!H747="","",'[1]JIRA-Getter.csv'!H747)</f>
        <v/>
      </c>
      <c r="I748" s="6" t="str">
        <f>IF('[1]JIRA-Getter.csv'!I747="","",'[1]JIRA-Getter.csv'!I747)</f>
        <v/>
      </c>
      <c r="J748" s="6" t="str">
        <f>IF('[1]JIRA-Getter.csv'!J747="","",'[1]JIRA-Getter.csv'!J747)</f>
        <v/>
      </c>
      <c r="K748" s="5" t="str">
        <f>IF('[1]JIRA-Getter.csv'!K747="","",'[1]JIRA-Getter.csv'!K747)</f>
        <v/>
      </c>
      <c r="L748" s="5" t="str">
        <f>IF('[1]JIRA-Getter.csv'!L747="","",'[1]JIRA-Getter.csv'!L747)</f>
        <v/>
      </c>
      <c r="M748" s="7" t="str">
        <f>IF('[1]JIRA-Getter.csv'!M747="","",'[1]JIRA-Getter.csv'!M747+365.5*4)</f>
        <v/>
      </c>
      <c r="N748" s="6" t="str">
        <f>IF('[1]JIRA-Getter.csv'!N747="","",'[1]JIRA-Getter.csv'!N747)</f>
        <v/>
      </c>
      <c r="O748" s="8" t="str">
        <f>IF('[1]JIRA-Getter.csv'!O747="","",'[1]JIRA-Getter.csv'!O747)</f>
        <v/>
      </c>
      <c r="P748" s="7" t="e">
        <f t="shared" si="11"/>
        <v>#VALUE!</v>
      </c>
    </row>
    <row r="749" spans="1:16">
      <c r="A749" s="5" t="str">
        <f>IF('[1]JIRA-Getter.csv'!A748="","",'[1]JIRA-Getter.csv'!A748)</f>
        <v/>
      </c>
      <c r="B749" s="5" t="str">
        <f>IF('[1]JIRA-Getter.csv'!B748="","",'[1]JIRA-Getter.csv'!B748)</f>
        <v/>
      </c>
      <c r="C749" s="5" t="str">
        <f>IF('[1]JIRA-Getter.csv'!C748="","",'[1]JIRA-Getter.csv'!C748)</f>
        <v/>
      </c>
      <c r="D749" s="5" t="str">
        <f>IF('[1]JIRA-Getter.csv'!D748="","",'[1]JIRA-Getter.csv'!D748)</f>
        <v/>
      </c>
      <c r="E749" s="5" t="str">
        <f>IF('[1]JIRA-Getter.csv'!E748="","",'[1]JIRA-Getter.csv'!E748)</f>
        <v/>
      </c>
      <c r="F749" s="5" t="str">
        <f>IF('[1]JIRA-Getter.csv'!F748="","",'[1]JIRA-Getter.csv'!F748)</f>
        <v/>
      </c>
      <c r="G749" s="6" t="str">
        <f>IF('[1]JIRA-Getter.csv'!G748="","",'[1]JIRA-Getter.csv'!G748)</f>
        <v/>
      </c>
      <c r="H749" s="6" t="str">
        <f>IF('[1]JIRA-Getter.csv'!H748="","",'[1]JIRA-Getter.csv'!H748)</f>
        <v/>
      </c>
      <c r="I749" s="6" t="str">
        <f>IF('[1]JIRA-Getter.csv'!I748="","",'[1]JIRA-Getter.csv'!I748)</f>
        <v/>
      </c>
      <c r="J749" s="6" t="str">
        <f>IF('[1]JIRA-Getter.csv'!J748="","",'[1]JIRA-Getter.csv'!J748)</f>
        <v/>
      </c>
      <c r="K749" s="5" t="str">
        <f>IF('[1]JIRA-Getter.csv'!K748="","",'[1]JIRA-Getter.csv'!K748)</f>
        <v/>
      </c>
      <c r="L749" s="5" t="str">
        <f>IF('[1]JIRA-Getter.csv'!L748="","",'[1]JIRA-Getter.csv'!L748)</f>
        <v/>
      </c>
      <c r="M749" s="7" t="str">
        <f>IF('[1]JIRA-Getter.csv'!M748="","",'[1]JIRA-Getter.csv'!M748+365.5*4)</f>
        <v/>
      </c>
      <c r="N749" s="6" t="str">
        <f>IF('[1]JIRA-Getter.csv'!N748="","",'[1]JIRA-Getter.csv'!N748)</f>
        <v/>
      </c>
      <c r="O749" s="8" t="str">
        <f>IF('[1]JIRA-Getter.csv'!O748="","",'[1]JIRA-Getter.csv'!O748)</f>
        <v/>
      </c>
      <c r="P749" s="7" t="e">
        <f t="shared" si="11"/>
        <v>#VALUE!</v>
      </c>
    </row>
    <row r="750" spans="1:16">
      <c r="A750" s="5" t="str">
        <f>IF('[1]JIRA-Getter.csv'!A749="","",'[1]JIRA-Getter.csv'!A749)</f>
        <v/>
      </c>
      <c r="B750" s="5" t="str">
        <f>IF('[1]JIRA-Getter.csv'!B749="","",'[1]JIRA-Getter.csv'!B749)</f>
        <v/>
      </c>
      <c r="C750" s="5" t="str">
        <f>IF('[1]JIRA-Getter.csv'!C749="","",'[1]JIRA-Getter.csv'!C749)</f>
        <v/>
      </c>
      <c r="D750" s="5" t="str">
        <f>IF('[1]JIRA-Getter.csv'!D749="","",'[1]JIRA-Getter.csv'!D749)</f>
        <v/>
      </c>
      <c r="E750" s="5" t="str">
        <f>IF('[1]JIRA-Getter.csv'!E749="","",'[1]JIRA-Getter.csv'!E749)</f>
        <v/>
      </c>
      <c r="F750" s="5" t="str">
        <f>IF('[1]JIRA-Getter.csv'!F749="","",'[1]JIRA-Getter.csv'!F749)</f>
        <v/>
      </c>
      <c r="G750" s="6" t="str">
        <f>IF('[1]JIRA-Getter.csv'!G749="","",'[1]JIRA-Getter.csv'!G749)</f>
        <v/>
      </c>
      <c r="H750" s="6" t="str">
        <f>IF('[1]JIRA-Getter.csv'!H749="","",'[1]JIRA-Getter.csv'!H749)</f>
        <v/>
      </c>
      <c r="I750" s="6" t="str">
        <f>IF('[1]JIRA-Getter.csv'!I749="","",'[1]JIRA-Getter.csv'!I749)</f>
        <v/>
      </c>
      <c r="J750" s="6" t="str">
        <f>IF('[1]JIRA-Getter.csv'!J749="","",'[1]JIRA-Getter.csv'!J749)</f>
        <v/>
      </c>
      <c r="K750" s="5" t="str">
        <f>IF('[1]JIRA-Getter.csv'!K749="","",'[1]JIRA-Getter.csv'!K749)</f>
        <v/>
      </c>
      <c r="L750" s="5" t="str">
        <f>IF('[1]JIRA-Getter.csv'!L749="","",'[1]JIRA-Getter.csv'!L749)</f>
        <v/>
      </c>
      <c r="M750" s="7" t="str">
        <f>IF('[1]JIRA-Getter.csv'!M749="","",'[1]JIRA-Getter.csv'!M749+365.5*4)</f>
        <v/>
      </c>
      <c r="N750" s="6" t="str">
        <f>IF('[1]JIRA-Getter.csv'!N749="","",'[1]JIRA-Getter.csv'!N749)</f>
        <v/>
      </c>
      <c r="O750" s="8" t="str">
        <f>IF('[1]JIRA-Getter.csv'!O749="","",'[1]JIRA-Getter.csv'!O749)</f>
        <v/>
      </c>
      <c r="P750" s="7" t="e">
        <f t="shared" si="11"/>
        <v>#VALUE!</v>
      </c>
    </row>
  </sheetData>
  <autoFilter ref="A1:O500"/>
  <phoneticPr fontId="6" type="noConversion"/>
  <pageMargins left="0.75000000000000011" right="0.75000000000000011" top="1" bottom="1" header="0.5" footer="0.5"/>
  <pageSetup paperSize="9" scale="45" fitToHeight="99"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16"/>
  <sheetViews>
    <sheetView tabSelected="1" topLeftCell="Q1" workbookViewId="0">
      <pane ySplit="1" topLeftCell="A69" activePane="bottomLeft" state="frozenSplit"/>
      <selection activeCell="B1" sqref="B1:C1048576"/>
      <selection pane="bottomLeft" activeCell="Q116" sqref="Q116:R116"/>
    </sheetView>
  </sheetViews>
  <sheetFormatPr baseColWidth="10" defaultRowHeight="15" x14ac:dyDescent="0"/>
  <cols>
    <col min="1" max="1" width="12.1640625" style="15" bestFit="1" customWidth="1"/>
    <col min="2" max="2" width="10.83203125" style="11"/>
    <col min="3" max="5" width="10.83203125" style="13"/>
  </cols>
  <sheetData>
    <row r="1" spans="1:23" s="11" customFormat="1">
      <c r="A1" s="14">
        <v>41896</v>
      </c>
      <c r="B1" s="12" t="s">
        <v>11</v>
      </c>
      <c r="C1" s="12" t="s">
        <v>0</v>
      </c>
      <c r="D1" s="12" t="s">
        <v>17</v>
      </c>
      <c r="E1" s="12" t="s">
        <v>12</v>
      </c>
      <c r="F1" s="12" t="str">
        <f>C1</f>
        <v>Laurin Murer</v>
      </c>
      <c r="G1" s="12" t="s">
        <v>18</v>
      </c>
      <c r="H1" s="12" t="s">
        <v>19</v>
      </c>
      <c r="I1" s="12" t="str">
        <f>E1</f>
        <v>Tobias Blaser</v>
      </c>
      <c r="J1" s="11" t="s">
        <v>1</v>
      </c>
      <c r="K1" s="11" t="s">
        <v>13</v>
      </c>
      <c r="L1" s="11" t="s">
        <v>14</v>
      </c>
      <c r="M1" s="11" t="s">
        <v>15</v>
      </c>
      <c r="N1" s="11" t="s">
        <v>16</v>
      </c>
      <c r="O1" s="11" t="s">
        <v>20</v>
      </c>
      <c r="P1" s="11" t="s">
        <v>21</v>
      </c>
      <c r="Q1" s="11" t="s">
        <v>0</v>
      </c>
      <c r="R1" s="11" t="s">
        <v>12</v>
      </c>
      <c r="S1" s="11" t="s">
        <v>22</v>
      </c>
      <c r="T1" s="11" t="s">
        <v>23</v>
      </c>
      <c r="U1" s="11" t="s">
        <v>24</v>
      </c>
      <c r="V1" s="11" t="s">
        <v>25</v>
      </c>
    </row>
    <row r="2" spans="1:23">
      <c r="A2" s="15">
        <f>A1+1</f>
        <v>41897</v>
      </c>
      <c r="B2" s="10" t="b">
        <f ca="1">A2&lt;=TODAY()</f>
        <v>1</v>
      </c>
      <c r="C2" s="13">
        <f>SUMIFS(Daten!$N:$N,Daten!$P:$P,$A2,Daten!$L:$L,C$1)</f>
        <v>4.333333333333333</v>
      </c>
      <c r="D2" s="13">
        <f>C2</f>
        <v>4.333333333333333</v>
      </c>
      <c r="E2" s="13">
        <f>SUMIFS(Daten!$N:$N,Daten!$P:$P,$A2,Daten!$L:$L,E$1)</f>
        <v>8.75</v>
      </c>
      <c r="F2" s="13">
        <f ca="1">IF($B2,SUM(C$2:C2),#N/A)</f>
        <v>4.333333333333333</v>
      </c>
      <c r="G2" s="13" t="e">
        <f ca="1">IF(B2,#N/A,SUM(C$2:C2)+SUMIF(B$2:B2,FALSE,D$2:D2)/SUMIF(B$2:B$97,FALSE,D$2:D$97)*(360-SUM(C$2:C2)))</f>
        <v>#N/A</v>
      </c>
      <c r="H2" s="13">
        <f>SUM(D$2:D2)*12*30/SUM(D$2:D$98)</f>
        <v>4.159075760942013</v>
      </c>
      <c r="I2" s="13">
        <f ca="1">IF($B2,SUM(E$2:E2),#N/A)</f>
        <v>8.75</v>
      </c>
      <c r="J2" s="13">
        <f ca="1">F2+I2</f>
        <v>13.083333333333332</v>
      </c>
      <c r="K2" s="13">
        <f>L2*2</f>
        <v>0</v>
      </c>
      <c r="L2" s="13">
        <f>12*25/($A$97-$A$2)*(A2-$A$2)</f>
        <v>0</v>
      </c>
      <c r="M2" s="13">
        <f>N2*2</f>
        <v>0</v>
      </c>
      <c r="N2" s="13">
        <f>12*30/($A$92-$A$2)*(A2-$A$2)</f>
        <v>0</v>
      </c>
      <c r="O2" s="13"/>
      <c r="P2" s="13"/>
      <c r="Q2" s="13"/>
      <c r="R2" s="13"/>
      <c r="S2" s="13">
        <f>300/COUNT($A$2:$A$97)*7</f>
        <v>21.875</v>
      </c>
      <c r="T2" s="13">
        <f>360/COUNT($A$2:$A$97)*7</f>
        <v>26.25</v>
      </c>
    </row>
    <row r="3" spans="1:23">
      <c r="A3" s="15">
        <f t="shared" ref="A3:A66" si="0">A2+1</f>
        <v>41898</v>
      </c>
      <c r="B3" s="10" t="b">
        <f t="shared" ref="B3:B57" ca="1" si="1">A3&lt;=TODAY()</f>
        <v>1</v>
      </c>
      <c r="C3" s="13">
        <f>SUMIFS(Daten!$N:$N,Daten!$P:$P,$A3,Daten!$L:$L,C$1)</f>
        <v>2.5</v>
      </c>
      <c r="D3" s="13">
        <f t="shared" ref="D3:D8" si="2">C3</f>
        <v>2.5</v>
      </c>
      <c r="E3" s="13">
        <f>SUMIFS(Daten!$N:$N,Daten!$P:$P,$A3,Daten!$L:$L,E$1)</f>
        <v>0</v>
      </c>
      <c r="F3" s="13">
        <f ca="1">IF($B3,SUM(C$2:C3),#N/A)</f>
        <v>6.833333333333333</v>
      </c>
      <c r="G3" s="13" t="e">
        <f ca="1">IF(B3,#N/A,SUM(C$2:C3)+SUMIF(B$2:B3,FALSE,D$2:D3)/SUMIF(B$2:B$97,FALSE,D$2:D$97)*(360-SUM(C$2:C3)))</f>
        <v>#N/A</v>
      </c>
      <c r="H3" s="13">
        <f>SUM(D$2:D3)*12*30/SUM(D$2:D$98)</f>
        <v>6.5585425461008668</v>
      </c>
      <c r="I3" s="13">
        <f ca="1">IF($B3,SUM(E$2:E3),#N/A)</f>
        <v>8.75</v>
      </c>
      <c r="J3" s="13">
        <f t="shared" ref="J3:J66" ca="1" si="3">F3+I3</f>
        <v>15.583333333333332</v>
      </c>
      <c r="K3" s="13">
        <f t="shared" ref="K3:K66" si="4">L3*2</f>
        <v>6.3157894736842106</v>
      </c>
      <c r="L3" s="13">
        <f t="shared" ref="L3:L66" si="5">12*25/($A$97-$A$2)*(A3-$A$2)</f>
        <v>3.1578947368421053</v>
      </c>
      <c r="M3" s="13">
        <f t="shared" ref="M3:M66" si="6">N3*2</f>
        <v>8</v>
      </c>
      <c r="N3" s="13">
        <f t="shared" ref="N3:N66" si="7">12*30/($A$92-$A$2)*(A3-$A$2)</f>
        <v>4</v>
      </c>
      <c r="O3" s="13"/>
      <c r="P3" s="13"/>
      <c r="Q3" s="13"/>
      <c r="R3" s="13"/>
      <c r="S3" s="13">
        <f t="shared" ref="S3:S66" si="8">300/COUNT($A$2:$A$97)*7</f>
        <v>21.875</v>
      </c>
      <c r="T3" s="13">
        <f t="shared" ref="T3:T66" si="9">360/COUNT($A$2:$A$97)*7</f>
        <v>26.25</v>
      </c>
      <c r="U3" s="13"/>
      <c r="V3" s="13"/>
    </row>
    <row r="4" spans="1:23">
      <c r="A4" s="15">
        <f t="shared" si="0"/>
        <v>41899</v>
      </c>
      <c r="B4" s="10" t="b">
        <f t="shared" ca="1" si="1"/>
        <v>1</v>
      </c>
      <c r="C4" s="13">
        <f>SUMIFS(Daten!$N:$N,Daten!$P:$P,$A4,Daten!$L:$L,C$1)</f>
        <v>2.5</v>
      </c>
      <c r="D4" s="13">
        <f t="shared" si="2"/>
        <v>2.5</v>
      </c>
      <c r="E4" s="13">
        <f>SUMIFS(Daten!$N:$N,Daten!$P:$P,$A4,Daten!$L:$L,E$1)</f>
        <v>0</v>
      </c>
      <c r="F4" s="13">
        <f ca="1">IF($B4,SUM(C$2:C4),#N/A)</f>
        <v>9.3333333333333321</v>
      </c>
      <c r="G4" s="13" t="e">
        <f ca="1">IF(B4,#N/A,SUM(C$2:C4)+SUMIF(B$2:B4,FALSE,D$2:D4)/SUMIF(B$2:B$97,FALSE,D$2:D$97)*(360-SUM(C$2:C4)))</f>
        <v>#N/A</v>
      </c>
      <c r="H4" s="13">
        <f>SUM(D$2:D4)*12*30/SUM(D$2:D$98)</f>
        <v>8.9580093312597189</v>
      </c>
      <c r="I4" s="13">
        <f ca="1">IF($B4,SUM(E$2:E4),#N/A)</f>
        <v>8.75</v>
      </c>
      <c r="J4" s="13">
        <f t="shared" ca="1" si="3"/>
        <v>18.083333333333332</v>
      </c>
      <c r="K4" s="13">
        <f t="shared" si="4"/>
        <v>12.631578947368421</v>
      </c>
      <c r="L4" s="13">
        <f t="shared" si="5"/>
        <v>6.3157894736842106</v>
      </c>
      <c r="M4" s="13">
        <f t="shared" si="6"/>
        <v>16</v>
      </c>
      <c r="N4" s="13">
        <f t="shared" si="7"/>
        <v>8</v>
      </c>
      <c r="O4" s="13"/>
      <c r="P4" s="13"/>
      <c r="Q4" s="13"/>
      <c r="R4" s="13"/>
      <c r="S4" s="13">
        <f t="shared" si="8"/>
        <v>21.875</v>
      </c>
      <c r="T4" s="13">
        <f t="shared" si="9"/>
        <v>26.25</v>
      </c>
      <c r="U4" s="13"/>
      <c r="V4" s="13"/>
    </row>
    <row r="5" spans="1:23">
      <c r="A5" s="15">
        <f t="shared" si="0"/>
        <v>41900</v>
      </c>
      <c r="B5" s="10" t="b">
        <f t="shared" ca="1" si="1"/>
        <v>1</v>
      </c>
      <c r="C5" s="13">
        <f>SUMIFS(Daten!$N:$N,Daten!$P:$P,$A5,Daten!$L:$L,C$1)</f>
        <v>0</v>
      </c>
      <c r="D5" s="13">
        <f t="shared" si="2"/>
        <v>0</v>
      </c>
      <c r="E5" s="13">
        <f>SUMIFS(Daten!$N:$N,Daten!$P:$P,$A5,Daten!$L:$L,E$1)</f>
        <v>6.5833333333333304</v>
      </c>
      <c r="F5" s="13">
        <f ca="1">IF($B5,SUM(C$2:C5),#N/A)</f>
        <v>9.3333333333333321</v>
      </c>
      <c r="G5" s="13" t="e">
        <f ca="1">IF(B5,#N/A,SUM(C$2:C5)+SUMIF(B$2:B5,FALSE,D$2:D5)/SUMIF(B$2:B$97,FALSE,D$2:D$97)*(360-SUM(C$2:C5)))</f>
        <v>#N/A</v>
      </c>
      <c r="H5" s="13">
        <f>SUM(D$2:D5)*12*30/SUM(D$2:D$98)</f>
        <v>8.9580093312597189</v>
      </c>
      <c r="I5" s="13">
        <f ca="1">IF($B5,SUM(E$2:E5),#N/A)</f>
        <v>15.33333333333333</v>
      </c>
      <c r="J5" s="13">
        <f t="shared" ca="1" si="3"/>
        <v>24.666666666666664</v>
      </c>
      <c r="K5" s="13">
        <f t="shared" si="4"/>
        <v>18.94736842105263</v>
      </c>
      <c r="L5" s="13">
        <f t="shared" si="5"/>
        <v>9.473684210526315</v>
      </c>
      <c r="M5" s="13">
        <f t="shared" si="6"/>
        <v>24</v>
      </c>
      <c r="N5" s="13">
        <f t="shared" si="7"/>
        <v>12</v>
      </c>
      <c r="O5" s="13"/>
      <c r="P5" s="13"/>
      <c r="Q5" s="13">
        <f>SUM(C2:C8)</f>
        <v>20.083333333333332</v>
      </c>
      <c r="R5" s="13">
        <f>SUM(E2:E8)</f>
        <v>22.083333333333329</v>
      </c>
      <c r="S5" s="13">
        <f t="shared" si="8"/>
        <v>21.875</v>
      </c>
      <c r="T5" s="13">
        <f t="shared" si="9"/>
        <v>26.25</v>
      </c>
      <c r="U5" s="13">
        <f>300/COUNT($A$2:$A$97)*7</f>
        <v>21.875</v>
      </c>
      <c r="V5" s="13">
        <f>360/COUNT($A$2:$A$97)*7</f>
        <v>26.25</v>
      </c>
    </row>
    <row r="6" spans="1:23">
      <c r="A6" s="15">
        <f t="shared" si="0"/>
        <v>41901</v>
      </c>
      <c r="B6" s="10" t="b">
        <f t="shared" ca="1" si="1"/>
        <v>1</v>
      </c>
      <c r="C6" s="13">
        <f>SUMIFS(Daten!$N:$N,Daten!$P:$P,$A6,Daten!$L:$L,C$1)</f>
        <v>7</v>
      </c>
      <c r="D6" s="13">
        <f t="shared" si="2"/>
        <v>7</v>
      </c>
      <c r="E6" s="13">
        <f>SUMIFS(Daten!$N:$N,Daten!$P:$P,$A6,Daten!$L:$L,E$1)</f>
        <v>5.25</v>
      </c>
      <c r="F6" s="13">
        <f ca="1">IF($B6,SUM(C$2:C6),#N/A)</f>
        <v>16.333333333333332</v>
      </c>
      <c r="G6" s="13" t="e">
        <f ca="1">IF(B6,#N/A,SUM(C$2:C6)+SUMIF(B$2:B6,FALSE,D$2:D6)/SUMIF(B$2:B$97,FALSE,D$2:D$97)*(360-SUM(C$2:C6)))</f>
        <v>#N/A</v>
      </c>
      <c r="H6" s="13">
        <f>SUM(D$2:D6)*12*30/SUM(D$2:D$98)</f>
        <v>15.67651632970451</v>
      </c>
      <c r="I6" s="13">
        <f ca="1">IF($B6,SUM(E$2:E6),#N/A)</f>
        <v>20.583333333333329</v>
      </c>
      <c r="J6" s="13">
        <f t="shared" ca="1" si="3"/>
        <v>36.916666666666657</v>
      </c>
      <c r="K6" s="13">
        <f t="shared" si="4"/>
        <v>25.263157894736842</v>
      </c>
      <c r="L6" s="13">
        <f t="shared" si="5"/>
        <v>12.631578947368421</v>
      </c>
      <c r="M6" s="13">
        <f t="shared" si="6"/>
        <v>32</v>
      </c>
      <c r="N6" s="13">
        <f t="shared" si="7"/>
        <v>16</v>
      </c>
      <c r="O6" s="13"/>
      <c r="P6" s="13"/>
      <c r="Q6" s="13"/>
      <c r="R6" s="13"/>
      <c r="S6" s="13">
        <f t="shared" si="8"/>
        <v>21.875</v>
      </c>
      <c r="T6" s="13">
        <f t="shared" si="9"/>
        <v>26.25</v>
      </c>
      <c r="U6" s="13"/>
      <c r="V6" s="13"/>
    </row>
    <row r="7" spans="1:23">
      <c r="A7" s="15">
        <f t="shared" si="0"/>
        <v>41902</v>
      </c>
      <c r="B7" s="10" t="b">
        <f t="shared" ca="1" si="1"/>
        <v>1</v>
      </c>
      <c r="C7" s="13">
        <f>SUMIFS(Daten!$N:$N,Daten!$P:$P,$A7,Daten!$L:$L,C$1)</f>
        <v>0</v>
      </c>
      <c r="D7" s="13">
        <f t="shared" si="2"/>
        <v>0</v>
      </c>
      <c r="E7" s="13">
        <f>SUMIFS(Daten!$N:$N,Daten!$P:$P,$A7,Daten!$L:$L,E$1)</f>
        <v>1.5</v>
      </c>
      <c r="F7" s="13">
        <f ca="1">IF($B7,SUM(C$2:C7),#N/A)</f>
        <v>16.333333333333332</v>
      </c>
      <c r="G7" s="13" t="e">
        <f ca="1">IF(B7,#N/A,SUM(C$2:C7)+SUMIF(B$2:B7,FALSE,D$2:D7)/SUMIF(B$2:B$97,FALSE,D$2:D$97)*(360-SUM(C$2:C7)))</f>
        <v>#N/A</v>
      </c>
      <c r="H7" s="13">
        <f>SUM(D$2:D7)*12*30/SUM(D$2:D$98)</f>
        <v>15.67651632970451</v>
      </c>
      <c r="I7" s="13">
        <f ca="1">IF($B7,SUM(E$2:E7),#N/A)</f>
        <v>22.083333333333329</v>
      </c>
      <c r="J7" s="13">
        <f t="shared" ca="1" si="3"/>
        <v>38.416666666666657</v>
      </c>
      <c r="K7" s="13">
        <f t="shared" si="4"/>
        <v>31.578947368421055</v>
      </c>
      <c r="L7" s="13">
        <f t="shared" si="5"/>
        <v>15.789473684210527</v>
      </c>
      <c r="M7" s="13">
        <f t="shared" si="6"/>
        <v>40</v>
      </c>
      <c r="N7" s="13">
        <f t="shared" si="7"/>
        <v>20</v>
      </c>
      <c r="O7" s="13"/>
      <c r="P7" s="13"/>
      <c r="Q7" s="13"/>
      <c r="R7" s="13"/>
      <c r="S7" s="13">
        <f t="shared" si="8"/>
        <v>21.875</v>
      </c>
      <c r="T7" s="13">
        <f t="shared" si="9"/>
        <v>26.25</v>
      </c>
      <c r="U7" s="13"/>
      <c r="V7" s="13"/>
    </row>
    <row r="8" spans="1:23">
      <c r="A8" s="15">
        <f t="shared" si="0"/>
        <v>41903</v>
      </c>
      <c r="B8" s="10" t="b">
        <f t="shared" ca="1" si="1"/>
        <v>1</v>
      </c>
      <c r="C8" s="13">
        <f>SUMIFS(Daten!$N:$N,Daten!$P:$P,$A8,Daten!$L:$L,C$1)</f>
        <v>3.75</v>
      </c>
      <c r="D8" s="13">
        <f t="shared" si="2"/>
        <v>3.75</v>
      </c>
      <c r="E8" s="13">
        <f>SUMIFS(Daten!$N:$N,Daten!$P:$P,$A8,Daten!$L:$L,E$1)</f>
        <v>0</v>
      </c>
      <c r="F8" s="13">
        <f ca="1">IF($B8,SUM(C$2:C8),#N/A)</f>
        <v>20.083333333333332</v>
      </c>
      <c r="G8" s="13" t="e">
        <f ca="1">IF(B8,#N/A,SUM(C$2:C8)+SUMIF(B$2:B8,FALSE,D$2:D8)/SUMIF(B$2:B$97,FALSE,D$2:D$97)*(360-SUM(C$2:C8)))</f>
        <v>#N/A</v>
      </c>
      <c r="H8" s="13">
        <f>SUM(D$2:D8)*12*30/SUM(D$2:D$98)</f>
        <v>19.275716507442791</v>
      </c>
      <c r="I8" s="13">
        <f ca="1">IF($B8,SUM(E$2:E8),#N/A)</f>
        <v>22.083333333333329</v>
      </c>
      <c r="J8" s="13">
        <f t="shared" ca="1" si="3"/>
        <v>42.166666666666657</v>
      </c>
      <c r="K8" s="13">
        <f t="shared" si="4"/>
        <v>37.89473684210526</v>
      </c>
      <c r="L8" s="13">
        <f t="shared" si="5"/>
        <v>18.94736842105263</v>
      </c>
      <c r="M8" s="13">
        <f t="shared" si="6"/>
        <v>48</v>
      </c>
      <c r="N8" s="13">
        <f t="shared" si="7"/>
        <v>24</v>
      </c>
      <c r="O8" s="13">
        <f>SUM(C2:C8)</f>
        <v>20.083333333333332</v>
      </c>
      <c r="P8" s="13">
        <f t="shared" ref="P8:P15" si="10">SUM(E2:E8)</f>
        <v>22.083333333333329</v>
      </c>
      <c r="Q8" s="13"/>
      <c r="R8" s="13"/>
      <c r="S8" s="13">
        <f t="shared" si="8"/>
        <v>21.875</v>
      </c>
      <c r="T8" s="13">
        <f t="shared" si="9"/>
        <v>26.25</v>
      </c>
      <c r="U8" s="13"/>
      <c r="V8" s="13"/>
      <c r="W8" s="13"/>
    </row>
    <row r="9" spans="1:23">
      <c r="A9" s="15">
        <f t="shared" si="0"/>
        <v>41904</v>
      </c>
      <c r="B9" s="10" t="b">
        <f t="shared" ca="1" si="1"/>
        <v>1</v>
      </c>
      <c r="C9" s="13">
        <f>SUMIFS(Daten!$N:$N,Daten!$P:$P,$A9,Daten!$L:$L,C$1)</f>
        <v>7.583333333333333</v>
      </c>
      <c r="D9" s="13">
        <v>7</v>
      </c>
      <c r="E9" s="13">
        <f>SUMIFS(Daten!$N:$N,Daten!$P:$P,$A9,Daten!$L:$L,E$1)</f>
        <v>9.5</v>
      </c>
      <c r="F9" s="13">
        <f ca="1">IF($B9,SUM(C$2:C9),#N/A)</f>
        <v>27.666666666666664</v>
      </c>
      <c r="G9" s="13" t="e">
        <f ca="1">IF(B9,#N/A,SUM(C$2:C9)+SUMIF(B$2:B9,FALSE,D$2:D9)/SUMIF(B$2:B$97,FALSE,D$2:D$97)*(360-SUM(C$2:C9)))</f>
        <v>#N/A</v>
      </c>
      <c r="H9" s="13">
        <f>SUM(D$2:D9)*12*30/SUM(D$2:D$98)</f>
        <v>25.994223505887582</v>
      </c>
      <c r="I9" s="13">
        <f ca="1">IF($B9,SUM(E$2:E9),#N/A)</f>
        <v>31.583333333333329</v>
      </c>
      <c r="J9" s="13">
        <f t="shared" ca="1" si="3"/>
        <v>59.249999999999993</v>
      </c>
      <c r="K9" s="13">
        <f t="shared" si="4"/>
        <v>44.210526315789473</v>
      </c>
      <c r="L9" s="13">
        <f t="shared" si="5"/>
        <v>22.105263157894736</v>
      </c>
      <c r="M9" s="13">
        <f t="shared" si="6"/>
        <v>56</v>
      </c>
      <c r="N9" s="13">
        <f t="shared" si="7"/>
        <v>28</v>
      </c>
      <c r="O9" s="13">
        <f>SUM(C3:C9)</f>
        <v>23.333333333333332</v>
      </c>
      <c r="P9" s="13">
        <f t="shared" si="10"/>
        <v>22.833333333333329</v>
      </c>
      <c r="Q9" s="13"/>
      <c r="R9" s="13"/>
      <c r="S9" s="13">
        <f t="shared" si="8"/>
        <v>21.875</v>
      </c>
      <c r="T9" s="13">
        <f t="shared" si="9"/>
        <v>26.25</v>
      </c>
      <c r="U9" s="13"/>
      <c r="V9" s="13"/>
    </row>
    <row r="10" spans="1:23">
      <c r="A10" s="15">
        <f t="shared" si="0"/>
        <v>41905</v>
      </c>
      <c r="B10" s="10" t="b">
        <f t="shared" ca="1" si="1"/>
        <v>1</v>
      </c>
      <c r="C10" s="13">
        <f>SUMIFS(Daten!$N:$N,Daten!$P:$P,$A10,Daten!$L:$L,C$1)</f>
        <v>8.5</v>
      </c>
      <c r="D10" s="13">
        <v>9</v>
      </c>
      <c r="E10" s="13">
        <f>SUMIFS(Daten!$N:$N,Daten!$P:$P,$A10,Daten!$L:$L,E$1)</f>
        <v>0</v>
      </c>
      <c r="F10" s="13">
        <f ca="1">IF($B10,SUM(C$2:C10),#N/A)</f>
        <v>36.166666666666664</v>
      </c>
      <c r="G10" s="13" t="e">
        <f ca="1">IF(B10,#N/A,SUM(C$2:C10)+SUMIF(B$2:B10,FALSE,D$2:D10)/SUMIF(B$2:B$97,FALSE,D$2:D$97)*(360-SUM(C$2:C10)))</f>
        <v>#N/A</v>
      </c>
      <c r="H10" s="13">
        <f>SUM(D$2:D10)*12*30/SUM(D$2:D$98)</f>
        <v>34.63230393245945</v>
      </c>
      <c r="I10" s="13">
        <f ca="1">IF($B10,SUM(E$2:E10),#N/A)</f>
        <v>31.583333333333329</v>
      </c>
      <c r="J10" s="13">
        <f t="shared" ca="1" si="3"/>
        <v>67.75</v>
      </c>
      <c r="K10" s="13">
        <f t="shared" si="4"/>
        <v>50.526315789473685</v>
      </c>
      <c r="L10" s="13">
        <f t="shared" si="5"/>
        <v>25.263157894736842</v>
      </c>
      <c r="M10" s="13">
        <f t="shared" si="6"/>
        <v>64</v>
      </c>
      <c r="N10" s="13">
        <f t="shared" si="7"/>
        <v>32</v>
      </c>
      <c r="O10" s="13">
        <f t="shared" ref="O10:O73" si="11">SUM(C4:C10)</f>
        <v>29.333333333333332</v>
      </c>
      <c r="P10" s="13">
        <f t="shared" si="10"/>
        <v>22.833333333333329</v>
      </c>
      <c r="Q10" s="13"/>
      <c r="R10" s="13"/>
      <c r="S10" s="13">
        <f t="shared" si="8"/>
        <v>21.875</v>
      </c>
      <c r="T10" s="13">
        <f t="shared" si="9"/>
        <v>26.25</v>
      </c>
      <c r="U10" s="13"/>
      <c r="V10" s="13"/>
    </row>
    <row r="11" spans="1:23">
      <c r="A11" s="15">
        <f t="shared" si="0"/>
        <v>41906</v>
      </c>
      <c r="B11" s="10" t="b">
        <f t="shared" ca="1" si="1"/>
        <v>1</v>
      </c>
      <c r="C11" s="13">
        <f>SUMIFS(Daten!$N:$N,Daten!$P:$P,$A11,Daten!$L:$L,C$1)</f>
        <v>1.05</v>
      </c>
      <c r="D11" s="13">
        <v>2</v>
      </c>
      <c r="E11" s="13">
        <f>SUMIFS(Daten!$N:$N,Daten!$P:$P,$A11,Daten!$L:$L,E$1)</f>
        <v>0</v>
      </c>
      <c r="F11" s="13">
        <f ca="1">IF($B11,SUM(C$2:C11),#N/A)</f>
        <v>37.216666666666661</v>
      </c>
      <c r="G11" s="13" t="e">
        <f ca="1">IF(B11,#N/A,SUM(C$2:C11)+SUMIF(B$2:B11,FALSE,D$2:D11)/SUMIF(B$2:B$97,FALSE,D$2:D$97)*(360-SUM(C$2:C11)))</f>
        <v>#N/A</v>
      </c>
      <c r="H11" s="13">
        <f>SUM(D$2:D11)*12*30/SUM(D$2:D$98)</f>
        <v>36.551877360586531</v>
      </c>
      <c r="I11" s="13">
        <f ca="1">IF($B11,SUM(E$2:E11),#N/A)</f>
        <v>31.583333333333329</v>
      </c>
      <c r="J11" s="13">
        <f t="shared" ca="1" si="3"/>
        <v>68.799999999999983</v>
      </c>
      <c r="K11" s="13">
        <f t="shared" si="4"/>
        <v>56.842105263157897</v>
      </c>
      <c r="L11" s="13">
        <f t="shared" si="5"/>
        <v>28.421052631578949</v>
      </c>
      <c r="M11" s="13">
        <f t="shared" si="6"/>
        <v>72</v>
      </c>
      <c r="N11" s="13">
        <f t="shared" si="7"/>
        <v>36</v>
      </c>
      <c r="O11" s="13">
        <f t="shared" si="11"/>
        <v>27.883333333333333</v>
      </c>
      <c r="P11" s="13">
        <f t="shared" si="10"/>
        <v>22.833333333333329</v>
      </c>
      <c r="Q11" s="13"/>
      <c r="R11" s="13"/>
      <c r="S11" s="13">
        <f t="shared" si="8"/>
        <v>21.875</v>
      </c>
      <c r="T11" s="13">
        <f t="shared" si="9"/>
        <v>26.25</v>
      </c>
      <c r="U11" s="13"/>
      <c r="V11" s="13"/>
    </row>
    <row r="12" spans="1:23">
      <c r="A12" s="15">
        <f t="shared" si="0"/>
        <v>41907</v>
      </c>
      <c r="B12" s="10" t="b">
        <f t="shared" ca="1" si="1"/>
        <v>1</v>
      </c>
      <c r="C12" s="13">
        <f>SUMIFS(Daten!$N:$N,Daten!$P:$P,$A12,Daten!$L:$L,C$1)</f>
        <v>0</v>
      </c>
      <c r="E12" s="13">
        <f>SUMIFS(Daten!$N:$N,Daten!$P:$P,$A12,Daten!$L:$L,E$1)</f>
        <v>6</v>
      </c>
      <c r="F12" s="13">
        <f ca="1">IF($B12,SUM(C$2:C12),#N/A)</f>
        <v>37.216666666666661</v>
      </c>
      <c r="G12" s="13" t="e">
        <f ca="1">IF(B12,#N/A,SUM(C$2:C12)+SUMIF(B$2:B12,FALSE,D$2:D12)/SUMIF(B$2:B$97,FALSE,D$2:D$97)*(360-SUM(C$2:C12)))</f>
        <v>#N/A</v>
      </c>
      <c r="H12" s="13">
        <f>SUM(D$2:D12)*12*30/SUM(D$2:D$98)</f>
        <v>36.551877360586531</v>
      </c>
      <c r="I12" s="13">
        <f ca="1">IF($B12,SUM(E$2:E12),#N/A)</f>
        <v>37.583333333333329</v>
      </c>
      <c r="J12" s="13">
        <f t="shared" ca="1" si="3"/>
        <v>74.799999999999983</v>
      </c>
      <c r="K12" s="13">
        <f t="shared" si="4"/>
        <v>63.15789473684211</v>
      </c>
      <c r="L12" s="13">
        <f t="shared" si="5"/>
        <v>31.578947368421055</v>
      </c>
      <c r="M12" s="13">
        <f t="shared" si="6"/>
        <v>80</v>
      </c>
      <c r="N12" s="13">
        <f t="shared" si="7"/>
        <v>40</v>
      </c>
      <c r="O12" s="13">
        <f t="shared" si="11"/>
        <v>27.883333333333333</v>
      </c>
      <c r="P12" s="13">
        <f t="shared" si="10"/>
        <v>22.25</v>
      </c>
      <c r="Q12" s="13">
        <f t="shared" ref="Q12" si="12">SUM(C9:C15)</f>
        <v>26.383333333333333</v>
      </c>
      <c r="R12" s="13">
        <f t="shared" ref="R12" si="13">SUM(E9:E15)</f>
        <v>26</v>
      </c>
      <c r="S12" s="13">
        <f t="shared" si="8"/>
        <v>21.875</v>
      </c>
      <c r="T12" s="13">
        <f t="shared" si="9"/>
        <v>26.25</v>
      </c>
      <c r="U12" s="13">
        <f t="shared" ref="U12" si="14">300/COUNT($A$2:$A$97)*7</f>
        <v>21.875</v>
      </c>
      <c r="V12" s="13">
        <f t="shared" ref="V12" si="15">360/COUNT($A$2:$A$97)*7</f>
        <v>26.25</v>
      </c>
    </row>
    <row r="13" spans="1:23">
      <c r="A13" s="15">
        <f t="shared" si="0"/>
        <v>41908</v>
      </c>
      <c r="B13" s="10" t="b">
        <f t="shared" ca="1" si="1"/>
        <v>1</v>
      </c>
      <c r="C13" s="13">
        <f>SUMIFS(Daten!$N:$N,Daten!$P:$P,$A13,Daten!$L:$L,C$1)</f>
        <v>7.25</v>
      </c>
      <c r="D13" s="13">
        <v>9</v>
      </c>
      <c r="E13" s="13">
        <f>SUMIFS(Daten!$N:$N,Daten!$P:$P,$A13,Daten!$L:$L,E$1)</f>
        <v>7</v>
      </c>
      <c r="F13" s="13">
        <f ca="1">IF($B13,SUM(C$2:C13),#N/A)</f>
        <v>44.466666666666661</v>
      </c>
      <c r="G13" s="13" t="e">
        <f ca="1">IF(B13,#N/A,SUM(C$2:C13)+SUMIF(B$2:B13,FALSE,D$2:D13)/SUMIF(B$2:B$97,FALSE,D$2:D$97)*(360-SUM(C$2:C13)))</f>
        <v>#N/A</v>
      </c>
      <c r="H13" s="13">
        <f>SUM(D$2:D13)*12*30/SUM(D$2:D$98)</f>
        <v>45.189957787158413</v>
      </c>
      <c r="I13" s="13">
        <f ca="1">IF($B13,SUM(E$2:E13),#N/A)</f>
        <v>44.583333333333329</v>
      </c>
      <c r="J13" s="13">
        <f t="shared" ca="1" si="3"/>
        <v>89.049999999999983</v>
      </c>
      <c r="K13" s="13">
        <f t="shared" si="4"/>
        <v>69.473684210526315</v>
      </c>
      <c r="L13" s="13">
        <f t="shared" si="5"/>
        <v>34.736842105263158</v>
      </c>
      <c r="M13" s="13">
        <f t="shared" si="6"/>
        <v>88</v>
      </c>
      <c r="N13" s="13">
        <f t="shared" si="7"/>
        <v>44</v>
      </c>
      <c r="O13" s="13">
        <f t="shared" si="11"/>
        <v>28.133333333333333</v>
      </c>
      <c r="P13" s="13">
        <f t="shared" si="10"/>
        <v>24</v>
      </c>
      <c r="Q13" s="13"/>
      <c r="R13" s="13"/>
      <c r="S13" s="13">
        <f t="shared" si="8"/>
        <v>21.875</v>
      </c>
      <c r="T13" s="13">
        <f t="shared" si="9"/>
        <v>26.25</v>
      </c>
      <c r="U13" s="13"/>
      <c r="V13" s="13"/>
    </row>
    <row r="14" spans="1:23">
      <c r="A14" s="15">
        <f t="shared" si="0"/>
        <v>41909</v>
      </c>
      <c r="B14" s="10" t="b">
        <f t="shared" ca="1" si="1"/>
        <v>1</v>
      </c>
      <c r="C14" s="13">
        <f>SUMIFS(Daten!$N:$N,Daten!$P:$P,$A14,Daten!$L:$L,C$1)</f>
        <v>2</v>
      </c>
      <c r="E14" s="13">
        <f>SUMIFS(Daten!$N:$N,Daten!$P:$P,$A14,Daten!$L:$L,E$1)</f>
        <v>3.5</v>
      </c>
      <c r="F14" s="13">
        <f ca="1">IF($B14,SUM(C$2:C14),#N/A)</f>
        <v>46.466666666666661</v>
      </c>
      <c r="G14" s="13" t="e">
        <f ca="1">IF(B14,#N/A,SUM(C$2:C14)+SUMIF(B$2:B14,FALSE,D$2:D14)/SUMIF(B$2:B$97,FALSE,D$2:D$97)*(360-SUM(C$2:C14)))</f>
        <v>#N/A</v>
      </c>
      <c r="H14" s="13">
        <f>SUM(D$2:D14)*12*30/SUM(D$2:D$98)</f>
        <v>45.189957787158413</v>
      </c>
      <c r="I14" s="13">
        <f ca="1">IF($B14,SUM(E$2:E14),#N/A)</f>
        <v>48.083333333333329</v>
      </c>
      <c r="J14" s="13">
        <f t="shared" ca="1" si="3"/>
        <v>94.549999999999983</v>
      </c>
      <c r="K14" s="13">
        <f t="shared" si="4"/>
        <v>75.78947368421052</v>
      </c>
      <c r="L14" s="13">
        <f t="shared" si="5"/>
        <v>37.89473684210526</v>
      </c>
      <c r="M14" s="13">
        <f t="shared" si="6"/>
        <v>96</v>
      </c>
      <c r="N14" s="13">
        <f t="shared" si="7"/>
        <v>48</v>
      </c>
      <c r="O14" s="13">
        <f t="shared" si="11"/>
        <v>30.133333333333333</v>
      </c>
      <c r="P14" s="13">
        <f t="shared" si="10"/>
        <v>26</v>
      </c>
      <c r="Q14" s="13"/>
      <c r="R14" s="13"/>
      <c r="S14" s="13">
        <f t="shared" si="8"/>
        <v>21.875</v>
      </c>
      <c r="T14" s="13">
        <f t="shared" si="9"/>
        <v>26.25</v>
      </c>
      <c r="U14" s="13"/>
      <c r="V14" s="13"/>
    </row>
    <row r="15" spans="1:23">
      <c r="A15" s="15">
        <f t="shared" si="0"/>
        <v>41910</v>
      </c>
      <c r="B15" s="10" t="b">
        <f t="shared" ca="1" si="1"/>
        <v>1</v>
      </c>
      <c r="C15" s="13">
        <f>SUMIFS(Daten!$N:$N,Daten!$P:$P,$A15,Daten!$L:$L,C$1)</f>
        <v>0</v>
      </c>
      <c r="E15" s="13">
        <f>SUMIFS(Daten!$N:$N,Daten!$P:$P,$A15,Daten!$L:$L,E$1)</f>
        <v>0</v>
      </c>
      <c r="F15" s="13">
        <f ca="1">IF($B15,SUM(C$2:C15),#N/A)</f>
        <v>46.466666666666661</v>
      </c>
      <c r="G15" s="13" t="e">
        <f ca="1">IF(B15,#N/A,SUM(C$2:C15)+SUMIF(B$2:B15,FALSE,D$2:D15)/SUMIF(B$2:B$97,FALSE,D$2:D$97)*(360-SUM(C$2:C15)))</f>
        <v>#N/A</v>
      </c>
      <c r="H15" s="13">
        <f>SUM(D$2:D15)*12*30/SUM(D$2:D$98)</f>
        <v>45.189957787158413</v>
      </c>
      <c r="I15" s="13">
        <f ca="1">IF($B15,SUM(E$2:E15),#N/A)</f>
        <v>48.083333333333329</v>
      </c>
      <c r="J15" s="13">
        <f t="shared" ca="1" si="3"/>
        <v>94.549999999999983</v>
      </c>
      <c r="K15" s="13">
        <f t="shared" si="4"/>
        <v>82.10526315789474</v>
      </c>
      <c r="L15" s="13">
        <f t="shared" si="5"/>
        <v>41.05263157894737</v>
      </c>
      <c r="M15" s="13">
        <f t="shared" si="6"/>
        <v>104</v>
      </c>
      <c r="N15" s="13">
        <f t="shared" si="7"/>
        <v>52</v>
      </c>
      <c r="O15" s="13">
        <f t="shared" si="11"/>
        <v>26.383333333333333</v>
      </c>
      <c r="P15" s="13">
        <f t="shared" si="10"/>
        <v>26</v>
      </c>
      <c r="Q15" s="13"/>
      <c r="R15" s="13"/>
      <c r="S15" s="13">
        <f t="shared" si="8"/>
        <v>21.875</v>
      </c>
      <c r="T15" s="13">
        <f t="shared" si="9"/>
        <v>26.25</v>
      </c>
      <c r="U15" s="13"/>
      <c r="V15" s="13"/>
    </row>
    <row r="16" spans="1:23">
      <c r="A16" s="15">
        <f t="shared" si="0"/>
        <v>41911</v>
      </c>
      <c r="B16" s="10" t="b">
        <f t="shared" ca="1" si="1"/>
        <v>1</v>
      </c>
      <c r="C16" s="13">
        <f>SUMIFS(Daten!$N:$N,Daten!$P:$P,$A16,Daten!$L:$L,C$1)</f>
        <v>6.5</v>
      </c>
      <c r="D16" s="13">
        <v>7</v>
      </c>
      <c r="E16" s="13">
        <f>SUMIFS(Daten!$N:$N,Daten!$P:$P,$A16,Daten!$L:$L,E$1)</f>
        <v>9</v>
      </c>
      <c r="F16" s="13">
        <f ca="1">IF($B16,SUM(C$2:C16),#N/A)</f>
        <v>52.966666666666661</v>
      </c>
      <c r="G16" s="13" t="e">
        <f ca="1">IF(B16,#N/A,SUM(C$2:C16)+SUMIF(B$2:B16,FALSE,D$2:D16)/SUMIF(B$2:B$97,FALSE,D$2:D$97)*(360-SUM(C$2:C16)))</f>
        <v>#N/A</v>
      </c>
      <c r="H16" s="13">
        <f>SUM(D$2:D16)*12*30/SUM(D$2:D$98)</f>
        <v>51.908464785603201</v>
      </c>
      <c r="I16" s="13">
        <f ca="1">IF($B16,SUM(E$2:E16),#N/A)</f>
        <v>57.083333333333329</v>
      </c>
      <c r="J16" s="13">
        <f t="shared" ca="1" si="3"/>
        <v>110.04999999999998</v>
      </c>
      <c r="K16" s="13">
        <f t="shared" si="4"/>
        <v>88.421052631578945</v>
      </c>
      <c r="L16" s="13">
        <f t="shared" si="5"/>
        <v>44.210526315789473</v>
      </c>
      <c r="M16" s="13">
        <f t="shared" si="6"/>
        <v>112</v>
      </c>
      <c r="N16" s="13">
        <f t="shared" si="7"/>
        <v>56</v>
      </c>
      <c r="O16" s="13">
        <f t="shared" si="11"/>
        <v>25.3</v>
      </c>
      <c r="P16" s="13">
        <f t="shared" ref="P16:P79" si="16">SUM(E10:E16)</f>
        <v>25.5</v>
      </c>
      <c r="Q16" s="13"/>
      <c r="R16" s="13"/>
      <c r="S16" s="13">
        <f t="shared" si="8"/>
        <v>21.875</v>
      </c>
      <c r="T16" s="13">
        <f t="shared" si="9"/>
        <v>26.25</v>
      </c>
      <c r="U16" s="13"/>
      <c r="V16" s="13"/>
    </row>
    <row r="17" spans="1:22">
      <c r="A17" s="15">
        <f t="shared" si="0"/>
        <v>41912</v>
      </c>
      <c r="B17" s="10" t="b">
        <f t="shared" ca="1" si="1"/>
        <v>1</v>
      </c>
      <c r="C17" s="13">
        <f>SUMIFS(Daten!$N:$N,Daten!$P:$P,$A17,Daten!$L:$L,C$1)</f>
        <v>10</v>
      </c>
      <c r="D17" s="13">
        <v>9</v>
      </c>
      <c r="E17" s="13">
        <f>SUMIFS(Daten!$N:$N,Daten!$P:$P,$A17,Daten!$L:$L,E$1)</f>
        <v>0</v>
      </c>
      <c r="F17" s="13">
        <f ca="1">IF($B17,SUM(C$2:C17),#N/A)</f>
        <v>62.966666666666661</v>
      </c>
      <c r="G17" s="13" t="e">
        <f ca="1">IF(B17,#N/A,SUM(C$2:C17)+SUMIF(B$2:B17,FALSE,D$2:D17)/SUMIF(B$2:B$97,FALSE,D$2:D$97)*(360-SUM(C$2:C17)))</f>
        <v>#N/A</v>
      </c>
      <c r="H17" s="13">
        <f>SUM(D$2:D17)*12*30/SUM(D$2:D$98)</f>
        <v>60.546545212175076</v>
      </c>
      <c r="I17" s="13">
        <f ca="1">IF($B17,SUM(E$2:E17),#N/A)</f>
        <v>57.083333333333329</v>
      </c>
      <c r="J17" s="13">
        <f t="shared" ca="1" si="3"/>
        <v>120.04999999999998</v>
      </c>
      <c r="K17" s="13">
        <f t="shared" si="4"/>
        <v>94.736842105263165</v>
      </c>
      <c r="L17" s="13">
        <f t="shared" si="5"/>
        <v>47.368421052631582</v>
      </c>
      <c r="M17" s="13">
        <f t="shared" si="6"/>
        <v>120</v>
      </c>
      <c r="N17" s="13">
        <f t="shared" si="7"/>
        <v>60</v>
      </c>
      <c r="O17" s="13">
        <f t="shared" si="11"/>
        <v>26.8</v>
      </c>
      <c r="P17" s="13">
        <f t="shared" si="16"/>
        <v>25.5</v>
      </c>
      <c r="Q17" s="13"/>
      <c r="R17" s="13"/>
      <c r="S17" s="13">
        <f t="shared" si="8"/>
        <v>21.875</v>
      </c>
      <c r="T17" s="13">
        <f t="shared" si="9"/>
        <v>26.25</v>
      </c>
      <c r="U17" s="13"/>
      <c r="V17" s="13"/>
    </row>
    <row r="18" spans="1:22">
      <c r="A18" s="15">
        <f t="shared" si="0"/>
        <v>41913</v>
      </c>
      <c r="B18" s="10" t="b">
        <f t="shared" ca="1" si="1"/>
        <v>1</v>
      </c>
      <c r="C18" s="13">
        <f>SUMIFS(Daten!$N:$N,Daten!$P:$P,$A18,Daten!$L:$L,C$1)</f>
        <v>3.5</v>
      </c>
      <c r="D18" s="13">
        <v>2</v>
      </c>
      <c r="E18" s="13">
        <f>SUMIFS(Daten!$N:$N,Daten!$P:$P,$A18,Daten!$L:$L,E$1)</f>
        <v>7.75</v>
      </c>
      <c r="F18" s="13">
        <f ca="1">IF($B18,SUM(C$2:C18),#N/A)</f>
        <v>66.466666666666669</v>
      </c>
      <c r="G18" s="13" t="e">
        <f ca="1">IF(B18,#N/A,SUM(C$2:C18)+SUMIF(B$2:B18,FALSE,D$2:D18)/SUMIF(B$2:B$97,FALSE,D$2:D$97)*(360-SUM(C$2:C18)))</f>
        <v>#N/A</v>
      </c>
      <c r="H18" s="13">
        <f>SUM(D$2:D18)*12*30/SUM(D$2:D$98)</f>
        <v>62.466118640302156</v>
      </c>
      <c r="I18" s="13">
        <f ca="1">IF($B18,SUM(E$2:E18),#N/A)</f>
        <v>64.833333333333329</v>
      </c>
      <c r="J18" s="13">
        <f t="shared" ca="1" si="3"/>
        <v>131.30000000000001</v>
      </c>
      <c r="K18" s="13">
        <f t="shared" si="4"/>
        <v>101.05263157894737</v>
      </c>
      <c r="L18" s="13">
        <f t="shared" si="5"/>
        <v>50.526315789473685</v>
      </c>
      <c r="M18" s="13">
        <f t="shared" si="6"/>
        <v>128</v>
      </c>
      <c r="N18" s="13">
        <f t="shared" si="7"/>
        <v>64</v>
      </c>
      <c r="O18" s="13">
        <f t="shared" si="11"/>
        <v>29.25</v>
      </c>
      <c r="P18" s="13">
        <f t="shared" si="16"/>
        <v>33.25</v>
      </c>
      <c r="Q18" s="13"/>
      <c r="R18" s="13"/>
      <c r="S18" s="13">
        <f t="shared" si="8"/>
        <v>21.875</v>
      </c>
      <c r="T18" s="13">
        <f t="shared" si="9"/>
        <v>26.25</v>
      </c>
      <c r="U18" s="13"/>
      <c r="V18" s="13"/>
    </row>
    <row r="19" spans="1:22">
      <c r="A19" s="15">
        <f t="shared" si="0"/>
        <v>41914</v>
      </c>
      <c r="B19" s="10" t="b">
        <f t="shared" ca="1" si="1"/>
        <v>1</v>
      </c>
      <c r="C19" s="13">
        <f>SUMIFS(Daten!$N:$N,Daten!$P:$P,$A19,Daten!$L:$L,C$1)</f>
        <v>3.6666666666666661</v>
      </c>
      <c r="D19" s="13">
        <v>4</v>
      </c>
      <c r="E19" s="13">
        <f>SUMIFS(Daten!$N:$N,Daten!$P:$P,$A19,Daten!$L:$L,E$1)</f>
        <v>6.75</v>
      </c>
      <c r="F19" s="13">
        <f ca="1">IF($B19,SUM(C$2:C19),#N/A)</f>
        <v>70.13333333333334</v>
      </c>
      <c r="G19" s="13" t="e">
        <f ca="1">IF(B19,#N/A,SUM(C$2:C19)+SUMIF(B$2:B19,FALSE,D$2:D19)/SUMIF(B$2:B$97,FALSE,D$2:D$97)*(360-SUM(C$2:C19)))</f>
        <v>#N/A</v>
      </c>
      <c r="H19" s="13">
        <f>SUM(D$2:D19)*12*30/SUM(D$2:D$98)</f>
        <v>66.305265496556331</v>
      </c>
      <c r="I19" s="13">
        <f ca="1">IF($B19,SUM(E$2:E19),#N/A)</f>
        <v>71.583333333333329</v>
      </c>
      <c r="J19" s="13">
        <f t="shared" ca="1" si="3"/>
        <v>141.71666666666667</v>
      </c>
      <c r="K19" s="13">
        <f t="shared" si="4"/>
        <v>107.36842105263158</v>
      </c>
      <c r="L19" s="13">
        <f t="shared" si="5"/>
        <v>53.684210526315788</v>
      </c>
      <c r="M19" s="13">
        <f t="shared" si="6"/>
        <v>136</v>
      </c>
      <c r="N19" s="13">
        <f t="shared" si="7"/>
        <v>68</v>
      </c>
      <c r="O19" s="13">
        <f t="shared" si="11"/>
        <v>32.916666666666664</v>
      </c>
      <c r="P19" s="13">
        <f t="shared" si="16"/>
        <v>34</v>
      </c>
      <c r="Q19" s="13">
        <f t="shared" ref="Q19" si="17">SUM(C16:C22)</f>
        <v>37.083333333333329</v>
      </c>
      <c r="R19" s="13">
        <f t="shared" ref="R19" si="18">SUM(E16:E22)</f>
        <v>28</v>
      </c>
      <c r="S19" s="13">
        <f t="shared" si="8"/>
        <v>21.875</v>
      </c>
      <c r="T19" s="13">
        <f t="shared" si="9"/>
        <v>26.25</v>
      </c>
      <c r="U19" s="13">
        <f t="shared" ref="U19" si="19">300/COUNT($A$2:$A$97)*7</f>
        <v>21.875</v>
      </c>
      <c r="V19" s="13">
        <f t="shared" ref="V19" si="20">360/COUNT($A$2:$A$97)*7</f>
        <v>26.25</v>
      </c>
    </row>
    <row r="20" spans="1:22">
      <c r="A20" s="15">
        <f t="shared" si="0"/>
        <v>41915</v>
      </c>
      <c r="B20" s="10" t="b">
        <f t="shared" ca="1" si="1"/>
        <v>1</v>
      </c>
      <c r="C20" s="13">
        <f>SUMIFS(Daten!$N:$N,Daten!$P:$P,$A20,Daten!$L:$L,C$1)</f>
        <v>8.4166666666666661</v>
      </c>
      <c r="D20" s="13">
        <v>9</v>
      </c>
      <c r="E20" s="13">
        <f>SUMIFS(Daten!$N:$N,Daten!$P:$P,$A20,Daten!$L:$L,E$1)</f>
        <v>3.5</v>
      </c>
      <c r="F20" s="13">
        <f ca="1">IF($B20,SUM(C$2:C20),#N/A)</f>
        <v>78.550000000000011</v>
      </c>
      <c r="G20" s="13" t="e">
        <f ca="1">IF(B20,#N/A,SUM(C$2:C20)+SUMIF(B$2:B20,FALSE,D$2:D20)/SUMIF(B$2:B$97,FALSE,D$2:D$97)*(360-SUM(C$2:C20)))</f>
        <v>#N/A</v>
      </c>
      <c r="H20" s="13">
        <f>SUM(D$2:D20)*12*30/SUM(D$2:D$98)</f>
        <v>74.943345923128192</v>
      </c>
      <c r="I20" s="13">
        <f ca="1">IF($B20,SUM(E$2:E20),#N/A)</f>
        <v>75.083333333333329</v>
      </c>
      <c r="J20" s="13">
        <f t="shared" ca="1" si="3"/>
        <v>153.63333333333333</v>
      </c>
      <c r="K20" s="13">
        <f t="shared" si="4"/>
        <v>113.68421052631579</v>
      </c>
      <c r="L20" s="13">
        <f t="shared" si="5"/>
        <v>56.842105263157897</v>
      </c>
      <c r="M20" s="13">
        <f t="shared" si="6"/>
        <v>144</v>
      </c>
      <c r="N20" s="13">
        <f t="shared" si="7"/>
        <v>72</v>
      </c>
      <c r="O20" s="13">
        <f t="shared" si="11"/>
        <v>34.083333333333329</v>
      </c>
      <c r="P20" s="13">
        <f t="shared" si="16"/>
        <v>30.5</v>
      </c>
      <c r="Q20" s="13"/>
      <c r="R20" s="13"/>
      <c r="S20" s="13">
        <f t="shared" si="8"/>
        <v>21.875</v>
      </c>
      <c r="T20" s="13">
        <f t="shared" si="9"/>
        <v>26.25</v>
      </c>
      <c r="U20" s="13"/>
      <c r="V20" s="13"/>
    </row>
    <row r="21" spans="1:22">
      <c r="A21" s="15">
        <f t="shared" si="0"/>
        <v>41916</v>
      </c>
      <c r="B21" s="10" t="b">
        <f t="shared" ca="1" si="1"/>
        <v>1</v>
      </c>
      <c r="C21" s="13">
        <f>SUMIFS(Daten!$N:$N,Daten!$P:$P,$A21,Daten!$L:$L,C$1)</f>
        <v>5</v>
      </c>
      <c r="E21" s="13">
        <f>SUMIFS(Daten!$N:$N,Daten!$P:$P,$A21,Daten!$L:$L,E$1)</f>
        <v>1</v>
      </c>
      <c r="F21" s="13">
        <f ca="1">IF($B21,SUM(C$2:C21),#N/A)</f>
        <v>83.550000000000011</v>
      </c>
      <c r="G21" s="13" t="e">
        <f ca="1">IF(B21,#N/A,SUM(C$2:C21)+SUMIF(B$2:B21,FALSE,D$2:D21)/SUMIF(B$2:B$97,FALSE,D$2:D$97)*(360-SUM(C$2:C21)))</f>
        <v>#N/A</v>
      </c>
      <c r="H21" s="13">
        <f>SUM(D$2:D21)*12*30/SUM(D$2:D$98)</f>
        <v>74.943345923128192</v>
      </c>
      <c r="I21" s="13">
        <f ca="1">IF($B21,SUM(E$2:E21),#N/A)</f>
        <v>76.083333333333329</v>
      </c>
      <c r="J21" s="13">
        <f t="shared" ca="1" si="3"/>
        <v>159.63333333333333</v>
      </c>
      <c r="K21" s="13">
        <f t="shared" si="4"/>
        <v>120</v>
      </c>
      <c r="L21" s="13">
        <f t="shared" si="5"/>
        <v>60</v>
      </c>
      <c r="M21" s="13">
        <f t="shared" si="6"/>
        <v>152</v>
      </c>
      <c r="N21" s="13">
        <f t="shared" si="7"/>
        <v>76</v>
      </c>
      <c r="O21" s="13">
        <f t="shared" si="11"/>
        <v>37.083333333333329</v>
      </c>
      <c r="P21" s="13">
        <f t="shared" si="16"/>
        <v>28</v>
      </c>
      <c r="Q21" s="13"/>
      <c r="R21" s="13"/>
      <c r="S21" s="13">
        <f t="shared" si="8"/>
        <v>21.875</v>
      </c>
      <c r="T21" s="13">
        <f t="shared" si="9"/>
        <v>26.25</v>
      </c>
      <c r="U21" s="13"/>
      <c r="V21" s="13"/>
    </row>
    <row r="22" spans="1:22">
      <c r="A22" s="15">
        <f t="shared" si="0"/>
        <v>41917</v>
      </c>
      <c r="B22" s="10" t="b">
        <f t="shared" ca="1" si="1"/>
        <v>1</v>
      </c>
      <c r="C22" s="13">
        <f>SUMIFS(Daten!$N:$N,Daten!$P:$P,$A22,Daten!$L:$L,C$1)</f>
        <v>0</v>
      </c>
      <c r="E22" s="13">
        <f>SUMIFS(Daten!$N:$N,Daten!$P:$P,$A22,Daten!$L:$L,E$1)</f>
        <v>0</v>
      </c>
      <c r="F22" s="13">
        <f ca="1">IF($B22,SUM(C$2:C22),#N/A)</f>
        <v>83.550000000000011</v>
      </c>
      <c r="G22" s="13" t="e">
        <f ca="1">IF(B22,#N/A,SUM(C$2:C22)+SUMIF(B$2:B22,FALSE,D$2:D22)/SUMIF(B$2:B$97,FALSE,D$2:D$97)*(360-SUM(C$2:C22)))</f>
        <v>#N/A</v>
      </c>
      <c r="H22" s="13">
        <f>SUM(D$2:D22)*12*30/SUM(D$2:D$98)</f>
        <v>74.943345923128192</v>
      </c>
      <c r="I22" s="13">
        <f ca="1">IF($B22,SUM(E$2:E22),#N/A)</f>
        <v>76.083333333333329</v>
      </c>
      <c r="J22" s="13">
        <f t="shared" ca="1" si="3"/>
        <v>159.63333333333333</v>
      </c>
      <c r="K22" s="13">
        <f t="shared" si="4"/>
        <v>126.31578947368422</v>
      </c>
      <c r="L22" s="13">
        <f t="shared" si="5"/>
        <v>63.15789473684211</v>
      </c>
      <c r="M22" s="13">
        <f t="shared" si="6"/>
        <v>160</v>
      </c>
      <c r="N22" s="13">
        <f t="shared" si="7"/>
        <v>80</v>
      </c>
      <c r="O22" s="13">
        <f t="shared" si="11"/>
        <v>37.083333333333329</v>
      </c>
      <c r="P22" s="13">
        <f t="shared" si="16"/>
        <v>28</v>
      </c>
      <c r="Q22" s="13"/>
      <c r="R22" s="13"/>
      <c r="S22" s="13">
        <f t="shared" si="8"/>
        <v>21.875</v>
      </c>
      <c r="T22" s="13">
        <f t="shared" si="9"/>
        <v>26.25</v>
      </c>
      <c r="U22" s="13"/>
      <c r="V22" s="13"/>
    </row>
    <row r="23" spans="1:22">
      <c r="A23" s="15">
        <f t="shared" si="0"/>
        <v>41918</v>
      </c>
      <c r="B23" s="10" t="b">
        <f t="shared" ca="1" si="1"/>
        <v>1</v>
      </c>
      <c r="C23" s="13">
        <f>SUMIFS(Daten!$N:$N,Daten!$P:$P,$A23,Daten!$L:$L,C$1)</f>
        <v>7.75</v>
      </c>
      <c r="D23" s="13">
        <v>7</v>
      </c>
      <c r="E23" s="13">
        <f>SUMIFS(Daten!$N:$N,Daten!$P:$P,$A23,Daten!$L:$L,E$1)</f>
        <v>9.9166666666666661</v>
      </c>
      <c r="F23" s="13">
        <f ca="1">IF($B23,SUM(C$2:C23),#N/A)</f>
        <v>91.300000000000011</v>
      </c>
      <c r="G23" s="13" t="e">
        <f ca="1">IF(B23,#N/A,SUM(C$2:C23)+SUMIF(B$2:B23,FALSE,D$2:D23)/SUMIF(B$2:B$97,FALSE,D$2:D$97)*(360-SUM(C$2:C23)))</f>
        <v>#N/A</v>
      </c>
      <c r="H23" s="13">
        <f>SUM(D$2:D23)*12*30/SUM(D$2:D$98)</f>
        <v>81.661852921572986</v>
      </c>
      <c r="I23" s="13">
        <f ca="1">IF($B23,SUM(E$2:E23),#N/A)</f>
        <v>86</v>
      </c>
      <c r="J23" s="13">
        <f t="shared" ca="1" si="3"/>
        <v>177.3</v>
      </c>
      <c r="K23" s="13">
        <f t="shared" si="4"/>
        <v>132.63157894736841</v>
      </c>
      <c r="L23" s="13">
        <f t="shared" si="5"/>
        <v>66.315789473684205</v>
      </c>
      <c r="M23" s="13">
        <f t="shared" si="6"/>
        <v>168</v>
      </c>
      <c r="N23" s="13">
        <f t="shared" si="7"/>
        <v>84</v>
      </c>
      <c r="O23" s="13">
        <f t="shared" si="11"/>
        <v>38.333333333333329</v>
      </c>
      <c r="P23" s="13">
        <f t="shared" si="16"/>
        <v>28.916666666666664</v>
      </c>
      <c r="Q23" s="13"/>
      <c r="R23" s="13"/>
      <c r="S23" s="13">
        <f t="shared" si="8"/>
        <v>21.875</v>
      </c>
      <c r="T23" s="13">
        <f t="shared" si="9"/>
        <v>26.25</v>
      </c>
      <c r="U23" s="13"/>
      <c r="V23" s="13"/>
    </row>
    <row r="24" spans="1:22">
      <c r="A24" s="15">
        <f t="shared" si="0"/>
        <v>41919</v>
      </c>
      <c r="B24" s="10" t="b">
        <f t="shared" ca="1" si="1"/>
        <v>1</v>
      </c>
      <c r="C24" s="13">
        <f>SUMIFS(Daten!$N:$N,Daten!$P:$P,$A24,Daten!$L:$L,C$1)</f>
        <v>6.916666666666667</v>
      </c>
      <c r="D24" s="13">
        <v>9</v>
      </c>
      <c r="E24" s="13">
        <f>SUMIFS(Daten!$N:$N,Daten!$P:$P,$A24,Daten!$L:$L,E$1)</f>
        <v>6.75</v>
      </c>
      <c r="F24" s="13">
        <f ca="1">IF($B24,SUM(C$2:C24),#N/A)</f>
        <v>98.216666666666683</v>
      </c>
      <c r="G24" s="13" t="e">
        <f ca="1">IF(B24,#N/A,SUM(C$2:C24)+SUMIF(B$2:B24,FALSE,D$2:D24)/SUMIF(B$2:B$97,FALSE,D$2:D$97)*(360-SUM(C$2:C24)))</f>
        <v>#N/A</v>
      </c>
      <c r="H24" s="13">
        <f>SUM(D$2:D24)*12*30/SUM(D$2:D$98)</f>
        <v>90.299933348144862</v>
      </c>
      <c r="I24" s="13">
        <f ca="1">IF($B24,SUM(E$2:E24),#N/A)</f>
        <v>92.75</v>
      </c>
      <c r="J24" s="13">
        <f t="shared" ca="1" si="3"/>
        <v>190.9666666666667</v>
      </c>
      <c r="K24" s="13">
        <f t="shared" si="4"/>
        <v>138.94736842105263</v>
      </c>
      <c r="L24" s="13">
        <f t="shared" si="5"/>
        <v>69.473684210526315</v>
      </c>
      <c r="M24" s="13">
        <f t="shared" si="6"/>
        <v>176</v>
      </c>
      <c r="N24" s="13">
        <f t="shared" si="7"/>
        <v>88</v>
      </c>
      <c r="O24" s="13">
        <f t="shared" si="11"/>
        <v>35.25</v>
      </c>
      <c r="P24" s="13">
        <f t="shared" si="16"/>
        <v>35.666666666666664</v>
      </c>
      <c r="Q24" s="13"/>
      <c r="R24" s="13"/>
      <c r="S24" s="13">
        <f t="shared" si="8"/>
        <v>21.875</v>
      </c>
      <c r="T24" s="13">
        <f t="shared" si="9"/>
        <v>26.25</v>
      </c>
      <c r="U24" s="13"/>
      <c r="V24" s="13"/>
    </row>
    <row r="25" spans="1:22">
      <c r="A25" s="15">
        <f t="shared" si="0"/>
        <v>41920</v>
      </c>
      <c r="B25" s="10" t="b">
        <f t="shared" ca="1" si="1"/>
        <v>1</v>
      </c>
      <c r="C25" s="13">
        <f>SUMIFS(Daten!$N:$N,Daten!$P:$P,$A25,Daten!$L:$L,C$1)</f>
        <v>2.583333333333333</v>
      </c>
      <c r="D25" s="13">
        <v>2</v>
      </c>
      <c r="E25" s="13">
        <f>SUMIFS(Daten!$N:$N,Daten!$P:$P,$A25,Daten!$L:$L,E$1)</f>
        <v>6.5</v>
      </c>
      <c r="F25" s="13">
        <f ca="1">IF($B25,SUM(C$2:C25),#N/A)</f>
        <v>100.80000000000001</v>
      </c>
      <c r="G25" s="13" t="e">
        <f ca="1">IF(B25,#N/A,SUM(C$2:C25)+SUMIF(B$2:B25,FALSE,D$2:D25)/SUMIF(B$2:B$97,FALSE,D$2:D$97)*(360-SUM(C$2:C25)))</f>
        <v>#N/A</v>
      </c>
      <c r="H25" s="13">
        <f>SUM(D$2:D25)*12*30/SUM(D$2:D$98)</f>
        <v>92.219506776271942</v>
      </c>
      <c r="I25" s="13">
        <f ca="1">IF($B25,SUM(E$2:E25),#N/A)</f>
        <v>99.25</v>
      </c>
      <c r="J25" s="13">
        <f t="shared" ca="1" si="3"/>
        <v>200.05</v>
      </c>
      <c r="K25" s="13">
        <f t="shared" si="4"/>
        <v>145.26315789473685</v>
      </c>
      <c r="L25" s="13">
        <f t="shared" si="5"/>
        <v>72.631578947368425</v>
      </c>
      <c r="M25" s="13">
        <f t="shared" si="6"/>
        <v>184</v>
      </c>
      <c r="N25" s="13">
        <f t="shared" si="7"/>
        <v>92</v>
      </c>
      <c r="O25" s="13">
        <f t="shared" si="11"/>
        <v>34.333333333333336</v>
      </c>
      <c r="P25" s="13">
        <f t="shared" si="16"/>
        <v>34.416666666666664</v>
      </c>
      <c r="Q25" s="13"/>
      <c r="R25" s="13"/>
      <c r="S25" s="13">
        <f t="shared" si="8"/>
        <v>21.875</v>
      </c>
      <c r="T25" s="13">
        <f t="shared" si="9"/>
        <v>26.25</v>
      </c>
      <c r="U25" s="13"/>
      <c r="V25" s="13"/>
    </row>
    <row r="26" spans="1:22">
      <c r="A26" s="15">
        <f t="shared" si="0"/>
        <v>41921</v>
      </c>
      <c r="B26" s="10" t="b">
        <f t="shared" ca="1" si="1"/>
        <v>1</v>
      </c>
      <c r="C26" s="13">
        <f>SUMIFS(Daten!$N:$N,Daten!$P:$P,$A26,Daten!$L:$L,C$1)</f>
        <v>1</v>
      </c>
      <c r="D26" s="13">
        <v>4</v>
      </c>
      <c r="E26" s="13">
        <f>SUMIFS(Daten!$N:$N,Daten!$P:$P,$A26,Daten!$L:$L,E$1)</f>
        <v>2</v>
      </c>
      <c r="F26" s="13">
        <f ca="1">IF($B26,SUM(C$2:C26),#N/A)</f>
        <v>101.80000000000001</v>
      </c>
      <c r="G26" s="13" t="e">
        <f ca="1">IF(B26,#N/A,SUM(C$2:C26)+SUMIF(B$2:B26,FALSE,D$2:D26)/SUMIF(B$2:B$97,FALSE,D$2:D$97)*(360-SUM(C$2:C26)))</f>
        <v>#N/A</v>
      </c>
      <c r="H26" s="13">
        <f>SUM(D$2:D26)*12*30/SUM(D$2:D$98)</f>
        <v>96.058653632526116</v>
      </c>
      <c r="I26" s="13">
        <f ca="1">IF($B26,SUM(E$2:E26),#N/A)</f>
        <v>101.25</v>
      </c>
      <c r="J26" s="13">
        <f t="shared" ca="1" si="3"/>
        <v>203.05</v>
      </c>
      <c r="K26" s="13">
        <f t="shared" si="4"/>
        <v>151.57894736842104</v>
      </c>
      <c r="L26" s="13">
        <f t="shared" si="5"/>
        <v>75.78947368421052</v>
      </c>
      <c r="M26" s="13">
        <f t="shared" si="6"/>
        <v>192</v>
      </c>
      <c r="N26" s="13">
        <f t="shared" si="7"/>
        <v>96</v>
      </c>
      <c r="O26" s="13">
        <f t="shared" si="11"/>
        <v>31.666666666666664</v>
      </c>
      <c r="P26" s="13">
        <f t="shared" si="16"/>
        <v>29.666666666666664</v>
      </c>
      <c r="Q26" s="13">
        <f t="shared" ref="Q26" si="21">SUM(C23:C29)</f>
        <v>18.583333333333332</v>
      </c>
      <c r="R26" s="13">
        <f t="shared" ref="R26" si="22">SUM(E23:E29)</f>
        <v>25.166666666666664</v>
      </c>
      <c r="S26" s="13">
        <f t="shared" si="8"/>
        <v>21.875</v>
      </c>
      <c r="T26" s="13">
        <f t="shared" si="9"/>
        <v>26.25</v>
      </c>
      <c r="U26" s="13">
        <f t="shared" ref="U26" si="23">300/COUNT($A$2:$A$97)*7</f>
        <v>21.875</v>
      </c>
      <c r="V26" s="13">
        <f t="shared" ref="V26" si="24">360/COUNT($A$2:$A$97)*7</f>
        <v>26.25</v>
      </c>
    </row>
    <row r="27" spans="1:22">
      <c r="A27" s="15">
        <f t="shared" si="0"/>
        <v>41922</v>
      </c>
      <c r="B27" s="10" t="b">
        <f t="shared" ca="1" si="1"/>
        <v>1</v>
      </c>
      <c r="C27" s="13">
        <f>SUMIFS(Daten!$N:$N,Daten!$P:$P,$A27,Daten!$L:$L,C$1)</f>
        <v>0</v>
      </c>
      <c r="D27" s="13">
        <v>9</v>
      </c>
      <c r="E27" s="13">
        <f>SUMIFS(Daten!$N:$N,Daten!$P:$P,$A27,Daten!$L:$L,E$1)</f>
        <v>0</v>
      </c>
      <c r="F27" s="13">
        <f ca="1">IF($B27,SUM(C$2:C27),#N/A)</f>
        <v>101.80000000000001</v>
      </c>
      <c r="G27" s="13" t="e">
        <f ca="1">IF(B27,#N/A,SUM(C$2:C27)+SUMIF(B$2:B27,FALSE,D$2:D27)/SUMIF(B$2:B$97,FALSE,D$2:D$97)*(360-SUM(C$2:C27)))</f>
        <v>#N/A</v>
      </c>
      <c r="H27" s="13">
        <f>SUM(D$2:D27)*12*30/SUM(D$2:D$98)</f>
        <v>104.69673405909798</v>
      </c>
      <c r="I27" s="13">
        <f ca="1">IF($B27,SUM(E$2:E27),#N/A)</f>
        <v>101.25</v>
      </c>
      <c r="J27" s="13">
        <f t="shared" ca="1" si="3"/>
        <v>203.05</v>
      </c>
      <c r="K27" s="13">
        <f t="shared" si="4"/>
        <v>157.89473684210526</v>
      </c>
      <c r="L27" s="13">
        <f t="shared" si="5"/>
        <v>78.94736842105263</v>
      </c>
      <c r="M27" s="13">
        <f t="shared" si="6"/>
        <v>200</v>
      </c>
      <c r="N27" s="13">
        <f t="shared" si="7"/>
        <v>100</v>
      </c>
      <c r="O27" s="13">
        <f t="shared" si="11"/>
        <v>23.25</v>
      </c>
      <c r="P27" s="13">
        <f t="shared" si="16"/>
        <v>26.166666666666664</v>
      </c>
      <c r="Q27" s="13"/>
      <c r="R27" s="13"/>
      <c r="S27" s="13">
        <f t="shared" si="8"/>
        <v>21.875</v>
      </c>
      <c r="T27" s="13">
        <f t="shared" si="9"/>
        <v>26.25</v>
      </c>
      <c r="U27" s="13"/>
      <c r="V27" s="13"/>
    </row>
    <row r="28" spans="1:22">
      <c r="A28" s="15">
        <f t="shared" si="0"/>
        <v>41923</v>
      </c>
      <c r="B28" s="10" t="b">
        <f t="shared" ca="1" si="1"/>
        <v>1</v>
      </c>
      <c r="C28" s="13">
        <f>SUMIFS(Daten!$N:$N,Daten!$P:$P,$A28,Daten!$L:$L,C$1)</f>
        <v>0.33333333333333298</v>
      </c>
      <c r="E28" s="13">
        <f>SUMIFS(Daten!$N:$N,Daten!$P:$P,$A28,Daten!$L:$L,E$1)</f>
        <v>0</v>
      </c>
      <c r="F28" s="13">
        <f ca="1">IF($B28,SUM(C$2:C28),#N/A)</f>
        <v>102.13333333333334</v>
      </c>
      <c r="G28" s="13" t="e">
        <f ca="1">IF(B28,#N/A,SUM(C$2:C28)+SUMIF(B$2:B28,FALSE,D$2:D28)/SUMIF(B$2:B$97,FALSE,D$2:D$97)*(360-SUM(C$2:C28)))</f>
        <v>#N/A</v>
      </c>
      <c r="H28" s="13">
        <f>SUM(D$2:D28)*12*30/SUM(D$2:D$98)</f>
        <v>104.69673405909798</v>
      </c>
      <c r="I28" s="13">
        <f ca="1">IF($B28,SUM(E$2:E28),#N/A)</f>
        <v>101.25</v>
      </c>
      <c r="J28" s="13">
        <f t="shared" ca="1" si="3"/>
        <v>203.38333333333333</v>
      </c>
      <c r="K28" s="13">
        <f t="shared" si="4"/>
        <v>164.21052631578948</v>
      </c>
      <c r="L28" s="13">
        <f t="shared" si="5"/>
        <v>82.10526315789474</v>
      </c>
      <c r="M28" s="13">
        <f t="shared" si="6"/>
        <v>208</v>
      </c>
      <c r="N28" s="13">
        <f t="shared" si="7"/>
        <v>104</v>
      </c>
      <c r="O28" s="13">
        <f t="shared" si="11"/>
        <v>18.583333333333332</v>
      </c>
      <c r="P28" s="13">
        <f t="shared" si="16"/>
        <v>25.166666666666664</v>
      </c>
      <c r="Q28" s="13"/>
      <c r="R28" s="13"/>
      <c r="S28" s="13">
        <f t="shared" si="8"/>
        <v>21.875</v>
      </c>
      <c r="T28" s="13">
        <f t="shared" si="9"/>
        <v>26.25</v>
      </c>
      <c r="U28" s="13"/>
      <c r="V28" s="13"/>
    </row>
    <row r="29" spans="1:22">
      <c r="A29" s="15">
        <f t="shared" si="0"/>
        <v>41924</v>
      </c>
      <c r="B29" s="10" t="b">
        <f t="shared" ca="1" si="1"/>
        <v>1</v>
      </c>
      <c r="C29" s="13">
        <f>SUMIFS(Daten!$N:$N,Daten!$P:$P,$A29,Daten!$L:$L,C$1)</f>
        <v>0</v>
      </c>
      <c r="E29" s="13">
        <f>SUMIFS(Daten!$N:$N,Daten!$P:$P,$A29,Daten!$L:$L,E$1)</f>
        <v>0</v>
      </c>
      <c r="F29" s="13">
        <f ca="1">IF($B29,SUM(C$2:C29),#N/A)</f>
        <v>102.13333333333334</v>
      </c>
      <c r="G29" s="13" t="e">
        <f ca="1">IF(B29,#N/A,SUM(C$2:C29)+SUMIF(B$2:B29,FALSE,D$2:D29)/SUMIF(B$2:B$97,FALSE,D$2:D$97)*(360-SUM(C$2:C29)))</f>
        <v>#N/A</v>
      </c>
      <c r="H29" s="13">
        <f>SUM(D$2:D29)*12*30/SUM(D$2:D$98)</f>
        <v>104.69673405909798</v>
      </c>
      <c r="I29" s="13">
        <f ca="1">IF($B29,SUM(E$2:E29),#N/A)</f>
        <v>101.25</v>
      </c>
      <c r="J29" s="13">
        <f t="shared" ca="1" si="3"/>
        <v>203.38333333333333</v>
      </c>
      <c r="K29" s="13">
        <f t="shared" si="4"/>
        <v>170.5263157894737</v>
      </c>
      <c r="L29" s="13">
        <f t="shared" si="5"/>
        <v>85.26315789473685</v>
      </c>
      <c r="M29" s="13">
        <f t="shared" si="6"/>
        <v>216</v>
      </c>
      <c r="N29" s="13">
        <f t="shared" si="7"/>
        <v>108</v>
      </c>
      <c r="O29" s="13">
        <f t="shared" si="11"/>
        <v>18.583333333333332</v>
      </c>
      <c r="P29" s="13">
        <f t="shared" si="16"/>
        <v>25.166666666666664</v>
      </c>
      <c r="Q29" s="13"/>
      <c r="R29" s="13"/>
      <c r="S29" s="13">
        <f t="shared" si="8"/>
        <v>21.875</v>
      </c>
      <c r="T29" s="13">
        <f t="shared" si="9"/>
        <v>26.25</v>
      </c>
      <c r="U29" s="13"/>
      <c r="V29" s="13"/>
    </row>
    <row r="30" spans="1:22">
      <c r="A30" s="15">
        <f t="shared" si="0"/>
        <v>41925</v>
      </c>
      <c r="B30" s="10" t="b">
        <f t="shared" ca="1" si="1"/>
        <v>1</v>
      </c>
      <c r="C30" s="13">
        <f>SUMIFS(Daten!$N:$N,Daten!$P:$P,$A30,Daten!$L:$L,C$1)</f>
        <v>4</v>
      </c>
      <c r="D30" s="13">
        <v>7</v>
      </c>
      <c r="E30" s="13">
        <f>SUMIFS(Daten!$N:$N,Daten!$P:$P,$A30,Daten!$L:$L,E$1)</f>
        <v>8</v>
      </c>
      <c r="F30" s="13">
        <f ca="1">IF($B30,SUM(C$2:C30),#N/A)</f>
        <v>106.13333333333334</v>
      </c>
      <c r="G30" s="13" t="e">
        <f ca="1">IF(B30,#N/A,SUM(C$2:C30)+SUMIF(B$2:B30,FALSE,D$2:D30)/SUMIF(B$2:B$97,FALSE,D$2:D$97)*(360-SUM(C$2:C30)))</f>
        <v>#N/A</v>
      </c>
      <c r="H30" s="13">
        <f>SUM(D$2:D30)*12*30/SUM(D$2:D$98)</f>
        <v>111.41524105754277</v>
      </c>
      <c r="I30" s="13">
        <f ca="1">IF($B30,SUM(E$2:E30),#N/A)</f>
        <v>109.25</v>
      </c>
      <c r="J30" s="13">
        <f t="shared" ca="1" si="3"/>
        <v>215.38333333333333</v>
      </c>
      <c r="K30" s="13">
        <f t="shared" si="4"/>
        <v>176.84210526315789</v>
      </c>
      <c r="L30" s="13">
        <f t="shared" si="5"/>
        <v>88.421052631578945</v>
      </c>
      <c r="M30" s="13">
        <f t="shared" si="6"/>
        <v>224</v>
      </c>
      <c r="N30" s="13">
        <f t="shared" si="7"/>
        <v>112</v>
      </c>
      <c r="O30" s="13">
        <f t="shared" si="11"/>
        <v>14.833333333333332</v>
      </c>
      <c r="P30" s="13">
        <f t="shared" si="16"/>
        <v>23.25</v>
      </c>
      <c r="Q30" s="13"/>
      <c r="R30" s="13"/>
      <c r="S30" s="13">
        <f t="shared" si="8"/>
        <v>21.875</v>
      </c>
      <c r="T30" s="13">
        <f t="shared" si="9"/>
        <v>26.25</v>
      </c>
      <c r="U30" s="13"/>
      <c r="V30" s="13"/>
    </row>
    <row r="31" spans="1:22">
      <c r="A31" s="15">
        <f t="shared" si="0"/>
        <v>41926</v>
      </c>
      <c r="B31" s="10" t="b">
        <f t="shared" ca="1" si="1"/>
        <v>1</v>
      </c>
      <c r="C31" s="13">
        <f>SUMIFS(Daten!$N:$N,Daten!$P:$P,$A31,Daten!$L:$L,C$1)</f>
        <v>13.083333333333332</v>
      </c>
      <c r="D31" s="13">
        <v>9</v>
      </c>
      <c r="E31" s="13">
        <f>SUMIFS(Daten!$N:$N,Daten!$P:$P,$A31,Daten!$L:$L,E$1)</f>
        <v>10.5</v>
      </c>
      <c r="F31" s="13">
        <f ca="1">IF($B31,SUM(C$2:C31),#N/A)</f>
        <v>119.21666666666667</v>
      </c>
      <c r="G31" s="13" t="e">
        <f ca="1">IF(B31,#N/A,SUM(C$2:C31)+SUMIF(B$2:B31,FALSE,D$2:D31)/SUMIF(B$2:B$97,FALSE,D$2:D$97)*(360-SUM(C$2:C31)))</f>
        <v>#N/A</v>
      </c>
      <c r="H31" s="13">
        <f>SUM(D$2:D31)*12*30/SUM(D$2:D$98)</f>
        <v>120.05332148411465</v>
      </c>
      <c r="I31" s="13">
        <f ca="1">IF($B31,SUM(E$2:E31),#N/A)</f>
        <v>119.75</v>
      </c>
      <c r="J31" s="13">
        <f t="shared" ca="1" si="3"/>
        <v>238.96666666666667</v>
      </c>
      <c r="K31" s="13">
        <f t="shared" si="4"/>
        <v>183.15789473684211</v>
      </c>
      <c r="L31" s="13">
        <f t="shared" si="5"/>
        <v>91.578947368421055</v>
      </c>
      <c r="M31" s="13">
        <f t="shared" si="6"/>
        <v>232</v>
      </c>
      <c r="N31" s="13">
        <f t="shared" si="7"/>
        <v>116</v>
      </c>
      <c r="O31" s="13">
        <f t="shared" si="11"/>
        <v>21</v>
      </c>
      <c r="P31" s="13">
        <f t="shared" si="16"/>
        <v>27</v>
      </c>
      <c r="Q31" s="13"/>
      <c r="R31" s="13"/>
      <c r="S31" s="13">
        <f t="shared" si="8"/>
        <v>21.875</v>
      </c>
      <c r="T31" s="13">
        <f t="shared" si="9"/>
        <v>26.25</v>
      </c>
      <c r="U31" s="13"/>
      <c r="V31" s="13"/>
    </row>
    <row r="32" spans="1:22">
      <c r="A32" s="15">
        <f t="shared" si="0"/>
        <v>41927</v>
      </c>
      <c r="B32" s="10" t="b">
        <f t="shared" ca="1" si="1"/>
        <v>1</v>
      </c>
      <c r="C32" s="13">
        <f>SUMIFS(Daten!$N:$N,Daten!$P:$P,$A32,Daten!$L:$L,C$1)</f>
        <v>2</v>
      </c>
      <c r="D32" s="13">
        <v>2</v>
      </c>
      <c r="E32" s="13">
        <f>SUMIFS(Daten!$N:$N,Daten!$P:$P,$A32,Daten!$L:$L,E$1)</f>
        <v>5.0333333333333332</v>
      </c>
      <c r="F32" s="13">
        <f ca="1">IF($B32,SUM(C$2:C32),#N/A)</f>
        <v>121.21666666666667</v>
      </c>
      <c r="G32" s="13" t="e">
        <f ca="1">IF(B32,#N/A,SUM(C$2:C32)+SUMIF(B$2:B32,FALSE,D$2:D32)/SUMIF(B$2:B$97,FALSE,D$2:D$97)*(360-SUM(C$2:C32)))</f>
        <v>#N/A</v>
      </c>
      <c r="H32" s="13">
        <f>SUM(D$2:D32)*12*30/SUM(D$2:D$98)</f>
        <v>121.97289491224173</v>
      </c>
      <c r="I32" s="13">
        <f ca="1">IF($B32,SUM(E$2:E32),#N/A)</f>
        <v>124.78333333333333</v>
      </c>
      <c r="J32" s="13">
        <f t="shared" ca="1" si="3"/>
        <v>246</v>
      </c>
      <c r="K32" s="13">
        <f t="shared" si="4"/>
        <v>189.47368421052633</v>
      </c>
      <c r="L32" s="13">
        <f t="shared" si="5"/>
        <v>94.736842105263165</v>
      </c>
      <c r="M32" s="13">
        <f t="shared" si="6"/>
        <v>240</v>
      </c>
      <c r="N32" s="13">
        <f t="shared" si="7"/>
        <v>120</v>
      </c>
      <c r="O32" s="13">
        <f t="shared" si="11"/>
        <v>20.416666666666664</v>
      </c>
      <c r="P32" s="13">
        <f t="shared" si="16"/>
        <v>25.533333333333331</v>
      </c>
      <c r="Q32" s="13"/>
      <c r="R32" s="13"/>
      <c r="S32" s="13">
        <f t="shared" si="8"/>
        <v>21.875</v>
      </c>
      <c r="T32" s="13">
        <f t="shared" si="9"/>
        <v>26.25</v>
      </c>
      <c r="U32" s="13"/>
      <c r="V32" s="13"/>
    </row>
    <row r="33" spans="1:36">
      <c r="A33" s="15">
        <f t="shared" si="0"/>
        <v>41928</v>
      </c>
      <c r="B33" s="10" t="b">
        <f t="shared" ca="1" si="1"/>
        <v>1</v>
      </c>
      <c r="C33" s="13">
        <f>SUMIFS(Daten!$N:$N,Daten!$P:$P,$A33,Daten!$L:$L,C$1)</f>
        <v>0</v>
      </c>
      <c r="E33" s="13">
        <f>SUMIFS(Daten!$N:$N,Daten!$P:$P,$A33,Daten!$L:$L,E$1)</f>
        <v>7.75</v>
      </c>
      <c r="F33" s="13">
        <f ca="1">IF($B33,SUM(C$2:C33),#N/A)</f>
        <v>121.21666666666667</v>
      </c>
      <c r="G33" s="13" t="e">
        <f ca="1">IF(B33,#N/A,SUM(C$2:C33)+SUMIF(B$2:B33,FALSE,D$2:D33)/SUMIF(B$2:B$97,FALSE,D$2:D$97)*(360-SUM(C$2:C33)))</f>
        <v>#N/A</v>
      </c>
      <c r="H33" s="13">
        <f>SUM(D$2:D33)*12*30/SUM(D$2:D$98)</f>
        <v>121.97289491224173</v>
      </c>
      <c r="I33" s="13">
        <f ca="1">IF($B33,SUM(E$2:E33),#N/A)</f>
        <v>132.53333333333333</v>
      </c>
      <c r="J33" s="13">
        <f t="shared" ca="1" si="3"/>
        <v>253.75</v>
      </c>
      <c r="K33" s="13">
        <f t="shared" si="4"/>
        <v>195.78947368421052</v>
      </c>
      <c r="L33" s="13">
        <f t="shared" si="5"/>
        <v>97.89473684210526</v>
      </c>
      <c r="M33" s="13">
        <f t="shared" si="6"/>
        <v>248</v>
      </c>
      <c r="N33" s="13">
        <f t="shared" si="7"/>
        <v>124</v>
      </c>
      <c r="O33" s="13">
        <f t="shared" si="11"/>
        <v>19.416666666666664</v>
      </c>
      <c r="P33" s="13">
        <f t="shared" si="16"/>
        <v>31.283333333333331</v>
      </c>
      <c r="Q33" s="13">
        <f t="shared" ref="Q33" si="25">SUM(C30:C36)</f>
        <v>22.583333333333332</v>
      </c>
      <c r="R33" s="13">
        <f t="shared" ref="R33" si="26">SUM(E30:E36)</f>
        <v>33.283333333333331</v>
      </c>
      <c r="S33" s="13">
        <f t="shared" si="8"/>
        <v>21.875</v>
      </c>
      <c r="T33" s="13">
        <f t="shared" si="9"/>
        <v>26.25</v>
      </c>
      <c r="U33" s="13">
        <f t="shared" ref="U33" si="27">300/COUNT($A$2:$A$97)*7</f>
        <v>21.875</v>
      </c>
      <c r="V33" s="13">
        <f t="shared" ref="V33" si="28">360/COUNT($A$2:$A$97)*7</f>
        <v>26.25</v>
      </c>
    </row>
    <row r="34" spans="1:36">
      <c r="A34" s="15">
        <f t="shared" si="0"/>
        <v>41929</v>
      </c>
      <c r="B34" s="10" t="b">
        <f t="shared" ca="1" si="1"/>
        <v>1</v>
      </c>
      <c r="C34" s="13">
        <f>SUMIFS(Daten!$N:$N,Daten!$P:$P,$A34,Daten!$L:$L,C$1)</f>
        <v>3.5</v>
      </c>
      <c r="D34" s="13">
        <v>9</v>
      </c>
      <c r="E34" s="13">
        <f>SUMIFS(Daten!$N:$N,Daten!$P:$P,$A34,Daten!$L:$L,E$1)</f>
        <v>0</v>
      </c>
      <c r="F34" s="13">
        <f ca="1">IF($B34,SUM(C$2:C34),#N/A)</f>
        <v>124.71666666666667</v>
      </c>
      <c r="G34" s="13" t="e">
        <f ca="1">IF(B34,#N/A,SUM(C$2:C34)+SUMIF(B$2:B34,FALSE,D$2:D34)/SUMIF(B$2:B$97,FALSE,D$2:D$97)*(360-SUM(C$2:C34)))</f>
        <v>#N/A</v>
      </c>
      <c r="H34" s="13">
        <f>SUM(D$2:D34)*12*30/SUM(D$2:D$98)</f>
        <v>130.61097533881357</v>
      </c>
      <c r="I34" s="13">
        <f ca="1">IF($B34,SUM(E$2:E34),#N/A)</f>
        <v>132.53333333333333</v>
      </c>
      <c r="J34" s="13">
        <f t="shared" ca="1" si="3"/>
        <v>257.25</v>
      </c>
      <c r="K34" s="13">
        <f t="shared" si="4"/>
        <v>202.10526315789474</v>
      </c>
      <c r="L34" s="13">
        <f t="shared" si="5"/>
        <v>101.05263157894737</v>
      </c>
      <c r="M34" s="13">
        <f t="shared" si="6"/>
        <v>256</v>
      </c>
      <c r="N34" s="13">
        <f t="shared" si="7"/>
        <v>128</v>
      </c>
      <c r="O34" s="13">
        <f t="shared" si="11"/>
        <v>22.916666666666664</v>
      </c>
      <c r="P34" s="13">
        <f t="shared" si="16"/>
        <v>31.283333333333331</v>
      </c>
      <c r="Q34" s="13"/>
      <c r="R34" s="13"/>
      <c r="S34" s="13">
        <f t="shared" si="8"/>
        <v>21.875</v>
      </c>
      <c r="T34" s="13">
        <f t="shared" si="9"/>
        <v>26.25</v>
      </c>
      <c r="U34" s="13"/>
      <c r="V34" s="13"/>
    </row>
    <row r="35" spans="1:36">
      <c r="A35" s="15">
        <f t="shared" si="0"/>
        <v>41930</v>
      </c>
      <c r="B35" s="10" t="b">
        <f t="shared" ca="1" si="1"/>
        <v>1</v>
      </c>
      <c r="C35" s="13">
        <f>SUMIFS(Daten!$N:$N,Daten!$P:$P,$A35,Daten!$L:$L,C$1)</f>
        <v>0</v>
      </c>
      <c r="E35" s="13">
        <f>SUMIFS(Daten!$N:$N,Daten!$P:$P,$A35,Daten!$L:$L,E$1)</f>
        <v>2</v>
      </c>
      <c r="F35" s="13">
        <f ca="1">IF($B35,SUM(C$2:C35),#N/A)</f>
        <v>124.71666666666667</v>
      </c>
      <c r="G35" s="13" t="e">
        <f ca="1">IF(B35,#N/A,SUM(C$2:C35)+SUMIF(B$2:B35,FALSE,D$2:D35)/SUMIF(B$2:B$97,FALSE,D$2:D$97)*(360-SUM(C$2:C35)))</f>
        <v>#N/A</v>
      </c>
      <c r="H35" s="13">
        <f>SUM(D$2:D35)*12*30/SUM(D$2:D$98)</f>
        <v>130.61097533881357</v>
      </c>
      <c r="I35" s="13">
        <f ca="1">IF($B35,SUM(E$2:E35),#N/A)</f>
        <v>134.53333333333333</v>
      </c>
      <c r="J35" s="13">
        <f t="shared" ca="1" si="3"/>
        <v>259.25</v>
      </c>
      <c r="K35" s="13">
        <f t="shared" si="4"/>
        <v>208.42105263157896</v>
      </c>
      <c r="L35" s="13">
        <f t="shared" si="5"/>
        <v>104.21052631578948</v>
      </c>
      <c r="M35" s="13">
        <f t="shared" si="6"/>
        <v>264</v>
      </c>
      <c r="N35" s="13">
        <f t="shared" si="7"/>
        <v>132</v>
      </c>
      <c r="O35" s="13">
        <f t="shared" si="11"/>
        <v>22.583333333333332</v>
      </c>
      <c r="P35" s="13">
        <f t="shared" si="16"/>
        <v>33.283333333333331</v>
      </c>
      <c r="Q35" s="13"/>
      <c r="R35" s="13"/>
      <c r="S35" s="13">
        <f t="shared" si="8"/>
        <v>21.875</v>
      </c>
      <c r="T35" s="13">
        <f t="shared" si="9"/>
        <v>26.25</v>
      </c>
      <c r="U35" s="13"/>
      <c r="V35" s="13"/>
    </row>
    <row r="36" spans="1:36">
      <c r="A36" s="15">
        <f t="shared" si="0"/>
        <v>41931</v>
      </c>
      <c r="B36" s="10" t="b">
        <f t="shared" ca="1" si="1"/>
        <v>1</v>
      </c>
      <c r="C36" s="13">
        <f>SUMIFS(Daten!$N:$N,Daten!$P:$P,$A36,Daten!$L:$L,C$1)</f>
        <v>0</v>
      </c>
      <c r="E36" s="13">
        <f>SUMIFS(Daten!$N:$N,Daten!$P:$P,$A36,Daten!$L:$L,E$1)</f>
        <v>0</v>
      </c>
      <c r="F36" s="13">
        <f ca="1">IF($B36,SUM(C$2:C36),#N/A)</f>
        <v>124.71666666666667</v>
      </c>
      <c r="G36" s="13" t="e">
        <f ca="1">IF(B36,#N/A,SUM(C$2:C36)+SUMIF(B$2:B36,FALSE,D$2:D36)/SUMIF(B$2:B$97,FALSE,D$2:D$97)*(360-SUM(C$2:C36)))</f>
        <v>#N/A</v>
      </c>
      <c r="H36" s="13">
        <f>SUM(D$2:D36)*12*30/SUM(D$2:D$98)</f>
        <v>130.61097533881357</v>
      </c>
      <c r="I36" s="13">
        <f ca="1">IF($B36,SUM(E$2:E36),#N/A)</f>
        <v>134.53333333333333</v>
      </c>
      <c r="J36" s="13">
        <f t="shared" ca="1" si="3"/>
        <v>259.25</v>
      </c>
      <c r="K36" s="13">
        <f t="shared" si="4"/>
        <v>214.73684210526315</v>
      </c>
      <c r="L36" s="13">
        <f t="shared" si="5"/>
        <v>107.36842105263158</v>
      </c>
      <c r="M36" s="13">
        <f t="shared" si="6"/>
        <v>272</v>
      </c>
      <c r="N36" s="13">
        <f t="shared" si="7"/>
        <v>136</v>
      </c>
      <c r="O36" s="13">
        <f t="shared" si="11"/>
        <v>22.583333333333332</v>
      </c>
      <c r="P36" s="13">
        <f t="shared" si="16"/>
        <v>33.283333333333331</v>
      </c>
      <c r="Q36" s="13"/>
      <c r="R36" s="13"/>
      <c r="S36" s="13">
        <f t="shared" si="8"/>
        <v>21.875</v>
      </c>
      <c r="T36" s="13">
        <f t="shared" si="9"/>
        <v>26.25</v>
      </c>
      <c r="U36" s="13"/>
      <c r="V36" s="13"/>
    </row>
    <row r="37" spans="1:36">
      <c r="A37" s="15">
        <f t="shared" si="0"/>
        <v>41932</v>
      </c>
      <c r="B37" s="10" t="b">
        <f t="shared" ca="1" si="1"/>
        <v>1</v>
      </c>
      <c r="C37" s="13">
        <f>SUMIFS(Daten!$N:$N,Daten!$P:$P,$A37,Daten!$L:$L,C$1)</f>
        <v>7.25</v>
      </c>
      <c r="D37" s="16">
        <v>7</v>
      </c>
      <c r="E37" s="13">
        <f>SUMIFS(Daten!$N:$N,Daten!$P:$P,$A37,Daten!$L:$L,E$1)</f>
        <v>5.5</v>
      </c>
      <c r="F37" s="13">
        <f ca="1">IF($B37,SUM(C$2:C37),#N/A)</f>
        <v>131.96666666666667</v>
      </c>
      <c r="G37" s="13" t="e">
        <f ca="1">IF(B37,#N/A,SUM(C$2:C37)+SUMIF(B$2:B37,FALSE,D$2:D37)/SUMIF(B$2:B$97,FALSE,D$2:D$97)*(360-SUM(C$2:C37)))</f>
        <v>#N/A</v>
      </c>
      <c r="H37" s="13">
        <f>SUM(D$2:D37)*12*30/SUM(D$2:D$98)</f>
        <v>137.32948233725838</v>
      </c>
      <c r="I37" s="13">
        <f ca="1">IF($B37,SUM(E$2:E37),#N/A)</f>
        <v>140.03333333333333</v>
      </c>
      <c r="J37" s="13">
        <f t="shared" ca="1" si="3"/>
        <v>272</v>
      </c>
      <c r="K37" s="13">
        <f t="shared" si="4"/>
        <v>221.05263157894737</v>
      </c>
      <c r="L37" s="13">
        <f t="shared" si="5"/>
        <v>110.52631578947368</v>
      </c>
      <c r="M37" s="13">
        <f t="shared" si="6"/>
        <v>280</v>
      </c>
      <c r="N37" s="13">
        <f t="shared" si="7"/>
        <v>140</v>
      </c>
      <c r="O37" s="13">
        <f t="shared" si="11"/>
        <v>25.833333333333332</v>
      </c>
      <c r="P37" s="13">
        <f t="shared" si="16"/>
        <v>30.783333333333331</v>
      </c>
      <c r="Q37" s="13"/>
      <c r="R37" s="13"/>
      <c r="S37" s="13">
        <f t="shared" si="8"/>
        <v>21.875</v>
      </c>
      <c r="T37" s="13">
        <f t="shared" si="9"/>
        <v>26.25</v>
      </c>
      <c r="U37" s="13"/>
      <c r="V37" s="13"/>
    </row>
    <row r="38" spans="1:36">
      <c r="A38" s="15">
        <f t="shared" si="0"/>
        <v>41933</v>
      </c>
      <c r="B38" s="10" t="b">
        <f t="shared" ca="1" si="1"/>
        <v>1</v>
      </c>
      <c r="C38" s="13">
        <f>SUMIFS(Daten!$N:$N,Daten!$P:$P,$A38,Daten!$L:$L,C$1)</f>
        <v>8.25</v>
      </c>
      <c r="D38" s="16">
        <v>9</v>
      </c>
      <c r="E38" s="13">
        <f>SUMIFS(Daten!$N:$N,Daten!$P:$P,$A38,Daten!$L:$L,E$1)</f>
        <v>0</v>
      </c>
      <c r="F38" s="13">
        <f ca="1">IF($B38,SUM(C$2:C38),#N/A)</f>
        <v>140.21666666666667</v>
      </c>
      <c r="G38" s="13" t="e">
        <f ca="1">IF(B38,#N/A,SUM(C$2:C38)+SUMIF(B$2:B38,FALSE,D$2:D38)/SUMIF(B$2:B$97,FALSE,D$2:D$97)*(360-SUM(C$2:C38)))</f>
        <v>#N/A</v>
      </c>
      <c r="H38" s="13">
        <f>SUM(D$2:D38)*12*30/SUM(D$2:D$98)</f>
        <v>145.96756276383024</v>
      </c>
      <c r="I38" s="13">
        <f ca="1">IF($B38,SUM(E$2:E38),#N/A)</f>
        <v>140.03333333333333</v>
      </c>
      <c r="J38" s="13">
        <f t="shared" ca="1" si="3"/>
        <v>280.25</v>
      </c>
      <c r="K38" s="13">
        <f t="shared" si="4"/>
        <v>227.36842105263159</v>
      </c>
      <c r="L38" s="13">
        <f t="shared" si="5"/>
        <v>113.68421052631579</v>
      </c>
      <c r="M38" s="13">
        <f t="shared" si="6"/>
        <v>288</v>
      </c>
      <c r="N38" s="13">
        <f t="shared" si="7"/>
        <v>144</v>
      </c>
      <c r="O38" s="13">
        <f t="shared" si="11"/>
        <v>21</v>
      </c>
      <c r="P38" s="13">
        <f t="shared" si="16"/>
        <v>20.283333333333331</v>
      </c>
      <c r="Q38" s="13"/>
      <c r="R38" s="13"/>
      <c r="S38" s="13">
        <f t="shared" si="8"/>
        <v>21.875</v>
      </c>
      <c r="T38" s="13">
        <f t="shared" si="9"/>
        <v>26.25</v>
      </c>
      <c r="U38" s="13"/>
      <c r="V38" s="13"/>
    </row>
    <row r="39" spans="1:36" ht="15" customHeight="1">
      <c r="A39" s="15">
        <f t="shared" si="0"/>
        <v>41934</v>
      </c>
      <c r="B39" s="10" t="b">
        <f t="shared" ca="1" si="1"/>
        <v>1</v>
      </c>
      <c r="C39" s="13">
        <f>SUMIFS(Daten!$N:$N,Daten!$P:$P,$A39,Daten!$L:$L,C$1)</f>
        <v>4.9166666666666661</v>
      </c>
      <c r="D39" s="16">
        <v>2</v>
      </c>
      <c r="E39" s="13">
        <f>SUMIFS(Daten!$N:$N,Daten!$P:$P,$A39,Daten!$L:$L,E$1)</f>
        <v>3.25</v>
      </c>
      <c r="F39" s="13">
        <f ca="1">IF($B39,SUM(C$2:C39),#N/A)</f>
        <v>145.13333333333333</v>
      </c>
      <c r="G39" s="13" t="e">
        <f ca="1">IF(B39,#N/A,SUM(C$2:C39)+SUMIF(B$2:B39,FALSE,D$2:D39)/SUMIF(B$2:B$97,FALSE,D$2:D$97)*(360-SUM(C$2:C39)))</f>
        <v>#N/A</v>
      </c>
      <c r="H39" s="13">
        <f>SUM(D$2:D39)*12*30/SUM(D$2:D$98)</f>
        <v>147.88713619195732</v>
      </c>
      <c r="I39" s="13">
        <f ca="1">IF($B39,SUM(E$2:E39),#N/A)</f>
        <v>143.28333333333333</v>
      </c>
      <c r="J39" s="13">
        <f t="shared" ca="1" si="3"/>
        <v>288.41666666666663</v>
      </c>
      <c r="K39" s="13">
        <f t="shared" si="4"/>
        <v>233.68421052631578</v>
      </c>
      <c r="L39" s="13">
        <f t="shared" si="5"/>
        <v>116.84210526315789</v>
      </c>
      <c r="M39" s="13">
        <f t="shared" si="6"/>
        <v>296</v>
      </c>
      <c r="N39" s="13">
        <f t="shared" si="7"/>
        <v>148</v>
      </c>
      <c r="O39" s="13">
        <f t="shared" si="11"/>
        <v>23.916666666666664</v>
      </c>
      <c r="P39" s="13">
        <f t="shared" si="16"/>
        <v>18.5</v>
      </c>
      <c r="Q39" s="13"/>
      <c r="R39" s="13"/>
      <c r="S39" s="13">
        <f t="shared" si="8"/>
        <v>21.875</v>
      </c>
      <c r="T39" s="13">
        <f t="shared" si="9"/>
        <v>26.25</v>
      </c>
      <c r="U39" s="13"/>
      <c r="V39" s="13"/>
      <c r="W39" s="19" t="s">
        <v>2</v>
      </c>
      <c r="X39" s="19"/>
      <c r="Y39" s="19"/>
      <c r="Z39" s="19"/>
      <c r="AA39" s="19"/>
      <c r="AB39" s="19"/>
      <c r="AC39" s="19"/>
      <c r="AD39" s="19"/>
      <c r="AE39" s="19"/>
      <c r="AF39" s="20">
        <f>SUM(C:C)+SUM(E:E)</f>
        <v>829.33333333333326</v>
      </c>
      <c r="AG39" s="20"/>
      <c r="AH39" s="20"/>
      <c r="AI39" s="21" t="s">
        <v>3</v>
      </c>
      <c r="AJ39" s="17"/>
    </row>
    <row r="40" spans="1:36" ht="15" customHeight="1">
      <c r="A40" s="15">
        <f t="shared" si="0"/>
        <v>41935</v>
      </c>
      <c r="B40" s="10" t="b">
        <f t="shared" ca="1" si="1"/>
        <v>1</v>
      </c>
      <c r="C40" s="13">
        <f>SUMIFS(Daten!$N:$N,Daten!$P:$P,$A40,Daten!$L:$L,C$1)</f>
        <v>2.083333333333333</v>
      </c>
      <c r="D40" s="16"/>
      <c r="E40" s="13">
        <f>SUMIFS(Daten!$N:$N,Daten!$P:$P,$A40,Daten!$L:$L,E$1)</f>
        <v>4.5</v>
      </c>
      <c r="F40" s="13">
        <f ca="1">IF($B40,SUM(C$2:C40),#N/A)</f>
        <v>147.21666666666667</v>
      </c>
      <c r="G40" s="13" t="e">
        <f ca="1">IF(B40,#N/A,SUM(C$2:C40)+SUMIF(B$2:B40,FALSE,D$2:D40)/SUMIF(B$2:B$97,FALSE,D$2:D$97)*(360-SUM(C$2:C40)))</f>
        <v>#N/A</v>
      </c>
      <c r="H40" s="13">
        <f>SUM(D$2:D40)*12*30/SUM(D$2:D$98)</f>
        <v>147.88713619195732</v>
      </c>
      <c r="I40" s="13">
        <f ca="1">IF($B40,SUM(E$2:E40),#N/A)</f>
        <v>147.78333333333333</v>
      </c>
      <c r="J40" s="13">
        <f t="shared" ca="1" si="3"/>
        <v>295</v>
      </c>
      <c r="K40" s="13">
        <f t="shared" si="4"/>
        <v>240</v>
      </c>
      <c r="L40" s="13">
        <f t="shared" si="5"/>
        <v>120</v>
      </c>
      <c r="M40" s="13">
        <f t="shared" si="6"/>
        <v>304</v>
      </c>
      <c r="N40" s="13">
        <f t="shared" si="7"/>
        <v>152</v>
      </c>
      <c r="O40" s="13">
        <f t="shared" si="11"/>
        <v>25.999999999999996</v>
      </c>
      <c r="P40" s="13">
        <f t="shared" si="16"/>
        <v>15.25</v>
      </c>
      <c r="Q40" s="13">
        <f t="shared" ref="Q40" si="29">SUM(C37:C43)</f>
        <v>38.416666666666664</v>
      </c>
      <c r="R40" s="13">
        <f t="shared" ref="R40" si="30">SUM(E37:E43)</f>
        <v>21.5</v>
      </c>
      <c r="S40" s="13">
        <f t="shared" si="8"/>
        <v>21.875</v>
      </c>
      <c r="T40" s="13">
        <f t="shared" si="9"/>
        <v>26.25</v>
      </c>
      <c r="U40" s="13">
        <f t="shared" ref="U40" si="31">300/COUNT($A$2:$A$97)*7</f>
        <v>21.875</v>
      </c>
      <c r="V40" s="13">
        <f t="shared" ref="V40" si="32">360/COUNT($A$2:$A$97)*7</f>
        <v>26.25</v>
      </c>
      <c r="W40" s="19"/>
      <c r="X40" s="19"/>
      <c r="Y40" s="19"/>
      <c r="Z40" s="19"/>
      <c r="AA40" s="19"/>
      <c r="AB40" s="19"/>
      <c r="AC40" s="19"/>
      <c r="AD40" s="19"/>
      <c r="AE40" s="19"/>
      <c r="AF40" s="20"/>
      <c r="AG40" s="20"/>
      <c r="AH40" s="20"/>
      <c r="AI40" s="21"/>
    </row>
    <row r="41" spans="1:36" ht="15" customHeight="1">
      <c r="A41" s="15">
        <f t="shared" si="0"/>
        <v>41936</v>
      </c>
      <c r="B41" s="10" t="b">
        <f t="shared" ca="1" si="1"/>
        <v>1</v>
      </c>
      <c r="C41" s="13">
        <f>SUMIFS(Daten!$N:$N,Daten!$P:$P,$A41,Daten!$L:$L,C$1)</f>
        <v>10.416666666666668</v>
      </c>
      <c r="D41" s="16">
        <v>9</v>
      </c>
      <c r="E41" s="13">
        <f>SUMIFS(Daten!$N:$N,Daten!$P:$P,$A41,Daten!$L:$L,E$1)</f>
        <v>7.25</v>
      </c>
      <c r="F41" s="13">
        <f ca="1">IF($B41,SUM(C$2:C41),#N/A)</f>
        <v>157.63333333333333</v>
      </c>
      <c r="G41" s="13" t="e">
        <f ca="1">IF(B41,#N/A,SUM(C$2:C41)+SUMIF(B$2:B41,FALSE,D$2:D41)/SUMIF(B$2:B$97,FALSE,D$2:D$97)*(360-SUM(C$2:C41)))</f>
        <v>#N/A</v>
      </c>
      <c r="H41" s="13">
        <f>SUM(D$2:D41)*12*30/SUM(D$2:D$98)</f>
        <v>156.52521661852921</v>
      </c>
      <c r="I41" s="13">
        <f ca="1">IF($B41,SUM(E$2:E41),#N/A)</f>
        <v>155.03333333333333</v>
      </c>
      <c r="J41" s="13">
        <f t="shared" ca="1" si="3"/>
        <v>312.66666666666663</v>
      </c>
      <c r="K41" s="13">
        <f t="shared" si="4"/>
        <v>246.31578947368422</v>
      </c>
      <c r="L41" s="13">
        <f t="shared" si="5"/>
        <v>123.15789473684211</v>
      </c>
      <c r="M41" s="13">
        <f t="shared" si="6"/>
        <v>312</v>
      </c>
      <c r="N41" s="13">
        <f t="shared" si="7"/>
        <v>156</v>
      </c>
      <c r="O41" s="13">
        <f t="shared" si="11"/>
        <v>32.916666666666664</v>
      </c>
      <c r="P41" s="13">
        <f t="shared" si="16"/>
        <v>22.5</v>
      </c>
      <c r="Q41" s="13"/>
      <c r="R41" s="13"/>
      <c r="S41" s="13">
        <f t="shared" si="8"/>
        <v>21.875</v>
      </c>
      <c r="T41" s="13">
        <f t="shared" si="9"/>
        <v>26.25</v>
      </c>
      <c r="U41" s="13"/>
      <c r="V41" s="13"/>
      <c r="W41" s="19"/>
      <c r="X41" s="19"/>
      <c r="Y41" s="19"/>
      <c r="Z41" s="19"/>
      <c r="AA41" s="19"/>
      <c r="AB41" s="19"/>
      <c r="AC41" s="19"/>
      <c r="AD41" s="19"/>
      <c r="AE41" s="19"/>
      <c r="AF41" s="20"/>
      <c r="AG41" s="20"/>
      <c r="AH41" s="20"/>
      <c r="AI41" s="21"/>
    </row>
    <row r="42" spans="1:36" ht="15" customHeight="1">
      <c r="A42" s="15">
        <f t="shared" si="0"/>
        <v>41937</v>
      </c>
      <c r="B42" s="10" t="b">
        <f t="shared" ca="1" si="1"/>
        <v>1</v>
      </c>
      <c r="C42" s="13">
        <f>SUMIFS(Daten!$N:$N,Daten!$P:$P,$A42,Daten!$L:$L,C$1)</f>
        <v>5.5</v>
      </c>
      <c r="E42" s="13">
        <f>SUMIFS(Daten!$N:$N,Daten!$P:$P,$A42,Daten!$L:$L,E$1)</f>
        <v>1</v>
      </c>
      <c r="F42" s="13">
        <f ca="1">IF($B42,SUM(C$2:C42),#N/A)</f>
        <v>163.13333333333333</v>
      </c>
      <c r="G42" s="13" t="e">
        <f ca="1">IF(B42,#N/A,SUM(C$2:C42)+SUMIF(B$2:B42,FALSE,D$2:D42)/SUMIF(B$2:B$97,FALSE,D$2:D$97)*(360-SUM(C$2:C42)))</f>
        <v>#N/A</v>
      </c>
      <c r="H42" s="13">
        <f>SUM(D$2:D42)*12*30/SUM(D$2:D$98)</f>
        <v>156.52521661852921</v>
      </c>
      <c r="I42" s="13">
        <f ca="1">IF($B42,SUM(E$2:E42),#N/A)</f>
        <v>156.03333333333333</v>
      </c>
      <c r="J42" s="13">
        <f t="shared" ca="1" si="3"/>
        <v>319.16666666666663</v>
      </c>
      <c r="K42" s="13">
        <f t="shared" si="4"/>
        <v>252.63157894736844</v>
      </c>
      <c r="L42" s="13">
        <f t="shared" si="5"/>
        <v>126.31578947368422</v>
      </c>
      <c r="M42" s="13">
        <f t="shared" si="6"/>
        <v>320</v>
      </c>
      <c r="N42" s="13">
        <f t="shared" si="7"/>
        <v>160</v>
      </c>
      <c r="O42" s="13">
        <f t="shared" si="11"/>
        <v>38.416666666666664</v>
      </c>
      <c r="P42" s="13">
        <f t="shared" si="16"/>
        <v>21.5</v>
      </c>
      <c r="Q42" s="13"/>
      <c r="R42" s="13"/>
      <c r="S42" s="13">
        <f t="shared" si="8"/>
        <v>21.875</v>
      </c>
      <c r="T42" s="13">
        <f t="shared" si="9"/>
        <v>26.25</v>
      </c>
      <c r="U42" s="13"/>
      <c r="V42" s="13"/>
      <c r="W42" s="19"/>
      <c r="X42" s="19"/>
      <c r="Y42" s="19"/>
      <c r="Z42" s="19"/>
      <c r="AA42" s="19"/>
      <c r="AB42" s="19"/>
      <c r="AC42" s="19"/>
      <c r="AD42" s="19"/>
      <c r="AE42" s="19"/>
      <c r="AF42" s="20"/>
      <c r="AG42" s="20"/>
      <c r="AH42" s="20"/>
      <c r="AI42" s="21"/>
    </row>
    <row r="43" spans="1:36" ht="15" customHeight="1">
      <c r="A43" s="15">
        <f t="shared" si="0"/>
        <v>41938</v>
      </c>
      <c r="B43" s="10" t="b">
        <f t="shared" ca="1" si="1"/>
        <v>1</v>
      </c>
      <c r="C43" s="13">
        <f>SUMIFS(Daten!$N:$N,Daten!$P:$P,$A43,Daten!$L:$L,C$1)</f>
        <v>0</v>
      </c>
      <c r="E43" s="13">
        <f>SUMIFS(Daten!$N:$N,Daten!$P:$P,$A43,Daten!$L:$L,E$1)</f>
        <v>0</v>
      </c>
      <c r="F43" s="13">
        <f ca="1">IF($B43,SUM(C$2:C43),#N/A)</f>
        <v>163.13333333333333</v>
      </c>
      <c r="G43" s="13" t="e">
        <f ca="1">IF(B43,#N/A,SUM(C$2:C43)+SUMIF(B$2:B43,FALSE,D$2:D43)/SUMIF(B$2:B$97,FALSE,D$2:D$97)*(360-SUM(C$2:C43)))</f>
        <v>#N/A</v>
      </c>
      <c r="H43" s="13">
        <f>SUM(D$2:D43)*12*30/SUM(D$2:D$98)</f>
        <v>156.52521661852921</v>
      </c>
      <c r="I43" s="13">
        <f ca="1">IF($B43,SUM(E$2:E43),#N/A)</f>
        <v>156.03333333333333</v>
      </c>
      <c r="J43" s="13">
        <f t="shared" ca="1" si="3"/>
        <v>319.16666666666663</v>
      </c>
      <c r="K43" s="13">
        <f t="shared" si="4"/>
        <v>258.94736842105266</v>
      </c>
      <c r="L43" s="13">
        <f t="shared" si="5"/>
        <v>129.47368421052633</v>
      </c>
      <c r="M43" s="13">
        <f t="shared" si="6"/>
        <v>328</v>
      </c>
      <c r="N43" s="13">
        <f t="shared" si="7"/>
        <v>164</v>
      </c>
      <c r="O43" s="13">
        <f t="shared" si="11"/>
        <v>38.416666666666664</v>
      </c>
      <c r="P43" s="13">
        <f t="shared" si="16"/>
        <v>21.5</v>
      </c>
      <c r="Q43" s="13"/>
      <c r="R43" s="13"/>
      <c r="S43" s="13">
        <f t="shared" si="8"/>
        <v>21.875</v>
      </c>
      <c r="T43" s="13">
        <f t="shared" si="9"/>
        <v>26.25</v>
      </c>
      <c r="U43" s="13"/>
      <c r="V43" s="13"/>
      <c r="W43" s="19"/>
      <c r="X43" s="19"/>
      <c r="Y43" s="19"/>
      <c r="Z43" s="19"/>
      <c r="AA43" s="19"/>
      <c r="AB43" s="19"/>
      <c r="AC43" s="19"/>
      <c r="AD43" s="19"/>
      <c r="AE43" s="19"/>
      <c r="AF43" s="20"/>
      <c r="AG43" s="20"/>
      <c r="AH43" s="20"/>
      <c r="AI43" s="21"/>
    </row>
    <row r="44" spans="1:36" ht="15" customHeight="1">
      <c r="A44" s="15">
        <f t="shared" si="0"/>
        <v>41939</v>
      </c>
      <c r="B44" s="10" t="b">
        <f t="shared" ca="1" si="1"/>
        <v>1</v>
      </c>
      <c r="C44" s="13">
        <f>SUMIFS(Daten!$N:$N,Daten!$P:$P,$A44,Daten!$L:$L,C$1)</f>
        <v>9.75</v>
      </c>
      <c r="D44" s="16">
        <v>7</v>
      </c>
      <c r="E44" s="13">
        <f>SUMIFS(Daten!$N:$N,Daten!$P:$P,$A44,Daten!$L:$L,E$1)</f>
        <v>9</v>
      </c>
      <c r="F44" s="13">
        <f ca="1">IF($B44,SUM(C$2:C44),#N/A)</f>
        <v>172.88333333333333</v>
      </c>
      <c r="G44" s="13" t="e">
        <f ca="1">IF(B44,#N/A,SUM(C$2:C44)+SUMIF(B$2:B44,FALSE,D$2:D44)/SUMIF(B$2:B$97,FALSE,D$2:D$97)*(360-SUM(C$2:C44)))</f>
        <v>#N/A</v>
      </c>
      <c r="H44" s="13">
        <f>SUM(D$2:D44)*12*30/SUM(D$2:D$98)</f>
        <v>163.24372361697399</v>
      </c>
      <c r="I44" s="13">
        <f ca="1">IF($B44,SUM(E$2:E44),#N/A)</f>
        <v>165.03333333333333</v>
      </c>
      <c r="J44" s="13">
        <f t="shared" ca="1" si="3"/>
        <v>337.91666666666663</v>
      </c>
      <c r="K44" s="13">
        <f t="shared" si="4"/>
        <v>265.26315789473682</v>
      </c>
      <c r="L44" s="13">
        <f t="shared" si="5"/>
        <v>132.63157894736841</v>
      </c>
      <c r="M44" s="13">
        <f t="shared" si="6"/>
        <v>336</v>
      </c>
      <c r="N44" s="13">
        <f t="shared" si="7"/>
        <v>168</v>
      </c>
      <c r="O44" s="13">
        <f t="shared" si="11"/>
        <v>40.916666666666671</v>
      </c>
      <c r="P44" s="13">
        <f t="shared" si="16"/>
        <v>25</v>
      </c>
      <c r="Q44" s="13"/>
      <c r="R44" s="13"/>
      <c r="S44" s="13">
        <f t="shared" si="8"/>
        <v>21.875</v>
      </c>
      <c r="T44" s="13">
        <f t="shared" si="9"/>
        <v>26.25</v>
      </c>
      <c r="U44" s="13"/>
      <c r="V44" s="13"/>
      <c r="W44" s="19" t="s">
        <v>4</v>
      </c>
      <c r="X44" s="19"/>
      <c r="Y44" s="19"/>
      <c r="Z44" s="19"/>
      <c r="AA44" s="19"/>
      <c r="AB44" s="19"/>
      <c r="AC44" s="19"/>
      <c r="AD44" s="19"/>
      <c r="AE44" s="19"/>
      <c r="AF44" s="20">
        <f>SUM(Daten!J3:J1048576)-SUMIF(Daten!F3:F1048576,"Closed",Daten!J3:J1048576)</f>
        <v>17.583333333333286</v>
      </c>
      <c r="AG44" s="20"/>
      <c r="AH44" s="20"/>
      <c r="AI44" s="21" t="s">
        <v>3</v>
      </c>
    </row>
    <row r="45" spans="1:36" ht="15" customHeight="1">
      <c r="A45" s="15">
        <f t="shared" si="0"/>
        <v>41940</v>
      </c>
      <c r="B45" s="10" t="b">
        <f t="shared" ca="1" si="1"/>
        <v>1</v>
      </c>
      <c r="C45" s="13">
        <f>SUMIFS(Daten!$N:$N,Daten!$P:$P,$A45,Daten!$L:$L,C$1)</f>
        <v>8.75</v>
      </c>
      <c r="D45" s="16">
        <v>9</v>
      </c>
      <c r="E45" s="13">
        <f>SUMIFS(Daten!$N:$N,Daten!$P:$P,$A45,Daten!$L:$L,E$1)</f>
        <v>1.25</v>
      </c>
      <c r="F45" s="13">
        <f ca="1">IF($B45,SUM(C$2:C45),#N/A)</f>
        <v>181.63333333333333</v>
      </c>
      <c r="G45" s="13" t="e">
        <f ca="1">IF(B45,#N/A,SUM(C$2:C45)+SUMIF(B$2:B45,FALSE,D$2:D45)/SUMIF(B$2:B$97,FALSE,D$2:D$97)*(360-SUM(C$2:C45)))</f>
        <v>#N/A</v>
      </c>
      <c r="H45" s="13">
        <f>SUM(D$2:D45)*12*30/SUM(D$2:D$98)</f>
        <v>171.88180404354588</v>
      </c>
      <c r="I45" s="13">
        <f ca="1">IF($B45,SUM(E$2:E45),#N/A)</f>
        <v>166.28333333333333</v>
      </c>
      <c r="J45" s="13">
        <f t="shared" ca="1" si="3"/>
        <v>347.91666666666663</v>
      </c>
      <c r="K45" s="13">
        <f t="shared" si="4"/>
        <v>271.57894736842104</v>
      </c>
      <c r="L45" s="13">
        <f t="shared" si="5"/>
        <v>135.78947368421052</v>
      </c>
      <c r="M45" s="13">
        <f t="shared" si="6"/>
        <v>344</v>
      </c>
      <c r="N45" s="13">
        <f t="shared" si="7"/>
        <v>172</v>
      </c>
      <c r="O45" s="13">
        <f t="shared" si="11"/>
        <v>41.416666666666671</v>
      </c>
      <c r="P45" s="13">
        <f t="shared" si="16"/>
        <v>26.25</v>
      </c>
      <c r="Q45" s="13"/>
      <c r="R45" s="13"/>
      <c r="S45" s="13">
        <f t="shared" si="8"/>
        <v>21.875</v>
      </c>
      <c r="T45" s="13">
        <f t="shared" si="9"/>
        <v>26.25</v>
      </c>
      <c r="U45" s="13"/>
      <c r="V45" s="13"/>
      <c r="W45" s="19"/>
      <c r="X45" s="19"/>
      <c r="Y45" s="19"/>
      <c r="Z45" s="19"/>
      <c r="AA45" s="19"/>
      <c r="AB45" s="19"/>
      <c r="AC45" s="19"/>
      <c r="AD45" s="19"/>
      <c r="AE45" s="19"/>
      <c r="AF45" s="20"/>
      <c r="AG45" s="20"/>
      <c r="AH45" s="20"/>
      <c r="AI45" s="21"/>
    </row>
    <row r="46" spans="1:36" ht="15" customHeight="1">
      <c r="A46" s="15">
        <f t="shared" si="0"/>
        <v>41941</v>
      </c>
      <c r="B46" s="10" t="b">
        <f t="shared" ca="1" si="1"/>
        <v>1</v>
      </c>
      <c r="C46" s="13">
        <f>SUMIFS(Daten!$N:$N,Daten!$P:$P,$A46,Daten!$L:$L,C$1)</f>
        <v>6.9999999999999991</v>
      </c>
      <c r="D46" s="16">
        <v>2</v>
      </c>
      <c r="E46" s="13">
        <f>SUMIFS(Daten!$N:$N,Daten!$P:$P,$A46,Daten!$L:$L,E$1)</f>
        <v>1.5</v>
      </c>
      <c r="F46" s="13">
        <f ca="1">IF($B46,SUM(C$2:C46),#N/A)</f>
        <v>188.63333333333333</v>
      </c>
      <c r="G46" s="13" t="e">
        <f ca="1">IF(B46,#N/A,SUM(C$2:C46)+SUMIF(B$2:B46,FALSE,D$2:D46)/SUMIF(B$2:B$97,FALSE,D$2:D$97)*(360-SUM(C$2:C46)))</f>
        <v>#N/A</v>
      </c>
      <c r="H46" s="13">
        <f>SUM(D$2:D46)*12*30/SUM(D$2:D$98)</f>
        <v>173.80137747167296</v>
      </c>
      <c r="I46" s="13">
        <f ca="1">IF($B46,SUM(E$2:E46),#N/A)</f>
        <v>167.78333333333333</v>
      </c>
      <c r="J46" s="13">
        <f t="shared" ca="1" si="3"/>
        <v>356.41666666666663</v>
      </c>
      <c r="K46" s="13">
        <f t="shared" si="4"/>
        <v>277.89473684210526</v>
      </c>
      <c r="L46" s="13">
        <f t="shared" si="5"/>
        <v>138.94736842105263</v>
      </c>
      <c r="M46" s="13">
        <f t="shared" si="6"/>
        <v>352</v>
      </c>
      <c r="N46" s="13">
        <f t="shared" si="7"/>
        <v>176</v>
      </c>
      <c r="O46" s="13">
        <f t="shared" si="11"/>
        <v>43.5</v>
      </c>
      <c r="P46" s="13">
        <f t="shared" si="16"/>
        <v>24.5</v>
      </c>
      <c r="Q46" s="13"/>
      <c r="R46" s="13"/>
      <c r="S46" s="13">
        <f t="shared" si="8"/>
        <v>21.875</v>
      </c>
      <c r="T46" s="13">
        <f t="shared" si="9"/>
        <v>26.25</v>
      </c>
      <c r="U46" s="13"/>
      <c r="V46" s="13"/>
      <c r="W46" s="19"/>
      <c r="X46" s="19"/>
      <c r="Y46" s="19"/>
      <c r="Z46" s="19"/>
      <c r="AA46" s="19"/>
      <c r="AB46" s="19"/>
      <c r="AC46" s="19"/>
      <c r="AD46" s="19"/>
      <c r="AE46" s="19"/>
      <c r="AF46" s="20"/>
      <c r="AG46" s="20"/>
      <c r="AH46" s="20"/>
      <c r="AI46" s="21"/>
    </row>
    <row r="47" spans="1:36" ht="15" customHeight="1">
      <c r="A47" s="15">
        <f t="shared" si="0"/>
        <v>41942</v>
      </c>
      <c r="B47" s="10" t="b">
        <f t="shared" ca="1" si="1"/>
        <v>1</v>
      </c>
      <c r="C47" s="13">
        <f>SUMIFS(Daten!$N:$N,Daten!$P:$P,$A47,Daten!$L:$L,C$1)</f>
        <v>4.6666666666666652</v>
      </c>
      <c r="D47" s="16"/>
      <c r="E47" s="13">
        <f>SUMIFS(Daten!$N:$N,Daten!$P:$P,$A47,Daten!$L:$L,E$1)</f>
        <v>8.5</v>
      </c>
      <c r="F47" s="13">
        <f ca="1">IF($B47,SUM(C$2:C47),#N/A)</f>
        <v>193.29999999999998</v>
      </c>
      <c r="G47" s="13" t="e">
        <f ca="1">IF(B47,#N/A,SUM(C$2:C47)+SUMIF(B$2:B47,FALSE,D$2:D47)/SUMIF(B$2:B$97,FALSE,D$2:D$97)*(360-SUM(C$2:C47)))</f>
        <v>#N/A</v>
      </c>
      <c r="H47" s="13">
        <f>SUM(D$2:D47)*12*30/SUM(D$2:D$98)</f>
        <v>173.80137747167296</v>
      </c>
      <c r="I47" s="13">
        <f ca="1">IF($B47,SUM(E$2:E47),#N/A)</f>
        <v>176.28333333333333</v>
      </c>
      <c r="J47" s="13">
        <f t="shared" ca="1" si="3"/>
        <v>369.58333333333331</v>
      </c>
      <c r="K47" s="13">
        <f t="shared" si="4"/>
        <v>284.21052631578948</v>
      </c>
      <c r="L47" s="13">
        <f t="shared" si="5"/>
        <v>142.10526315789474</v>
      </c>
      <c r="M47" s="13">
        <f t="shared" si="6"/>
        <v>360</v>
      </c>
      <c r="N47" s="13">
        <f t="shared" si="7"/>
        <v>180</v>
      </c>
      <c r="O47" s="13">
        <f t="shared" si="11"/>
        <v>46.083333333333336</v>
      </c>
      <c r="P47" s="13">
        <f t="shared" si="16"/>
        <v>28.5</v>
      </c>
      <c r="Q47" s="13">
        <f t="shared" ref="Q47" si="33">SUM(C44:C50)</f>
        <v>48.333333333333329</v>
      </c>
      <c r="R47" s="13">
        <f t="shared" ref="R47" si="34">SUM(E44:E50)</f>
        <v>30</v>
      </c>
      <c r="S47" s="13">
        <f t="shared" si="8"/>
        <v>21.875</v>
      </c>
      <c r="T47" s="13">
        <f t="shared" si="9"/>
        <v>26.25</v>
      </c>
      <c r="U47" s="13">
        <f t="shared" ref="U47" si="35">300/COUNT($A$2:$A$97)*7</f>
        <v>21.875</v>
      </c>
      <c r="V47" s="13">
        <f t="shared" ref="V47" si="36">360/COUNT($A$2:$A$97)*7</f>
        <v>26.25</v>
      </c>
      <c r="W47" s="19"/>
      <c r="X47" s="19"/>
      <c r="Y47" s="19"/>
      <c r="Z47" s="19"/>
      <c r="AA47" s="19"/>
      <c r="AB47" s="19"/>
      <c r="AC47" s="19"/>
      <c r="AD47" s="19"/>
      <c r="AE47" s="19"/>
      <c r="AF47" s="20"/>
      <c r="AG47" s="20"/>
      <c r="AH47" s="20"/>
      <c r="AI47" s="21"/>
    </row>
    <row r="48" spans="1:36" ht="15" customHeight="1">
      <c r="A48" s="15">
        <f t="shared" si="0"/>
        <v>41943</v>
      </c>
      <c r="B48" s="10" t="b">
        <f t="shared" ca="1" si="1"/>
        <v>1</v>
      </c>
      <c r="C48" s="13">
        <f>SUMIFS(Daten!$N:$N,Daten!$P:$P,$A48,Daten!$L:$L,C$1)</f>
        <v>11.666666666666666</v>
      </c>
      <c r="D48" s="16">
        <v>9</v>
      </c>
      <c r="E48" s="13">
        <f>SUMIFS(Daten!$N:$N,Daten!$P:$P,$A48,Daten!$L:$L,E$1)</f>
        <v>7.75</v>
      </c>
      <c r="F48" s="13">
        <f ca="1">IF($B48,SUM(C$2:C48),#N/A)</f>
        <v>204.96666666666664</v>
      </c>
      <c r="G48" s="13" t="e">
        <f ca="1">IF(B48,#N/A,SUM(C$2:C48)+SUMIF(B$2:B48,FALSE,D$2:D48)/SUMIF(B$2:B$97,FALSE,D$2:D$97)*(360-SUM(C$2:C48)))</f>
        <v>#N/A</v>
      </c>
      <c r="H48" s="13">
        <f>SUM(D$2:D48)*12*30/SUM(D$2:D$98)</f>
        <v>182.43945789824485</v>
      </c>
      <c r="I48" s="13">
        <f ca="1">IF($B48,SUM(E$2:E48),#N/A)</f>
        <v>184.03333333333333</v>
      </c>
      <c r="J48" s="13">
        <f t="shared" ca="1" si="3"/>
        <v>389</v>
      </c>
      <c r="K48" s="13">
        <f t="shared" si="4"/>
        <v>290.5263157894737</v>
      </c>
      <c r="L48" s="13">
        <f t="shared" si="5"/>
        <v>145.26315789473685</v>
      </c>
      <c r="M48" s="13">
        <f t="shared" si="6"/>
        <v>368</v>
      </c>
      <c r="N48" s="13">
        <f t="shared" si="7"/>
        <v>184</v>
      </c>
      <c r="O48" s="13">
        <f t="shared" si="11"/>
        <v>47.333333333333329</v>
      </c>
      <c r="P48" s="13">
        <f t="shared" si="16"/>
        <v>29</v>
      </c>
      <c r="Q48" s="13"/>
      <c r="R48" s="13"/>
      <c r="S48" s="13">
        <f t="shared" si="8"/>
        <v>21.875</v>
      </c>
      <c r="T48" s="13">
        <f t="shared" si="9"/>
        <v>26.25</v>
      </c>
      <c r="U48" s="13"/>
      <c r="V48" s="13"/>
      <c r="W48" s="19"/>
      <c r="X48" s="19"/>
      <c r="Y48" s="19"/>
      <c r="Z48" s="19"/>
      <c r="AA48" s="19"/>
      <c r="AB48" s="19"/>
      <c r="AC48" s="19"/>
      <c r="AD48" s="19"/>
      <c r="AE48" s="19"/>
      <c r="AF48" s="20"/>
      <c r="AG48" s="20"/>
      <c r="AH48" s="20"/>
      <c r="AI48" s="21"/>
    </row>
    <row r="49" spans="1:35" ht="15" customHeight="1">
      <c r="A49" s="15">
        <f t="shared" si="0"/>
        <v>41944</v>
      </c>
      <c r="B49" s="10" t="b">
        <f t="shared" ca="1" si="1"/>
        <v>1</v>
      </c>
      <c r="C49" s="13">
        <f>SUMIFS(Daten!$N:$N,Daten!$P:$P,$A49,Daten!$L:$L,C$1)</f>
        <v>5.75</v>
      </c>
      <c r="E49" s="13">
        <f>SUMIFS(Daten!$N:$N,Daten!$P:$P,$A49,Daten!$L:$L,E$1)</f>
        <v>1</v>
      </c>
      <c r="F49" s="13">
        <f ca="1">IF($B49,SUM(C$2:C49),#N/A)</f>
        <v>210.71666666666664</v>
      </c>
      <c r="G49" s="13" t="e">
        <f ca="1">IF(B49,#N/A,SUM(C$2:C49)+SUMIF(B$2:B49,FALSE,D$2:D49)/SUMIF(B$2:B$97,FALSE,D$2:D$97)*(360-SUM(C$2:C49)))</f>
        <v>#N/A</v>
      </c>
      <c r="H49" s="13">
        <f>SUM(D$2:D49)*12*30/SUM(D$2:D$98)</f>
        <v>182.43945789824485</v>
      </c>
      <c r="I49" s="13">
        <f ca="1">IF($B49,SUM(E$2:E49),#N/A)</f>
        <v>185.03333333333333</v>
      </c>
      <c r="J49" s="13">
        <f t="shared" ca="1" si="3"/>
        <v>395.75</v>
      </c>
      <c r="K49" s="13">
        <f t="shared" si="4"/>
        <v>296.84210526315792</v>
      </c>
      <c r="L49" s="13">
        <f t="shared" si="5"/>
        <v>148.42105263157896</v>
      </c>
      <c r="M49" s="13">
        <f t="shared" si="6"/>
        <v>376</v>
      </c>
      <c r="N49" s="13">
        <f t="shared" si="7"/>
        <v>188</v>
      </c>
      <c r="O49" s="13">
        <f t="shared" si="11"/>
        <v>47.583333333333329</v>
      </c>
      <c r="P49" s="13">
        <f t="shared" si="16"/>
        <v>29</v>
      </c>
      <c r="Q49" s="13"/>
      <c r="R49" s="13"/>
      <c r="S49" s="13">
        <f t="shared" si="8"/>
        <v>21.875</v>
      </c>
      <c r="T49" s="13">
        <f t="shared" si="9"/>
        <v>26.25</v>
      </c>
      <c r="U49" s="13"/>
      <c r="V49" s="13"/>
      <c r="W49" s="19" t="s">
        <v>7</v>
      </c>
      <c r="X49" s="19"/>
      <c r="Y49" s="19"/>
      <c r="Z49" s="19"/>
      <c r="AA49" s="19"/>
      <c r="AB49" s="19"/>
      <c r="AC49" s="19"/>
      <c r="AD49" s="19"/>
      <c r="AE49" s="19"/>
      <c r="AF49" s="20">
        <f>AF44+AF39</f>
        <v>846.91666666666652</v>
      </c>
      <c r="AG49" s="20"/>
      <c r="AH49" s="20"/>
      <c r="AI49" s="21" t="s">
        <v>3</v>
      </c>
    </row>
    <row r="50" spans="1:35" ht="15" customHeight="1">
      <c r="A50" s="15">
        <f t="shared" si="0"/>
        <v>41945</v>
      </c>
      <c r="B50" s="10" t="b">
        <f t="shared" ca="1" si="1"/>
        <v>1</v>
      </c>
      <c r="C50" s="13">
        <f>SUMIFS(Daten!$N:$N,Daten!$P:$P,$A50,Daten!$L:$L,C$1)</f>
        <v>0.75</v>
      </c>
      <c r="E50" s="13">
        <f>SUMIFS(Daten!$N:$N,Daten!$P:$P,$A50,Daten!$L:$L,E$1)</f>
        <v>1</v>
      </c>
      <c r="F50" s="13">
        <f ca="1">IF($B50,SUM(C$2:C50),#N/A)</f>
        <v>211.46666666666664</v>
      </c>
      <c r="G50" s="13" t="e">
        <f ca="1">IF(B50,#N/A,SUM(C$2:C50)+SUMIF(B$2:B50,FALSE,D$2:D50)/SUMIF(B$2:B$97,FALSE,D$2:D$97)*(360-SUM(C$2:C50)))</f>
        <v>#N/A</v>
      </c>
      <c r="H50" s="13">
        <f>SUM(D$2:D50)*12*30/SUM(D$2:D$98)</f>
        <v>182.43945789824485</v>
      </c>
      <c r="I50" s="13">
        <f ca="1">IF($B50,SUM(E$2:E50),#N/A)</f>
        <v>186.03333333333333</v>
      </c>
      <c r="J50" s="13">
        <f t="shared" ca="1" si="3"/>
        <v>397.5</v>
      </c>
      <c r="K50" s="13">
        <f t="shared" si="4"/>
        <v>303.15789473684208</v>
      </c>
      <c r="L50" s="13">
        <f t="shared" si="5"/>
        <v>151.57894736842104</v>
      </c>
      <c r="M50" s="13">
        <f t="shared" si="6"/>
        <v>384</v>
      </c>
      <c r="N50" s="13">
        <f t="shared" si="7"/>
        <v>192</v>
      </c>
      <c r="O50" s="13">
        <f t="shared" si="11"/>
        <v>48.333333333333329</v>
      </c>
      <c r="P50" s="13">
        <f t="shared" si="16"/>
        <v>30</v>
      </c>
      <c r="Q50" s="13"/>
      <c r="R50" s="13"/>
      <c r="S50" s="13">
        <f t="shared" si="8"/>
        <v>21.875</v>
      </c>
      <c r="T50" s="13">
        <f t="shared" si="9"/>
        <v>26.25</v>
      </c>
      <c r="U50" s="13"/>
      <c r="V50" s="13"/>
      <c r="W50" s="19"/>
      <c r="X50" s="19"/>
      <c r="Y50" s="19"/>
      <c r="Z50" s="19"/>
      <c r="AA50" s="19"/>
      <c r="AB50" s="19"/>
      <c r="AC50" s="19"/>
      <c r="AD50" s="19"/>
      <c r="AE50" s="19"/>
      <c r="AF50" s="20"/>
      <c r="AG50" s="20"/>
      <c r="AH50" s="20"/>
      <c r="AI50" s="21"/>
    </row>
    <row r="51" spans="1:35" ht="15" customHeight="1">
      <c r="A51" s="15">
        <f t="shared" si="0"/>
        <v>41946</v>
      </c>
      <c r="B51" s="10" t="b">
        <f t="shared" ca="1" si="1"/>
        <v>1</v>
      </c>
      <c r="C51" s="13">
        <f>SUMIFS(Daten!$N:$N,Daten!$P:$P,$A51,Daten!$L:$L,C$1)</f>
        <v>5.9166666666666661</v>
      </c>
      <c r="D51" s="16">
        <v>4</v>
      </c>
      <c r="E51" s="13">
        <f>SUMIFS(Daten!$N:$N,Daten!$P:$P,$A51,Daten!$L:$L,E$1)</f>
        <v>10</v>
      </c>
      <c r="F51" s="13">
        <f ca="1">IF($B51,SUM(C$2:C51),#N/A)</f>
        <v>217.3833333333333</v>
      </c>
      <c r="G51" s="13" t="e">
        <f ca="1">IF(B51,#N/A,SUM(C$2:C51)+SUMIF(B$2:B51,FALSE,D$2:D51)/SUMIF(B$2:B$97,FALSE,D$2:D$97)*(360-SUM(C$2:C51)))</f>
        <v>#N/A</v>
      </c>
      <c r="H51" s="13">
        <f>SUM(D$2:D51)*12*30/SUM(D$2:D$98)</f>
        <v>186.27860475449901</v>
      </c>
      <c r="I51" s="13">
        <f ca="1">IF($B51,SUM(E$2:E51),#N/A)</f>
        <v>196.03333333333333</v>
      </c>
      <c r="J51" s="13">
        <f t="shared" ca="1" si="3"/>
        <v>413.41666666666663</v>
      </c>
      <c r="K51" s="13">
        <f t="shared" si="4"/>
        <v>309.4736842105263</v>
      </c>
      <c r="L51" s="13">
        <f t="shared" si="5"/>
        <v>154.73684210526315</v>
      </c>
      <c r="M51" s="13">
        <f t="shared" si="6"/>
        <v>392</v>
      </c>
      <c r="N51" s="13">
        <f t="shared" si="7"/>
        <v>196</v>
      </c>
      <c r="O51" s="13">
        <f t="shared" si="11"/>
        <v>44.499999999999993</v>
      </c>
      <c r="P51" s="13">
        <f t="shared" si="16"/>
        <v>31</v>
      </c>
      <c r="Q51" s="13"/>
      <c r="R51" s="13"/>
      <c r="S51" s="13">
        <f t="shared" si="8"/>
        <v>21.875</v>
      </c>
      <c r="T51" s="13">
        <f t="shared" si="9"/>
        <v>26.25</v>
      </c>
      <c r="U51" s="13"/>
      <c r="V51" s="13"/>
      <c r="W51" s="19"/>
      <c r="X51" s="19"/>
      <c r="Y51" s="19"/>
      <c r="Z51" s="19"/>
      <c r="AA51" s="19"/>
      <c r="AB51" s="19"/>
      <c r="AC51" s="19"/>
      <c r="AD51" s="19"/>
      <c r="AE51" s="19"/>
      <c r="AF51" s="20"/>
      <c r="AG51" s="20"/>
      <c r="AH51" s="20"/>
      <c r="AI51" s="21"/>
    </row>
    <row r="52" spans="1:35" ht="15" customHeight="1">
      <c r="A52" s="15">
        <f t="shared" si="0"/>
        <v>41947</v>
      </c>
      <c r="B52" s="10" t="b">
        <f t="shared" ca="1" si="1"/>
        <v>1</v>
      </c>
      <c r="C52" s="13">
        <f>SUMIFS(Daten!$N:$N,Daten!$P:$P,$A52,Daten!$L:$L,C$1)</f>
        <v>4</v>
      </c>
      <c r="D52" s="16">
        <v>9</v>
      </c>
      <c r="E52" s="13">
        <f>SUMIFS(Daten!$N:$N,Daten!$P:$P,$A52,Daten!$L:$L,E$1)</f>
        <v>0</v>
      </c>
      <c r="F52" s="13">
        <f ca="1">IF($B52,SUM(C$2:C52),#N/A)</f>
        <v>221.3833333333333</v>
      </c>
      <c r="G52" s="13" t="e">
        <f ca="1">IF(B52,#N/A,SUM(C$2:C52)+SUMIF(B$2:B52,FALSE,D$2:D52)/SUMIF(B$2:B$97,FALSE,D$2:D$97)*(360-SUM(C$2:C52)))</f>
        <v>#N/A</v>
      </c>
      <c r="H52" s="13">
        <f>SUM(D$2:D52)*12*30/SUM(D$2:D$98)</f>
        <v>194.91668518107087</v>
      </c>
      <c r="I52" s="13">
        <f ca="1">IF($B52,SUM(E$2:E52),#N/A)</f>
        <v>196.03333333333333</v>
      </c>
      <c r="J52" s="13">
        <f t="shared" ca="1" si="3"/>
        <v>417.41666666666663</v>
      </c>
      <c r="K52" s="13">
        <f t="shared" si="4"/>
        <v>315.78947368421052</v>
      </c>
      <c r="L52" s="13">
        <f t="shared" si="5"/>
        <v>157.89473684210526</v>
      </c>
      <c r="M52" s="13">
        <f t="shared" si="6"/>
        <v>400</v>
      </c>
      <c r="N52" s="13">
        <f t="shared" si="7"/>
        <v>200</v>
      </c>
      <c r="O52" s="13">
        <f t="shared" si="11"/>
        <v>39.749999999999993</v>
      </c>
      <c r="P52" s="13">
        <f t="shared" si="16"/>
        <v>29.75</v>
      </c>
      <c r="Q52" s="13"/>
      <c r="R52" s="13"/>
      <c r="S52" s="13">
        <f t="shared" si="8"/>
        <v>21.875</v>
      </c>
      <c r="T52" s="13">
        <f t="shared" si="9"/>
        <v>26.25</v>
      </c>
      <c r="U52" s="13"/>
      <c r="V52" s="13"/>
      <c r="W52" s="19"/>
      <c r="X52" s="19"/>
      <c r="Y52" s="19"/>
      <c r="Z52" s="19"/>
      <c r="AA52" s="19"/>
      <c r="AB52" s="19"/>
      <c r="AC52" s="19"/>
      <c r="AD52" s="19"/>
      <c r="AE52" s="19"/>
      <c r="AF52" s="20"/>
      <c r="AG52" s="20"/>
      <c r="AH52" s="20"/>
      <c r="AI52" s="21"/>
    </row>
    <row r="53" spans="1:35" ht="15" customHeight="1">
      <c r="A53" s="15">
        <f t="shared" si="0"/>
        <v>41948</v>
      </c>
      <c r="B53" s="10" t="b">
        <f t="shared" ca="1" si="1"/>
        <v>1</v>
      </c>
      <c r="C53" s="13">
        <f>SUMIFS(Daten!$N:$N,Daten!$P:$P,$A53,Daten!$L:$L,C$1)</f>
        <v>1.5</v>
      </c>
      <c r="D53" s="16">
        <v>2</v>
      </c>
      <c r="E53" s="13">
        <f>SUMIFS(Daten!$N:$N,Daten!$P:$P,$A53,Daten!$L:$L,E$1)</f>
        <v>0</v>
      </c>
      <c r="F53" s="13">
        <f ca="1">IF($B53,SUM(C$2:C53),#N/A)</f>
        <v>222.8833333333333</v>
      </c>
      <c r="G53" s="13" t="e">
        <f ca="1">IF(B53,#N/A,SUM(C$2:C53)+SUMIF(B$2:B53,FALSE,D$2:D53)/SUMIF(B$2:B$97,FALSE,D$2:D$97)*(360-SUM(C$2:C53)))</f>
        <v>#N/A</v>
      </c>
      <c r="H53" s="13">
        <f>SUM(D$2:D53)*12*30/SUM(D$2:D$98)</f>
        <v>196.83625860919796</v>
      </c>
      <c r="I53" s="13">
        <f ca="1">IF($B53,SUM(E$2:E53),#N/A)</f>
        <v>196.03333333333333</v>
      </c>
      <c r="J53" s="13">
        <f t="shared" ca="1" si="3"/>
        <v>418.91666666666663</v>
      </c>
      <c r="K53" s="13">
        <f t="shared" si="4"/>
        <v>322.10526315789474</v>
      </c>
      <c r="L53" s="13">
        <f t="shared" si="5"/>
        <v>161.05263157894737</v>
      </c>
      <c r="M53" s="13">
        <f t="shared" si="6"/>
        <v>408</v>
      </c>
      <c r="N53" s="13">
        <f t="shared" si="7"/>
        <v>204</v>
      </c>
      <c r="O53" s="13">
        <f t="shared" si="11"/>
        <v>34.25</v>
      </c>
      <c r="P53" s="13">
        <f t="shared" si="16"/>
        <v>28.25</v>
      </c>
      <c r="Q53" s="13"/>
      <c r="R53" s="13"/>
      <c r="S53" s="13">
        <f t="shared" si="8"/>
        <v>21.875</v>
      </c>
      <c r="T53" s="13">
        <f t="shared" si="9"/>
        <v>26.25</v>
      </c>
      <c r="U53" s="13"/>
      <c r="V53" s="13"/>
      <c r="W53" s="19"/>
      <c r="X53" s="19"/>
      <c r="Y53" s="19"/>
      <c r="Z53" s="19"/>
      <c r="AA53" s="19"/>
      <c r="AB53" s="19"/>
      <c r="AC53" s="19"/>
      <c r="AD53" s="19"/>
      <c r="AE53" s="19"/>
      <c r="AF53" s="20"/>
      <c r="AG53" s="20"/>
      <c r="AH53" s="20"/>
      <c r="AI53" s="21"/>
    </row>
    <row r="54" spans="1:35">
      <c r="A54" s="15">
        <f t="shared" si="0"/>
        <v>41949</v>
      </c>
      <c r="B54" s="10" t="b">
        <f t="shared" ca="1" si="1"/>
        <v>1</v>
      </c>
      <c r="C54" s="13">
        <f>SUMIFS(Daten!$N:$N,Daten!$P:$P,$A54,Daten!$L:$L,C$1)</f>
        <v>1.75</v>
      </c>
      <c r="D54" s="16"/>
      <c r="E54" s="13">
        <f>SUMIFS(Daten!$N:$N,Daten!$P:$P,$A54,Daten!$L:$L,E$1)</f>
        <v>6.5</v>
      </c>
      <c r="F54" s="13">
        <f ca="1">IF($B54,SUM(C$2:C54),#N/A)</f>
        <v>224.6333333333333</v>
      </c>
      <c r="G54" s="13" t="e">
        <f ca="1">IF(B54,#N/A,SUM(C$2:C54)+SUMIF(B$2:B54,FALSE,D$2:D54)/SUMIF(B$2:B$97,FALSE,D$2:D$97)*(360-SUM(C$2:C54)))</f>
        <v>#N/A</v>
      </c>
      <c r="H54" s="13">
        <f>SUM(D$2:D54)*12*30/SUM(D$2:D$98)</f>
        <v>196.83625860919796</v>
      </c>
      <c r="I54" s="13">
        <f ca="1">IF($B54,SUM(E$2:E54),#N/A)</f>
        <v>202.53333333333333</v>
      </c>
      <c r="J54" s="13">
        <f t="shared" ca="1" si="3"/>
        <v>427.16666666666663</v>
      </c>
      <c r="K54" s="13">
        <f t="shared" si="4"/>
        <v>328.42105263157896</v>
      </c>
      <c r="L54" s="13">
        <f t="shared" si="5"/>
        <v>164.21052631578948</v>
      </c>
      <c r="M54" s="13">
        <f t="shared" si="6"/>
        <v>416</v>
      </c>
      <c r="N54" s="13">
        <f t="shared" si="7"/>
        <v>208</v>
      </c>
      <c r="O54" s="13">
        <f t="shared" si="11"/>
        <v>31.333333333333329</v>
      </c>
      <c r="P54" s="13">
        <f t="shared" si="16"/>
        <v>26.25</v>
      </c>
      <c r="Q54" s="13">
        <f t="shared" ref="Q54" si="37">SUM(C51:C57)</f>
        <v>21.833333333333325</v>
      </c>
      <c r="R54" s="13">
        <f t="shared" ref="R54" si="38">SUM(E51:E57)</f>
        <v>27.25</v>
      </c>
      <c r="S54" s="13">
        <f t="shared" si="8"/>
        <v>21.875</v>
      </c>
      <c r="T54" s="13">
        <f t="shared" si="9"/>
        <v>26.25</v>
      </c>
      <c r="U54" s="13">
        <f t="shared" ref="U54" si="39">300/COUNT($A$2:$A$97)*7</f>
        <v>21.875</v>
      </c>
      <c r="V54" s="13">
        <f t="shared" ref="V54" si="40">360/COUNT($A$2:$A$97)*7</f>
        <v>26.25</v>
      </c>
      <c r="W54" s="19" t="s">
        <v>9</v>
      </c>
      <c r="X54" s="19"/>
      <c r="Y54" s="19"/>
      <c r="Z54" s="19"/>
      <c r="AA54" s="19"/>
      <c r="AB54" s="19"/>
      <c r="AC54" s="19"/>
      <c r="AD54" s="19"/>
      <c r="AE54" s="19"/>
      <c r="AF54" s="20">
        <f>100/AF59*AF49</f>
        <v>128.32070707070704</v>
      </c>
      <c r="AG54" s="20"/>
      <c r="AH54" s="20"/>
      <c r="AI54" s="21" t="s">
        <v>10</v>
      </c>
    </row>
    <row r="55" spans="1:35">
      <c r="A55" s="15">
        <f t="shared" si="0"/>
        <v>41950</v>
      </c>
      <c r="B55" s="10" t="b">
        <f t="shared" ca="1" si="1"/>
        <v>1</v>
      </c>
      <c r="C55" s="13">
        <f>SUMIFS(Daten!$N:$N,Daten!$P:$P,$A55,Daten!$L:$L,C$1)</f>
        <v>6.6666666666666581</v>
      </c>
      <c r="D55" s="16">
        <v>9</v>
      </c>
      <c r="E55" s="13">
        <f>SUMIFS(Daten!$N:$N,Daten!$P:$P,$A55,Daten!$L:$L,E$1)</f>
        <v>9.75</v>
      </c>
      <c r="F55" s="13">
        <f ca="1">IF($B55,SUM(C$2:C55),#N/A)</f>
        <v>231.29999999999995</v>
      </c>
      <c r="G55" s="13" t="e">
        <f ca="1">IF(B55,#N/A,SUM(C$2:C55)+SUMIF(B$2:B55,FALSE,D$2:D55)/SUMIF(B$2:B$97,FALSE,D$2:D$97)*(360-SUM(C$2:C55)))</f>
        <v>#N/A</v>
      </c>
      <c r="H55" s="13">
        <f>SUM(D$2:D55)*12*30/SUM(D$2:D$98)</f>
        <v>205.47433903576984</v>
      </c>
      <c r="I55" s="13">
        <f ca="1">IF($B55,SUM(E$2:E55),#N/A)</f>
        <v>212.28333333333333</v>
      </c>
      <c r="J55" s="13">
        <f t="shared" ca="1" si="3"/>
        <v>443.58333333333326</v>
      </c>
      <c r="K55" s="13">
        <f t="shared" si="4"/>
        <v>334.73684210526318</v>
      </c>
      <c r="L55" s="13">
        <f t="shared" si="5"/>
        <v>167.36842105263159</v>
      </c>
      <c r="M55" s="13">
        <f t="shared" si="6"/>
        <v>424</v>
      </c>
      <c r="N55" s="13">
        <f t="shared" si="7"/>
        <v>212</v>
      </c>
      <c r="O55" s="13">
        <f t="shared" si="11"/>
        <v>26.333333333333321</v>
      </c>
      <c r="P55" s="13">
        <f t="shared" si="16"/>
        <v>28.25</v>
      </c>
      <c r="Q55" s="13"/>
      <c r="R55" s="13"/>
      <c r="S55" s="13">
        <f t="shared" si="8"/>
        <v>21.875</v>
      </c>
      <c r="T55" s="13">
        <f t="shared" si="9"/>
        <v>26.25</v>
      </c>
      <c r="U55" s="13"/>
      <c r="V55" s="13"/>
      <c r="W55" s="19"/>
      <c r="X55" s="19"/>
      <c r="Y55" s="19"/>
      <c r="Z55" s="19"/>
      <c r="AA55" s="19"/>
      <c r="AB55" s="19"/>
      <c r="AC55" s="19"/>
      <c r="AD55" s="19"/>
      <c r="AE55" s="19"/>
      <c r="AF55" s="20"/>
      <c r="AG55" s="20"/>
      <c r="AH55" s="20"/>
      <c r="AI55" s="21"/>
    </row>
    <row r="56" spans="1:35">
      <c r="A56" s="15">
        <f t="shared" si="0"/>
        <v>41951</v>
      </c>
      <c r="B56" s="10" t="b">
        <f t="shared" ca="1" si="1"/>
        <v>1</v>
      </c>
      <c r="C56" s="13">
        <f>SUMIFS(Daten!$N:$N,Daten!$P:$P,$A56,Daten!$L:$L,C$1)</f>
        <v>0</v>
      </c>
      <c r="E56" s="13">
        <f>SUMIFS(Daten!$N:$N,Daten!$P:$P,$A56,Daten!$L:$L,E$1)</f>
        <v>0</v>
      </c>
      <c r="F56" s="13">
        <f ca="1">IF($B56,SUM(C$2:C56),#N/A)</f>
        <v>231.29999999999995</v>
      </c>
      <c r="G56" s="13" t="e">
        <f ca="1">IF(B56,#N/A,SUM(C$2:C56)+SUMIF(B$2:B56,FALSE,D$2:D56)/SUMIF(B$2:B$97,FALSE,D$2:D$97)*(360-SUM(C$2:C56)))</f>
        <v>#N/A</v>
      </c>
      <c r="H56" s="13">
        <f>SUM(D$2:D56)*12*30/SUM(D$2:D$98)</f>
        <v>205.47433903576984</v>
      </c>
      <c r="I56" s="13">
        <f ca="1">IF($B56,SUM(E$2:E56),#N/A)</f>
        <v>212.28333333333333</v>
      </c>
      <c r="J56" s="13">
        <f t="shared" ca="1" si="3"/>
        <v>443.58333333333326</v>
      </c>
      <c r="K56" s="13">
        <f t="shared" si="4"/>
        <v>341.0526315789474</v>
      </c>
      <c r="L56" s="13">
        <f t="shared" si="5"/>
        <v>170.5263157894737</v>
      </c>
      <c r="M56" s="13">
        <f t="shared" si="6"/>
        <v>432</v>
      </c>
      <c r="N56" s="13">
        <f t="shared" si="7"/>
        <v>216</v>
      </c>
      <c r="O56" s="13">
        <f t="shared" si="11"/>
        <v>20.583333333333325</v>
      </c>
      <c r="P56" s="13">
        <f t="shared" si="16"/>
        <v>27.25</v>
      </c>
      <c r="Q56" s="13"/>
      <c r="R56" s="13"/>
      <c r="S56" s="13">
        <f t="shared" si="8"/>
        <v>21.875</v>
      </c>
      <c r="T56" s="13">
        <f t="shared" si="9"/>
        <v>26.25</v>
      </c>
      <c r="U56" s="13"/>
      <c r="V56" s="13"/>
      <c r="W56" s="19"/>
      <c r="X56" s="19"/>
      <c r="Y56" s="19"/>
      <c r="Z56" s="19"/>
      <c r="AA56" s="19"/>
      <c r="AB56" s="19"/>
      <c r="AC56" s="19"/>
      <c r="AD56" s="19"/>
      <c r="AE56" s="19"/>
      <c r="AF56" s="20"/>
      <c r="AG56" s="20"/>
      <c r="AH56" s="20"/>
      <c r="AI56" s="21"/>
    </row>
    <row r="57" spans="1:35">
      <c r="A57" s="15">
        <f t="shared" si="0"/>
        <v>41952</v>
      </c>
      <c r="B57" s="10" t="b">
        <f t="shared" ca="1" si="1"/>
        <v>1</v>
      </c>
      <c r="C57" s="13">
        <f>SUMIFS(Daten!$N:$N,Daten!$P:$P,$A57,Daten!$L:$L,C$1)</f>
        <v>2</v>
      </c>
      <c r="E57" s="13">
        <f>SUMIFS(Daten!$N:$N,Daten!$P:$P,$A57,Daten!$L:$L,E$1)</f>
        <v>1</v>
      </c>
      <c r="F57" s="13">
        <f ca="1">IF($B57,SUM(C$2:C57),#N/A)</f>
        <v>233.29999999999995</v>
      </c>
      <c r="G57" s="13" t="e">
        <f ca="1">IF(B57,#N/A,SUM(C$2:C57)+SUMIF(B$2:B57,FALSE,D$2:D57)/SUMIF(B$2:B$97,FALSE,D$2:D$97)*(360-SUM(C$2:C57)))</f>
        <v>#N/A</v>
      </c>
      <c r="H57" s="13">
        <f>SUM(D$2:D57)*12*30/SUM(D$2:D$98)</f>
        <v>205.47433903576984</v>
      </c>
      <c r="I57" s="13">
        <f ca="1">IF($B57,SUM(E$2:E57),#N/A)</f>
        <v>213.28333333333333</v>
      </c>
      <c r="J57" s="13">
        <f t="shared" ca="1" si="3"/>
        <v>446.58333333333326</v>
      </c>
      <c r="K57" s="13">
        <f t="shared" si="4"/>
        <v>347.36842105263156</v>
      </c>
      <c r="L57" s="13">
        <f t="shared" si="5"/>
        <v>173.68421052631578</v>
      </c>
      <c r="M57" s="13">
        <f t="shared" si="6"/>
        <v>440</v>
      </c>
      <c r="N57" s="13">
        <f t="shared" si="7"/>
        <v>220</v>
      </c>
      <c r="O57" s="13">
        <f t="shared" si="11"/>
        <v>21.833333333333325</v>
      </c>
      <c r="P57" s="13">
        <f t="shared" si="16"/>
        <v>27.25</v>
      </c>
      <c r="Q57" s="13"/>
      <c r="R57" s="13"/>
      <c r="S57" s="13">
        <f t="shared" si="8"/>
        <v>21.875</v>
      </c>
      <c r="T57" s="13">
        <f t="shared" si="9"/>
        <v>26.25</v>
      </c>
      <c r="U57" s="13"/>
      <c r="V57" s="13"/>
      <c r="W57" s="19"/>
      <c r="X57" s="19"/>
      <c r="Y57" s="19"/>
      <c r="Z57" s="19"/>
      <c r="AA57" s="19"/>
      <c r="AB57" s="19"/>
      <c r="AC57" s="19"/>
      <c r="AD57" s="19"/>
      <c r="AE57" s="19"/>
      <c r="AF57" s="20"/>
      <c r="AG57" s="20"/>
      <c r="AH57" s="20"/>
      <c r="AI57" s="21"/>
    </row>
    <row r="58" spans="1:35">
      <c r="A58" s="15">
        <f t="shared" si="0"/>
        <v>41953</v>
      </c>
      <c r="B58" s="10" t="b">
        <f t="shared" ref="B58:B96" ca="1" si="41">OR(A58&lt;=TODAY(),B59)</f>
        <v>1</v>
      </c>
      <c r="C58" s="13">
        <f>SUMIFS(Daten!$N:$N,Daten!$P:$P,$A58,Daten!$L:$L,C$1)</f>
        <v>7.8333333333333259</v>
      </c>
      <c r="D58" s="16">
        <v>7</v>
      </c>
      <c r="E58" s="13">
        <f>SUMIFS(Daten!$N:$N,Daten!$P:$P,$A58,Daten!$L:$L,E$1)</f>
        <v>10.25</v>
      </c>
      <c r="F58" s="13">
        <f ca="1">IF($B58,SUM(C$2:C58),#N/A)</f>
        <v>241.13333333333327</v>
      </c>
      <c r="G58" s="13" t="e">
        <f ca="1">IF(B58,#N/A,SUM(C$2:C58)+SUMIF(B$2:B58,FALSE,D$2:D58)/SUMIF(B$2:B$97,FALSE,D$2:D$97)*(360-SUM(C$2:C58)))</f>
        <v>#N/A</v>
      </c>
      <c r="H58" s="13">
        <f>SUM(D$2:D58)*12*30/SUM(D$2:D$98)</f>
        <v>212.19284603421463</v>
      </c>
      <c r="I58" s="13">
        <f ca="1">IF($B58,SUM(E$2:E58),#N/A)</f>
        <v>223.53333333333333</v>
      </c>
      <c r="J58" s="13">
        <f t="shared" ca="1" si="3"/>
        <v>464.66666666666663</v>
      </c>
      <c r="K58" s="13">
        <f t="shared" si="4"/>
        <v>353.68421052631578</v>
      </c>
      <c r="L58" s="13">
        <f t="shared" si="5"/>
        <v>176.84210526315789</v>
      </c>
      <c r="M58" s="13">
        <f t="shared" si="6"/>
        <v>448</v>
      </c>
      <c r="N58" s="13">
        <f t="shared" si="7"/>
        <v>224</v>
      </c>
      <c r="O58" s="13">
        <f t="shared" si="11"/>
        <v>23.749999999999982</v>
      </c>
      <c r="P58" s="13">
        <f t="shared" si="16"/>
        <v>27.5</v>
      </c>
      <c r="Q58" s="13"/>
      <c r="R58" s="13"/>
      <c r="S58" s="13">
        <f t="shared" si="8"/>
        <v>21.875</v>
      </c>
      <c r="T58" s="13">
        <f t="shared" si="9"/>
        <v>26.25</v>
      </c>
      <c r="U58" s="13"/>
      <c r="V58" s="13"/>
      <c r="W58" s="19"/>
      <c r="X58" s="19"/>
      <c r="Y58" s="19"/>
      <c r="Z58" s="19"/>
      <c r="AA58" s="19"/>
      <c r="AB58" s="19"/>
      <c r="AC58" s="19"/>
      <c r="AD58" s="19"/>
      <c r="AE58" s="19"/>
      <c r="AF58" s="20"/>
      <c r="AG58" s="20"/>
      <c r="AH58" s="20"/>
      <c r="AI58" s="21"/>
    </row>
    <row r="59" spans="1:35">
      <c r="A59" s="15">
        <f t="shared" si="0"/>
        <v>41954</v>
      </c>
      <c r="B59" s="10" t="b">
        <f t="shared" ca="1" si="41"/>
        <v>1</v>
      </c>
      <c r="C59" s="13">
        <f>SUMIFS(Daten!$N:$N,Daten!$P:$P,$A59,Daten!$L:$L,C$1)</f>
        <v>2.5</v>
      </c>
      <c r="D59" s="16">
        <v>9</v>
      </c>
      <c r="E59" s="13">
        <f>SUMIFS(Daten!$N:$N,Daten!$P:$P,$A59,Daten!$L:$L,E$1)</f>
        <v>0</v>
      </c>
      <c r="F59" s="13">
        <f ca="1">IF($B59,SUM(C$2:C59),#N/A)</f>
        <v>243.63333333333327</v>
      </c>
      <c r="G59" s="13" t="e">
        <f ca="1">IF(B59,#N/A,SUM(C$2:C59)+SUMIF(B$2:B59,FALSE,D$2:D59)/SUMIF(B$2:B$97,FALSE,D$2:D$97)*(360-SUM(C$2:C59)))</f>
        <v>#N/A</v>
      </c>
      <c r="H59" s="13">
        <f>SUM(D$2:D59)*12*30/SUM(D$2:D$98)</f>
        <v>220.83092646078651</v>
      </c>
      <c r="I59" s="13">
        <f ca="1">IF($B59,SUM(E$2:E59),#N/A)</f>
        <v>223.53333333333333</v>
      </c>
      <c r="J59" s="13">
        <f t="shared" ca="1" si="3"/>
        <v>467.16666666666663</v>
      </c>
      <c r="K59" s="13">
        <f t="shared" si="4"/>
        <v>360</v>
      </c>
      <c r="L59" s="13">
        <f t="shared" si="5"/>
        <v>180</v>
      </c>
      <c r="M59" s="13">
        <f t="shared" si="6"/>
        <v>456</v>
      </c>
      <c r="N59" s="13">
        <f t="shared" si="7"/>
        <v>228</v>
      </c>
      <c r="O59" s="13">
        <f t="shared" si="11"/>
        <v>22.249999999999982</v>
      </c>
      <c r="P59" s="13">
        <f t="shared" si="16"/>
        <v>27.5</v>
      </c>
      <c r="Q59" s="13"/>
      <c r="R59" s="13"/>
      <c r="S59" s="13">
        <f t="shared" si="8"/>
        <v>21.875</v>
      </c>
      <c r="T59" s="13">
        <f t="shared" si="9"/>
        <v>26.25</v>
      </c>
      <c r="U59" s="13"/>
      <c r="V59" s="13"/>
      <c r="W59" s="19" t="s">
        <v>5</v>
      </c>
      <c r="X59" s="19"/>
      <c r="Y59" s="19"/>
      <c r="Z59" s="19"/>
      <c r="AA59" s="19"/>
      <c r="AB59" s="19"/>
      <c r="AC59" s="19"/>
      <c r="AD59" s="19"/>
      <c r="AE59" s="19"/>
      <c r="AF59" s="20">
        <f>2*12*((25+30)/2)</f>
        <v>660</v>
      </c>
      <c r="AG59" s="20"/>
      <c r="AH59" s="20"/>
      <c r="AI59" s="21" t="s">
        <v>3</v>
      </c>
    </row>
    <row r="60" spans="1:35">
      <c r="A60" s="15">
        <f t="shared" si="0"/>
        <v>41955</v>
      </c>
      <c r="B60" s="10" t="b">
        <f t="shared" ca="1" si="41"/>
        <v>1</v>
      </c>
      <c r="C60" s="13">
        <f>SUMIFS(Daten!$N:$N,Daten!$P:$P,$A60,Daten!$L:$L,C$1)</f>
        <v>0</v>
      </c>
      <c r="D60" s="16">
        <v>2</v>
      </c>
      <c r="E60" s="13">
        <f>SUMIFS(Daten!$N:$N,Daten!$P:$P,$A60,Daten!$L:$L,E$1)</f>
        <v>0</v>
      </c>
      <c r="F60" s="13">
        <f ca="1">IF($B60,SUM(C$2:C60),#N/A)</f>
        <v>243.63333333333327</v>
      </c>
      <c r="G60" s="13" t="e">
        <f ca="1">IF(B60,#N/A,SUM(C$2:C60)+SUMIF(B$2:B60,FALSE,D$2:D60)/SUMIF(B$2:B$97,FALSE,D$2:D$97)*(360-SUM(C$2:C60)))</f>
        <v>#N/A</v>
      </c>
      <c r="H60" s="13">
        <f>SUM(D$2:D60)*12*30/SUM(D$2:D$98)</f>
        <v>222.75049988891359</v>
      </c>
      <c r="I60" s="13">
        <f ca="1">IF($B60,SUM(E$2:E60),#N/A)</f>
        <v>223.53333333333333</v>
      </c>
      <c r="J60" s="13">
        <f t="shared" ca="1" si="3"/>
        <v>467.16666666666663</v>
      </c>
      <c r="K60" s="13">
        <f t="shared" si="4"/>
        <v>366.31578947368422</v>
      </c>
      <c r="L60" s="13">
        <f t="shared" si="5"/>
        <v>183.15789473684211</v>
      </c>
      <c r="M60" s="13">
        <f t="shared" si="6"/>
        <v>464</v>
      </c>
      <c r="N60" s="13">
        <f t="shared" si="7"/>
        <v>232</v>
      </c>
      <c r="O60" s="13">
        <f t="shared" si="11"/>
        <v>20.749999999999982</v>
      </c>
      <c r="P60" s="13">
        <f t="shared" si="16"/>
        <v>27.5</v>
      </c>
      <c r="Q60" s="13"/>
      <c r="R60" s="13"/>
      <c r="S60" s="13">
        <f t="shared" si="8"/>
        <v>21.875</v>
      </c>
      <c r="T60" s="13">
        <f t="shared" si="9"/>
        <v>26.25</v>
      </c>
      <c r="U60" s="13"/>
      <c r="V60" s="13"/>
      <c r="W60" s="19"/>
      <c r="X60" s="19"/>
      <c r="Y60" s="19"/>
      <c r="Z60" s="19"/>
      <c r="AA60" s="19"/>
      <c r="AB60" s="19"/>
      <c r="AC60" s="19"/>
      <c r="AD60" s="19"/>
      <c r="AE60" s="19"/>
      <c r="AF60" s="20"/>
      <c r="AG60" s="20"/>
      <c r="AH60" s="20"/>
      <c r="AI60" s="21"/>
    </row>
    <row r="61" spans="1:35">
      <c r="A61" s="15">
        <f t="shared" si="0"/>
        <v>41956</v>
      </c>
      <c r="B61" s="10" t="b">
        <f t="shared" ca="1" si="41"/>
        <v>1</v>
      </c>
      <c r="C61" s="13">
        <f>SUMIFS(Daten!$N:$N,Daten!$P:$P,$A61,Daten!$L:$L,C$1)</f>
        <v>0</v>
      </c>
      <c r="D61" s="16"/>
      <c r="E61" s="13">
        <f>SUMIFS(Daten!$N:$N,Daten!$P:$P,$A61,Daten!$L:$L,E$1)</f>
        <v>11.75</v>
      </c>
      <c r="F61" s="13">
        <f ca="1">IF($B61,SUM(C$2:C61),#N/A)</f>
        <v>243.63333333333327</v>
      </c>
      <c r="G61" s="13" t="e">
        <f ca="1">IF(B61,#N/A,SUM(C$2:C61)+SUMIF(B$2:B61,FALSE,D$2:D61)/SUMIF(B$2:B$97,FALSE,D$2:D$97)*(360-SUM(C$2:C61)))</f>
        <v>#N/A</v>
      </c>
      <c r="H61" s="13">
        <f>SUM(D$2:D61)*12*30/SUM(D$2:D$98)</f>
        <v>222.75049988891359</v>
      </c>
      <c r="I61" s="13">
        <f ca="1">IF($B61,SUM(E$2:E61),#N/A)</f>
        <v>235.28333333333333</v>
      </c>
      <c r="J61" s="13">
        <f t="shared" ca="1" si="3"/>
        <v>478.91666666666663</v>
      </c>
      <c r="K61" s="13">
        <f t="shared" si="4"/>
        <v>372.63157894736844</v>
      </c>
      <c r="L61" s="13">
        <f t="shared" si="5"/>
        <v>186.31578947368422</v>
      </c>
      <c r="M61" s="13">
        <f t="shared" si="6"/>
        <v>472</v>
      </c>
      <c r="N61" s="13">
        <f t="shared" si="7"/>
        <v>236</v>
      </c>
      <c r="O61" s="13">
        <f t="shared" si="11"/>
        <v>18.999999999999982</v>
      </c>
      <c r="P61" s="13">
        <f t="shared" si="16"/>
        <v>32.75</v>
      </c>
      <c r="Q61" s="13">
        <f t="shared" ref="Q61" si="42">SUM(C58:C64)</f>
        <v>25.499999999999986</v>
      </c>
      <c r="R61" s="13">
        <f t="shared" ref="R61" si="43">SUM(E58:E64)</f>
        <v>38.25</v>
      </c>
      <c r="S61" s="13">
        <f t="shared" si="8"/>
        <v>21.875</v>
      </c>
      <c r="T61" s="13">
        <f t="shared" si="9"/>
        <v>26.25</v>
      </c>
      <c r="U61" s="13">
        <f t="shared" ref="U61" si="44">300/COUNT($A$2:$A$97)*7</f>
        <v>21.875</v>
      </c>
      <c r="V61" s="13">
        <f t="shared" ref="V61" si="45">360/COUNT($A$2:$A$97)*7</f>
        <v>26.25</v>
      </c>
      <c r="W61" s="19"/>
      <c r="X61" s="19"/>
      <c r="Y61" s="19"/>
      <c r="Z61" s="19"/>
      <c r="AA61" s="19"/>
      <c r="AB61" s="19"/>
      <c r="AC61" s="19"/>
      <c r="AD61" s="19"/>
      <c r="AE61" s="19"/>
      <c r="AF61" s="20"/>
      <c r="AG61" s="20"/>
      <c r="AH61" s="20"/>
      <c r="AI61" s="21"/>
    </row>
    <row r="62" spans="1:35">
      <c r="A62" s="15">
        <f t="shared" si="0"/>
        <v>41957</v>
      </c>
      <c r="B62" s="10" t="b">
        <f t="shared" ca="1" si="41"/>
        <v>1</v>
      </c>
      <c r="C62" s="13">
        <f>SUMIFS(Daten!$N:$N,Daten!$P:$P,$A62,Daten!$L:$L,C$1)</f>
        <v>10.25</v>
      </c>
      <c r="D62" s="16">
        <v>9</v>
      </c>
      <c r="E62" s="13">
        <f>SUMIFS(Daten!$N:$N,Daten!$P:$P,$A62,Daten!$L:$L,E$1)</f>
        <v>10.25</v>
      </c>
      <c r="F62" s="13">
        <f ca="1">IF($B62,SUM(C$2:C62),#N/A)</f>
        <v>253.88333333333327</v>
      </c>
      <c r="G62" s="13" t="e">
        <f ca="1">IF(B62,#N/A,SUM(C$2:C62)+SUMIF(B$2:B62,FALSE,D$2:D62)/SUMIF(B$2:B$97,FALSE,D$2:D$97)*(360-SUM(C$2:C62)))</f>
        <v>#N/A</v>
      </c>
      <c r="H62" s="13">
        <f>SUM(D$2:D62)*12*30/SUM(D$2:D$98)</f>
        <v>231.38858031548546</v>
      </c>
      <c r="I62" s="13">
        <f ca="1">IF($B62,SUM(E$2:E62),#N/A)</f>
        <v>245.53333333333333</v>
      </c>
      <c r="J62" s="13">
        <f t="shared" ca="1" si="3"/>
        <v>499.41666666666663</v>
      </c>
      <c r="K62" s="13">
        <f t="shared" si="4"/>
        <v>378.94736842105266</v>
      </c>
      <c r="L62" s="13">
        <f t="shared" si="5"/>
        <v>189.47368421052633</v>
      </c>
      <c r="M62" s="13">
        <f t="shared" si="6"/>
        <v>480</v>
      </c>
      <c r="N62" s="13">
        <f t="shared" si="7"/>
        <v>240</v>
      </c>
      <c r="O62" s="13">
        <f t="shared" si="11"/>
        <v>22.583333333333325</v>
      </c>
      <c r="P62" s="13">
        <f t="shared" si="16"/>
        <v>33.25</v>
      </c>
      <c r="Q62" s="13"/>
      <c r="R62" s="13"/>
      <c r="S62" s="13">
        <f t="shared" si="8"/>
        <v>21.875</v>
      </c>
      <c r="T62" s="13">
        <f t="shared" si="9"/>
        <v>26.25</v>
      </c>
      <c r="U62" s="13"/>
      <c r="V62" s="13"/>
      <c r="W62" s="19"/>
      <c r="X62" s="19"/>
      <c r="Y62" s="19"/>
      <c r="Z62" s="19"/>
      <c r="AA62" s="19"/>
      <c r="AB62" s="19"/>
      <c r="AC62" s="19"/>
      <c r="AD62" s="19"/>
      <c r="AE62" s="19"/>
      <c r="AF62" s="20"/>
      <c r="AG62" s="20"/>
      <c r="AH62" s="20"/>
      <c r="AI62" s="21"/>
    </row>
    <row r="63" spans="1:35">
      <c r="A63" s="15">
        <f t="shared" si="0"/>
        <v>41958</v>
      </c>
      <c r="B63" s="10" t="b">
        <f t="shared" ca="1" si="41"/>
        <v>1</v>
      </c>
      <c r="C63" s="13">
        <f>SUMIFS(Daten!$N:$N,Daten!$P:$P,$A63,Daten!$L:$L,C$1)</f>
        <v>4.4166666666666599</v>
      </c>
      <c r="E63" s="13">
        <f>SUMIFS(Daten!$N:$N,Daten!$P:$P,$A63,Daten!$L:$L,E$1)</f>
        <v>3.5</v>
      </c>
      <c r="F63" s="13">
        <f ca="1">IF($B63,SUM(C$2:C63),#N/A)</f>
        <v>258.29999999999995</v>
      </c>
      <c r="G63" s="13" t="e">
        <f ca="1">IF(B63,#N/A,SUM(C$2:C63)+SUMIF(B$2:B63,FALSE,D$2:D63)/SUMIF(B$2:B$97,FALSE,D$2:D$97)*(360-SUM(C$2:C63)))</f>
        <v>#N/A</v>
      </c>
      <c r="H63" s="13">
        <f>SUM(D$2:D63)*12*30/SUM(D$2:D$98)</f>
        <v>231.38858031548546</v>
      </c>
      <c r="I63" s="13">
        <f ca="1">IF($B63,SUM(E$2:E63),#N/A)</f>
        <v>249.03333333333333</v>
      </c>
      <c r="J63" s="13">
        <f t="shared" ca="1" si="3"/>
        <v>507.33333333333326</v>
      </c>
      <c r="K63" s="13">
        <f t="shared" si="4"/>
        <v>385.26315789473682</v>
      </c>
      <c r="L63" s="13">
        <f t="shared" si="5"/>
        <v>192.63157894736841</v>
      </c>
      <c r="M63" s="13">
        <f t="shared" si="6"/>
        <v>488</v>
      </c>
      <c r="N63" s="13">
        <f t="shared" si="7"/>
        <v>244</v>
      </c>
      <c r="O63" s="13">
        <f t="shared" si="11"/>
        <v>26.999999999999986</v>
      </c>
      <c r="P63" s="13">
        <f t="shared" si="16"/>
        <v>36.75</v>
      </c>
      <c r="Q63" s="13"/>
      <c r="R63" s="13"/>
      <c r="S63" s="13">
        <f t="shared" si="8"/>
        <v>21.875</v>
      </c>
      <c r="T63" s="13">
        <f t="shared" si="9"/>
        <v>26.25</v>
      </c>
      <c r="U63" s="13"/>
      <c r="V63" s="13"/>
      <c r="W63" s="19"/>
      <c r="X63" s="19"/>
      <c r="Y63" s="19"/>
      <c r="Z63" s="19"/>
      <c r="AA63" s="19"/>
      <c r="AB63" s="19"/>
      <c r="AC63" s="19"/>
      <c r="AD63" s="19"/>
      <c r="AE63" s="19"/>
      <c r="AF63" s="20"/>
      <c r="AG63" s="20"/>
      <c r="AH63" s="20"/>
      <c r="AI63" s="21"/>
    </row>
    <row r="64" spans="1:35">
      <c r="A64" s="15">
        <f t="shared" si="0"/>
        <v>41959</v>
      </c>
      <c r="B64" s="10" t="b">
        <f t="shared" ca="1" si="41"/>
        <v>1</v>
      </c>
      <c r="C64" s="13">
        <f>SUMIFS(Daten!$N:$N,Daten!$P:$P,$A64,Daten!$L:$L,C$1)</f>
        <v>0.5</v>
      </c>
      <c r="E64" s="13">
        <f>SUMIFS(Daten!$N:$N,Daten!$P:$P,$A64,Daten!$L:$L,E$1)</f>
        <v>2.5</v>
      </c>
      <c r="F64" s="13">
        <f ca="1">IF($B64,SUM(C$2:C64),#N/A)</f>
        <v>258.79999999999995</v>
      </c>
      <c r="G64" s="13" t="e">
        <f ca="1">IF(B64,#N/A,SUM(C$2:C64)+SUMIF(B$2:B64,FALSE,D$2:D64)/SUMIF(B$2:B$97,FALSE,D$2:D$97)*(360-SUM(C$2:C64)))</f>
        <v>#N/A</v>
      </c>
      <c r="H64" s="13">
        <f>SUM(D$2:D64)*12*30/SUM(D$2:D$98)</f>
        <v>231.38858031548546</v>
      </c>
      <c r="I64" s="13">
        <f ca="1">IF($B64,SUM(E$2:E64),#N/A)</f>
        <v>251.53333333333333</v>
      </c>
      <c r="J64" s="13">
        <f t="shared" ca="1" si="3"/>
        <v>510.33333333333326</v>
      </c>
      <c r="K64" s="13">
        <f t="shared" si="4"/>
        <v>391.57894736842104</v>
      </c>
      <c r="L64" s="13">
        <f t="shared" si="5"/>
        <v>195.78947368421052</v>
      </c>
      <c r="M64" s="13">
        <f t="shared" si="6"/>
        <v>496</v>
      </c>
      <c r="N64" s="13">
        <f t="shared" si="7"/>
        <v>248</v>
      </c>
      <c r="O64" s="13">
        <f t="shared" si="11"/>
        <v>25.499999999999986</v>
      </c>
      <c r="P64" s="13">
        <f t="shared" si="16"/>
        <v>38.25</v>
      </c>
      <c r="Q64" s="13"/>
      <c r="R64" s="13"/>
      <c r="S64" s="13">
        <f t="shared" si="8"/>
        <v>21.875</v>
      </c>
      <c r="T64" s="13">
        <f t="shared" si="9"/>
        <v>26.25</v>
      </c>
      <c r="U64" s="13"/>
      <c r="V64" s="13"/>
      <c r="W64" s="19" t="s">
        <v>6</v>
      </c>
      <c r="X64" s="19"/>
      <c r="Y64" s="19"/>
      <c r="Z64" s="19"/>
      <c r="AA64" s="19"/>
      <c r="AB64" s="19"/>
      <c r="AC64" s="19"/>
      <c r="AD64" s="19"/>
      <c r="AE64" s="19"/>
      <c r="AF64" s="20">
        <f ca="1">AF59/(A97-A2)*(TODAY()-A2)</f>
        <v>639.15789473684208</v>
      </c>
      <c r="AG64" s="20"/>
      <c r="AH64" s="20"/>
      <c r="AI64" s="21" t="s">
        <v>3</v>
      </c>
    </row>
    <row r="65" spans="1:35">
      <c r="A65" s="15">
        <f t="shared" si="0"/>
        <v>41960</v>
      </c>
      <c r="B65" s="10" t="b">
        <f t="shared" ca="1" si="41"/>
        <v>1</v>
      </c>
      <c r="C65" s="13">
        <f>SUMIFS(Daten!$N:$N,Daten!$P:$P,$A65,Daten!$L:$L,C$1)</f>
        <v>9.6666666666666661</v>
      </c>
      <c r="D65" s="16">
        <v>7</v>
      </c>
      <c r="E65" s="13">
        <f>SUMIFS(Daten!$N:$N,Daten!$P:$P,$A65,Daten!$L:$L,E$1)</f>
        <v>11.25</v>
      </c>
      <c r="F65" s="13">
        <f ca="1">IF($B65,SUM(C$2:C65),#N/A)</f>
        <v>268.46666666666664</v>
      </c>
      <c r="G65" s="13" t="e">
        <f ca="1">IF(B65,#N/A,SUM(C$2:C65)+SUMIF(B$2:B65,FALSE,D$2:D65)/SUMIF(B$2:B$97,FALSE,D$2:D$97)*(360-SUM(C$2:C65)))</f>
        <v>#N/A</v>
      </c>
      <c r="H65" s="13">
        <f>SUM(D$2:D65)*12*30/SUM(D$2:D$98)</f>
        <v>238.10708731393024</v>
      </c>
      <c r="I65" s="13">
        <f ca="1">IF($B65,SUM(E$2:E65),#N/A)</f>
        <v>262.7833333333333</v>
      </c>
      <c r="J65" s="13">
        <f t="shared" ca="1" si="3"/>
        <v>531.25</v>
      </c>
      <c r="K65" s="13">
        <f t="shared" si="4"/>
        <v>397.89473684210526</v>
      </c>
      <c r="L65" s="13">
        <f t="shared" si="5"/>
        <v>198.94736842105263</v>
      </c>
      <c r="M65" s="13">
        <f t="shared" si="6"/>
        <v>504</v>
      </c>
      <c r="N65" s="13">
        <f t="shared" si="7"/>
        <v>252</v>
      </c>
      <c r="O65" s="13">
        <f t="shared" si="11"/>
        <v>27.333333333333329</v>
      </c>
      <c r="P65" s="13">
        <f t="shared" si="16"/>
        <v>39.25</v>
      </c>
      <c r="Q65" s="13"/>
      <c r="R65" s="13"/>
      <c r="S65" s="13">
        <f t="shared" si="8"/>
        <v>21.875</v>
      </c>
      <c r="T65" s="13">
        <f t="shared" si="9"/>
        <v>26.25</v>
      </c>
      <c r="U65" s="13"/>
      <c r="V65" s="13"/>
      <c r="W65" s="19"/>
      <c r="X65" s="19"/>
      <c r="Y65" s="19"/>
      <c r="Z65" s="19"/>
      <c r="AA65" s="19"/>
      <c r="AB65" s="19"/>
      <c r="AC65" s="19"/>
      <c r="AD65" s="19"/>
      <c r="AE65" s="19"/>
      <c r="AF65" s="20"/>
      <c r="AG65" s="20"/>
      <c r="AH65" s="20"/>
      <c r="AI65" s="21"/>
    </row>
    <row r="66" spans="1:35">
      <c r="A66" s="15">
        <f t="shared" si="0"/>
        <v>41961</v>
      </c>
      <c r="B66" s="10" t="b">
        <f t="shared" ca="1" si="41"/>
        <v>1</v>
      </c>
      <c r="C66" s="13">
        <f>SUMIFS(Daten!$N:$N,Daten!$P:$P,$A66,Daten!$L:$L,C$1)</f>
        <v>0</v>
      </c>
      <c r="D66" s="16">
        <v>9</v>
      </c>
      <c r="E66" s="13">
        <f>SUMIFS(Daten!$N:$N,Daten!$P:$P,$A66,Daten!$L:$L,E$1)</f>
        <v>0</v>
      </c>
      <c r="F66" s="13">
        <f ca="1">IF($B66,SUM(C$2:C66),#N/A)</f>
        <v>268.46666666666664</v>
      </c>
      <c r="G66" s="13" t="e">
        <f ca="1">IF(B66,#N/A,SUM(C$2:C66)+SUMIF(B$2:B66,FALSE,D$2:D66)/SUMIF(B$2:B$97,FALSE,D$2:D$97)*(360-SUM(C$2:C66)))</f>
        <v>#N/A</v>
      </c>
      <c r="H66" s="13">
        <f>SUM(D$2:D66)*12*30/SUM(D$2:D$98)</f>
        <v>246.74516774050213</v>
      </c>
      <c r="I66" s="13">
        <f ca="1">IF($B66,SUM(E$2:E66),#N/A)</f>
        <v>262.7833333333333</v>
      </c>
      <c r="J66" s="13">
        <f t="shared" ca="1" si="3"/>
        <v>531.25</v>
      </c>
      <c r="K66" s="13">
        <f t="shared" si="4"/>
        <v>404.21052631578948</v>
      </c>
      <c r="L66" s="13">
        <f t="shared" si="5"/>
        <v>202.10526315789474</v>
      </c>
      <c r="M66" s="13">
        <f t="shared" si="6"/>
        <v>512</v>
      </c>
      <c r="N66" s="13">
        <f t="shared" si="7"/>
        <v>256</v>
      </c>
      <c r="O66" s="13">
        <f t="shared" si="11"/>
        <v>24.833333333333329</v>
      </c>
      <c r="P66" s="13">
        <f t="shared" si="16"/>
        <v>39.25</v>
      </c>
      <c r="Q66" s="13"/>
      <c r="R66" s="13"/>
      <c r="S66" s="13">
        <f t="shared" si="8"/>
        <v>21.875</v>
      </c>
      <c r="T66" s="13">
        <f t="shared" si="9"/>
        <v>26.25</v>
      </c>
      <c r="U66" s="13"/>
      <c r="V66" s="13"/>
      <c r="W66" s="19"/>
      <c r="X66" s="19"/>
      <c r="Y66" s="19"/>
      <c r="Z66" s="19"/>
      <c r="AA66" s="19"/>
      <c r="AB66" s="19"/>
      <c r="AC66" s="19"/>
      <c r="AD66" s="19"/>
      <c r="AE66" s="19"/>
      <c r="AF66" s="20"/>
      <c r="AG66" s="20"/>
      <c r="AH66" s="20"/>
      <c r="AI66" s="21"/>
    </row>
    <row r="67" spans="1:35">
      <c r="A67" s="15">
        <f t="shared" ref="A67:A97" si="46">A66+1</f>
        <v>41962</v>
      </c>
      <c r="B67" s="10" t="b">
        <f t="shared" ca="1" si="41"/>
        <v>1</v>
      </c>
      <c r="C67" s="13">
        <f>SUMIFS(Daten!$N:$N,Daten!$P:$P,$A67,Daten!$L:$L,C$1)</f>
        <v>2.9999999999999991</v>
      </c>
      <c r="D67" s="16">
        <v>2</v>
      </c>
      <c r="E67" s="13">
        <f>SUMIFS(Daten!$N:$N,Daten!$P:$P,$A67,Daten!$L:$L,E$1)</f>
        <v>4.75</v>
      </c>
      <c r="F67" s="13">
        <f ca="1">IF($B67,SUM(C$2:C67),#N/A)</f>
        <v>271.46666666666664</v>
      </c>
      <c r="G67" s="13" t="e">
        <f ca="1">IF(B67,#N/A,SUM(C$2:C67)+SUMIF(B$2:B67,FALSE,D$2:D67)/SUMIF(B$2:B$97,FALSE,D$2:D$97)*(360-SUM(C$2:C67)))</f>
        <v>#N/A</v>
      </c>
      <c r="H67" s="13">
        <f>SUM(D$2:D67)*12*30/SUM(D$2:D$98)</f>
        <v>248.66474116862921</v>
      </c>
      <c r="I67" s="13">
        <f ca="1">IF($B67,SUM(E$2:E67),#N/A)</f>
        <v>267.5333333333333</v>
      </c>
      <c r="J67" s="13">
        <f t="shared" ref="J67:J87" ca="1" si="47">F67+I67</f>
        <v>539</v>
      </c>
      <c r="K67" s="13">
        <f t="shared" ref="K67:K97" si="48">L67*2</f>
        <v>410.5263157894737</v>
      </c>
      <c r="L67" s="13">
        <f t="shared" ref="L67:L97" si="49">12*25/($A$97-$A$2)*(A67-$A$2)</f>
        <v>205.26315789473685</v>
      </c>
      <c r="M67" s="13">
        <f t="shared" ref="M67:M97" si="50">N67*2</f>
        <v>520</v>
      </c>
      <c r="N67" s="13">
        <f t="shared" ref="N67:N92" si="51">12*30/($A$92-$A$2)*(A67-$A$2)</f>
        <v>260</v>
      </c>
      <c r="O67" s="13">
        <f t="shared" si="11"/>
        <v>27.833333333333329</v>
      </c>
      <c r="P67" s="13">
        <f t="shared" si="16"/>
        <v>44</v>
      </c>
      <c r="Q67" s="13"/>
      <c r="R67" s="13"/>
      <c r="S67" s="13">
        <f t="shared" ref="S67:S97" si="52">300/COUNT($A$2:$A$97)*7</f>
        <v>21.875</v>
      </c>
      <c r="T67" s="13">
        <f t="shared" ref="T67:T97" si="53">360/COUNT($A$2:$A$97)*7</f>
        <v>26.25</v>
      </c>
      <c r="U67" s="13"/>
      <c r="V67" s="13"/>
      <c r="W67" s="19"/>
      <c r="X67" s="19"/>
      <c r="Y67" s="19"/>
      <c r="Z67" s="19"/>
      <c r="AA67" s="19"/>
      <c r="AB67" s="19"/>
      <c r="AC67" s="19"/>
      <c r="AD67" s="19"/>
      <c r="AE67" s="19"/>
      <c r="AF67" s="20"/>
      <c r="AG67" s="20"/>
      <c r="AH67" s="20"/>
      <c r="AI67" s="21"/>
    </row>
    <row r="68" spans="1:35">
      <c r="A68" s="15">
        <f t="shared" si="46"/>
        <v>41963</v>
      </c>
      <c r="B68" s="10" t="b">
        <f t="shared" ca="1" si="41"/>
        <v>1</v>
      </c>
      <c r="C68" s="13">
        <f>SUMIFS(Daten!$N:$N,Daten!$P:$P,$A68,Daten!$L:$L,C$1)</f>
        <v>4.333333333333333</v>
      </c>
      <c r="D68" s="16"/>
      <c r="E68" s="13">
        <f>SUMIFS(Daten!$N:$N,Daten!$P:$P,$A68,Daten!$L:$L,E$1)</f>
        <v>5</v>
      </c>
      <c r="F68" s="13">
        <f ca="1">IF($B68,SUM(C$2:C68),#N/A)</f>
        <v>275.79999999999995</v>
      </c>
      <c r="G68" s="13" t="e">
        <f ca="1">IF(B68,#N/A,SUM(C$2:C68)+SUMIF(B$2:B68,FALSE,D$2:D68)/SUMIF(B$2:B$97,FALSE,D$2:D$97)*(360-SUM(C$2:C68)))</f>
        <v>#N/A</v>
      </c>
      <c r="H68" s="13">
        <f>SUM(D$2:D68)*12*30/SUM(D$2:D$98)</f>
        <v>248.66474116862921</v>
      </c>
      <c r="I68" s="13">
        <f ca="1">IF($B68,SUM(E$2:E68),#N/A)</f>
        <v>272.5333333333333</v>
      </c>
      <c r="J68" s="13">
        <f t="shared" ca="1" si="47"/>
        <v>548.33333333333326</v>
      </c>
      <c r="K68" s="13">
        <f t="shared" si="48"/>
        <v>416.84210526315792</v>
      </c>
      <c r="L68" s="13">
        <f t="shared" si="49"/>
        <v>208.42105263157896</v>
      </c>
      <c r="M68" s="13">
        <f t="shared" si="50"/>
        <v>528</v>
      </c>
      <c r="N68" s="13">
        <f t="shared" si="51"/>
        <v>264</v>
      </c>
      <c r="O68" s="13">
        <f t="shared" si="11"/>
        <v>32.166666666666664</v>
      </c>
      <c r="P68" s="13">
        <f t="shared" si="16"/>
        <v>37.25</v>
      </c>
      <c r="Q68" s="13">
        <f t="shared" ref="Q68" si="54">SUM(C65:C71)</f>
        <v>39.333333333333329</v>
      </c>
      <c r="R68" s="13">
        <f t="shared" ref="R68" si="55">SUM(E65:E71)</f>
        <v>35.75</v>
      </c>
      <c r="S68" s="13">
        <f t="shared" si="52"/>
        <v>21.875</v>
      </c>
      <c r="T68" s="13">
        <f t="shared" si="53"/>
        <v>26.25</v>
      </c>
      <c r="U68" s="13">
        <f t="shared" ref="U68" si="56">300/COUNT($A$2:$A$97)*7</f>
        <v>21.875</v>
      </c>
      <c r="V68" s="13">
        <f t="shared" ref="V68" si="57">360/COUNT($A$2:$A$97)*7</f>
        <v>26.25</v>
      </c>
      <c r="W68" s="19"/>
      <c r="X68" s="19"/>
      <c r="Y68" s="19"/>
      <c r="Z68" s="19"/>
      <c r="AA68" s="19"/>
      <c r="AB68" s="19"/>
      <c r="AC68" s="19"/>
      <c r="AD68" s="19"/>
      <c r="AE68" s="19"/>
      <c r="AF68" s="20"/>
      <c r="AG68" s="20"/>
      <c r="AH68" s="20"/>
      <c r="AI68" s="21"/>
    </row>
    <row r="69" spans="1:35">
      <c r="A69" s="15">
        <f t="shared" si="46"/>
        <v>41964</v>
      </c>
      <c r="B69" s="10" t="b">
        <f t="shared" ca="1" si="41"/>
        <v>1</v>
      </c>
      <c r="C69" s="13">
        <f>SUMIFS(Daten!$N:$N,Daten!$P:$P,$A69,Daten!$L:$L,C$1)</f>
        <v>6.583333333333333</v>
      </c>
      <c r="D69" s="16">
        <v>9</v>
      </c>
      <c r="E69" s="13">
        <f>SUMIFS(Daten!$N:$N,Daten!$P:$P,$A69,Daten!$L:$L,E$1)</f>
        <v>11.25</v>
      </c>
      <c r="F69" s="13">
        <f ca="1">IF($B69,SUM(C$2:C69),#N/A)</f>
        <v>282.38333333333327</v>
      </c>
      <c r="G69" s="13" t="e">
        <f ca="1">IF(B69,#N/A,SUM(C$2:C69)+SUMIF(B$2:B69,FALSE,D$2:D69)/SUMIF(B$2:B$97,FALSE,D$2:D$97)*(360-SUM(C$2:C69)))</f>
        <v>#N/A</v>
      </c>
      <c r="H69" s="13">
        <f>SUM(D$2:D69)*12*30/SUM(D$2:D$98)</f>
        <v>257.30282159520107</v>
      </c>
      <c r="I69" s="13">
        <f ca="1">IF($B69,SUM(E$2:E69),#N/A)</f>
        <v>283.7833333333333</v>
      </c>
      <c r="J69" s="13">
        <f t="shared" ca="1" si="47"/>
        <v>566.16666666666652</v>
      </c>
      <c r="K69" s="13">
        <f t="shared" si="48"/>
        <v>423.15789473684214</v>
      </c>
      <c r="L69" s="13">
        <f t="shared" si="49"/>
        <v>211.57894736842107</v>
      </c>
      <c r="M69" s="13">
        <f t="shared" si="50"/>
        <v>536</v>
      </c>
      <c r="N69" s="13">
        <f t="shared" si="51"/>
        <v>268</v>
      </c>
      <c r="O69" s="13">
        <f t="shared" si="11"/>
        <v>28.499999999999989</v>
      </c>
      <c r="P69" s="13">
        <f t="shared" si="16"/>
        <v>38.25</v>
      </c>
      <c r="Q69" s="13"/>
      <c r="R69" s="13"/>
      <c r="S69" s="13">
        <f t="shared" si="52"/>
        <v>21.875</v>
      </c>
      <c r="T69" s="13">
        <f t="shared" si="53"/>
        <v>26.25</v>
      </c>
      <c r="U69" s="13"/>
      <c r="V69" s="13"/>
      <c r="W69" s="19" t="s">
        <v>8</v>
      </c>
      <c r="X69" s="19"/>
      <c r="Y69" s="19"/>
      <c r="Z69" s="19"/>
      <c r="AA69" s="19"/>
      <c r="AB69" s="19"/>
      <c r="AC69" s="19"/>
      <c r="AD69" s="19"/>
      <c r="AE69" s="19"/>
      <c r="AF69" s="20">
        <f ca="1">AF39-AF64</f>
        <v>190.17543859649118</v>
      </c>
      <c r="AG69" s="20"/>
      <c r="AH69" s="20"/>
      <c r="AI69" s="21" t="s">
        <v>3</v>
      </c>
    </row>
    <row r="70" spans="1:35">
      <c r="A70" s="15">
        <f t="shared" si="46"/>
        <v>41965</v>
      </c>
      <c r="B70" s="10" t="b">
        <f t="shared" ca="1" si="41"/>
        <v>1</v>
      </c>
      <c r="C70" s="13">
        <f>SUMIFS(Daten!$N:$N,Daten!$P:$P,$A70,Daten!$L:$L,C$1)</f>
        <v>6.25</v>
      </c>
      <c r="E70" s="13">
        <f>SUMIFS(Daten!$N:$N,Daten!$P:$P,$A70,Daten!$L:$L,E$1)</f>
        <v>0</v>
      </c>
      <c r="F70" s="13">
        <f ca="1">IF($B70,SUM(C$2:C70),#N/A)</f>
        <v>288.63333333333327</v>
      </c>
      <c r="G70" s="13" t="e">
        <f ca="1">IF(B70,#N/A,SUM(C$2:C70)+SUMIF(B$2:B70,FALSE,D$2:D70)/SUMIF(B$2:B$97,FALSE,D$2:D$97)*(360-SUM(C$2:C70)))</f>
        <v>#N/A</v>
      </c>
      <c r="H70" s="13">
        <f>SUM(D$2:D70)*12*30/SUM(D$2:D$98)</f>
        <v>257.30282159520107</v>
      </c>
      <c r="I70" s="13">
        <f ca="1">IF($B70,SUM(E$2:E70),#N/A)</f>
        <v>283.7833333333333</v>
      </c>
      <c r="J70" s="13">
        <f t="shared" ca="1" si="47"/>
        <v>572.41666666666652</v>
      </c>
      <c r="K70" s="13">
        <f t="shared" si="48"/>
        <v>429.4736842105263</v>
      </c>
      <c r="L70" s="13">
        <f t="shared" si="49"/>
        <v>214.73684210526315</v>
      </c>
      <c r="M70" s="13">
        <f t="shared" si="50"/>
        <v>544</v>
      </c>
      <c r="N70" s="13">
        <f t="shared" si="51"/>
        <v>272</v>
      </c>
      <c r="O70" s="13">
        <f t="shared" si="11"/>
        <v>30.333333333333329</v>
      </c>
      <c r="P70" s="13">
        <f t="shared" si="16"/>
        <v>34.75</v>
      </c>
      <c r="Q70" s="13"/>
      <c r="R70" s="13"/>
      <c r="S70" s="13">
        <f t="shared" si="52"/>
        <v>21.875</v>
      </c>
      <c r="T70" s="13">
        <f t="shared" si="53"/>
        <v>26.25</v>
      </c>
      <c r="U70" s="13"/>
      <c r="V70" s="13"/>
      <c r="W70" s="19"/>
      <c r="X70" s="19"/>
      <c r="Y70" s="19"/>
      <c r="Z70" s="19"/>
      <c r="AA70" s="19"/>
      <c r="AB70" s="19"/>
      <c r="AC70" s="19"/>
      <c r="AD70" s="19"/>
      <c r="AE70" s="19"/>
      <c r="AF70" s="20"/>
      <c r="AG70" s="20"/>
      <c r="AH70" s="20"/>
      <c r="AI70" s="21"/>
    </row>
    <row r="71" spans="1:35">
      <c r="A71" s="15">
        <f t="shared" si="46"/>
        <v>41966</v>
      </c>
      <c r="B71" s="10" t="b">
        <f t="shared" ca="1" si="41"/>
        <v>1</v>
      </c>
      <c r="C71" s="13">
        <f>SUMIFS(Daten!$N:$N,Daten!$P:$P,$A71,Daten!$L:$L,C$1)</f>
        <v>9.4999999999999982</v>
      </c>
      <c r="E71" s="13">
        <f>SUMIFS(Daten!$N:$N,Daten!$P:$P,$A71,Daten!$L:$L,E$1)</f>
        <v>3.5</v>
      </c>
      <c r="F71" s="13">
        <f ca="1">IF($B71,SUM(C$2:C71),#N/A)</f>
        <v>298.13333333333327</v>
      </c>
      <c r="G71" s="13" t="e">
        <f ca="1">IF(B71,#N/A,SUM(C$2:C71)+SUMIF(B$2:B71,FALSE,D$2:D71)/SUMIF(B$2:B$97,FALSE,D$2:D$97)*(360-SUM(C$2:C71)))</f>
        <v>#N/A</v>
      </c>
      <c r="H71" s="13">
        <f>SUM(D$2:D71)*12*30/SUM(D$2:D$98)</f>
        <v>257.30282159520107</v>
      </c>
      <c r="I71" s="13">
        <f ca="1">IF($B71,SUM(E$2:E71),#N/A)</f>
        <v>287.2833333333333</v>
      </c>
      <c r="J71" s="13">
        <f t="shared" ca="1" si="47"/>
        <v>585.41666666666652</v>
      </c>
      <c r="K71" s="13">
        <f t="shared" si="48"/>
        <v>435.78947368421052</v>
      </c>
      <c r="L71" s="13">
        <f t="shared" si="49"/>
        <v>217.89473684210526</v>
      </c>
      <c r="M71" s="13">
        <f t="shared" si="50"/>
        <v>552</v>
      </c>
      <c r="N71" s="13">
        <f t="shared" si="51"/>
        <v>276</v>
      </c>
      <c r="O71" s="13">
        <f t="shared" si="11"/>
        <v>39.333333333333329</v>
      </c>
      <c r="P71" s="13">
        <f t="shared" si="16"/>
        <v>35.75</v>
      </c>
      <c r="Q71" s="13"/>
      <c r="R71" s="13"/>
      <c r="S71" s="13">
        <f t="shared" si="52"/>
        <v>21.875</v>
      </c>
      <c r="T71" s="13">
        <f t="shared" si="53"/>
        <v>26.25</v>
      </c>
      <c r="U71" s="13"/>
      <c r="V71" s="13"/>
      <c r="W71" s="19"/>
      <c r="X71" s="19"/>
      <c r="Y71" s="19"/>
      <c r="Z71" s="19"/>
      <c r="AA71" s="19"/>
      <c r="AB71" s="19"/>
      <c r="AC71" s="19"/>
      <c r="AD71" s="19"/>
      <c r="AE71" s="19"/>
      <c r="AF71" s="20"/>
      <c r="AG71" s="20"/>
      <c r="AH71" s="20"/>
      <c r="AI71" s="21"/>
    </row>
    <row r="72" spans="1:35">
      <c r="A72" s="15">
        <f t="shared" si="46"/>
        <v>41967</v>
      </c>
      <c r="B72" s="10" t="b">
        <f t="shared" ca="1" si="41"/>
        <v>1</v>
      </c>
      <c r="C72" s="13">
        <f>SUMIFS(Daten!$N:$N,Daten!$P:$P,$A72,Daten!$L:$L,C$1)</f>
        <v>8.8333333333333304</v>
      </c>
      <c r="D72" s="16">
        <v>7</v>
      </c>
      <c r="E72" s="13">
        <f>SUMIFS(Daten!$N:$N,Daten!$P:$P,$A72,Daten!$L:$L,E$1)</f>
        <v>8.5</v>
      </c>
      <c r="F72" s="13">
        <f ca="1">IF($B72,SUM(C$2:C72),#N/A)</f>
        <v>306.96666666666658</v>
      </c>
      <c r="G72" s="13" t="e">
        <f ca="1">IF(B72,#N/A,SUM(C$2:C72)+SUMIF(B$2:B72,FALSE,D$2:D72)/SUMIF(B$2:B$97,FALSE,D$2:D$97)*(360-SUM(C$2:C72)))</f>
        <v>#N/A</v>
      </c>
      <c r="H72" s="13">
        <f>SUM(D$2:D72)*12*30/SUM(D$2:D$98)</f>
        <v>264.02132859364588</v>
      </c>
      <c r="I72" s="13">
        <f ca="1">IF($B72,SUM(E$2:E72),#N/A)</f>
        <v>295.7833333333333</v>
      </c>
      <c r="J72" s="13">
        <f t="shared" ca="1" si="47"/>
        <v>602.74999999999989</v>
      </c>
      <c r="K72" s="13">
        <f t="shared" si="48"/>
        <v>442.10526315789474</v>
      </c>
      <c r="L72" s="13">
        <f t="shared" si="49"/>
        <v>221.05263157894737</v>
      </c>
      <c r="M72" s="13">
        <f t="shared" si="50"/>
        <v>560</v>
      </c>
      <c r="N72" s="13">
        <f t="shared" si="51"/>
        <v>280</v>
      </c>
      <c r="O72" s="13">
        <f t="shared" si="11"/>
        <v>38.499999999999993</v>
      </c>
      <c r="P72" s="13">
        <f t="shared" si="16"/>
        <v>33</v>
      </c>
      <c r="Q72" s="13"/>
      <c r="R72" s="13"/>
      <c r="S72" s="13">
        <f t="shared" si="52"/>
        <v>21.875</v>
      </c>
      <c r="T72" s="13">
        <f t="shared" si="53"/>
        <v>26.25</v>
      </c>
      <c r="U72" s="13"/>
      <c r="V72" s="13"/>
      <c r="W72" s="19"/>
      <c r="X72" s="19"/>
      <c r="Y72" s="19"/>
      <c r="Z72" s="19"/>
      <c r="AA72" s="19"/>
      <c r="AB72" s="19"/>
      <c r="AC72" s="19"/>
      <c r="AD72" s="19"/>
      <c r="AE72" s="19"/>
      <c r="AF72" s="20"/>
      <c r="AG72" s="20"/>
      <c r="AH72" s="20"/>
      <c r="AI72" s="21"/>
    </row>
    <row r="73" spans="1:35">
      <c r="A73" s="15">
        <f t="shared" si="46"/>
        <v>41968</v>
      </c>
      <c r="B73" s="10" t="b">
        <f t="shared" ca="1" si="41"/>
        <v>1</v>
      </c>
      <c r="C73" s="13">
        <f>SUMIFS(Daten!$N:$N,Daten!$P:$P,$A73,Daten!$L:$L,C$1)</f>
        <v>7.75</v>
      </c>
      <c r="D73" s="16">
        <v>9</v>
      </c>
      <c r="E73" s="13">
        <f>SUMIFS(Daten!$N:$N,Daten!$P:$P,$A73,Daten!$L:$L,E$1)</f>
        <v>0</v>
      </c>
      <c r="F73" s="13">
        <f ca="1">IF($B73,SUM(C$2:C73),#N/A)</f>
        <v>314.71666666666658</v>
      </c>
      <c r="G73" s="13" t="e">
        <f ca="1">IF(B73,#N/A,SUM(C$2:C73)+SUMIF(B$2:B73,FALSE,D$2:D73)/SUMIF(B$2:B$97,FALSE,D$2:D$97)*(360-SUM(C$2:C73)))</f>
        <v>#N/A</v>
      </c>
      <c r="H73" s="13">
        <f>SUM(D$2:D73)*12*30/SUM(D$2:D$98)</f>
        <v>272.65940902021777</v>
      </c>
      <c r="I73" s="13">
        <f ca="1">IF($B73,SUM(E$2:E73),#N/A)</f>
        <v>295.7833333333333</v>
      </c>
      <c r="J73" s="13">
        <f t="shared" ca="1" si="47"/>
        <v>610.49999999999989</v>
      </c>
      <c r="K73" s="13">
        <f t="shared" si="48"/>
        <v>448.42105263157896</v>
      </c>
      <c r="L73" s="13">
        <f t="shared" si="49"/>
        <v>224.21052631578948</v>
      </c>
      <c r="M73" s="13">
        <f t="shared" si="50"/>
        <v>568</v>
      </c>
      <c r="N73" s="13">
        <f t="shared" si="51"/>
        <v>284</v>
      </c>
      <c r="O73" s="13">
        <f t="shared" si="11"/>
        <v>46.249999999999993</v>
      </c>
      <c r="P73" s="13">
        <f t="shared" si="16"/>
        <v>33</v>
      </c>
      <c r="Q73" s="13"/>
      <c r="R73" s="13"/>
      <c r="S73" s="13">
        <f t="shared" si="52"/>
        <v>21.875</v>
      </c>
      <c r="T73" s="13">
        <f t="shared" si="53"/>
        <v>26.25</v>
      </c>
      <c r="U73" s="13"/>
      <c r="V73" s="13"/>
      <c r="W73" s="19"/>
      <c r="X73" s="19"/>
      <c r="Y73" s="19"/>
      <c r="Z73" s="19"/>
      <c r="AA73" s="19"/>
      <c r="AB73" s="19"/>
      <c r="AC73" s="19"/>
      <c r="AD73" s="19"/>
      <c r="AE73" s="19"/>
      <c r="AF73" s="20"/>
      <c r="AG73" s="20"/>
      <c r="AH73" s="20"/>
      <c r="AI73" s="21"/>
    </row>
    <row r="74" spans="1:35">
      <c r="A74" s="15">
        <f t="shared" si="46"/>
        <v>41969</v>
      </c>
      <c r="B74" s="10" t="b">
        <f t="shared" ca="1" si="41"/>
        <v>1</v>
      </c>
      <c r="C74" s="13">
        <f>SUMIFS(Daten!$N:$N,Daten!$P:$P,$A74,Daten!$L:$L,C$1)</f>
        <v>2.9166666666666661</v>
      </c>
      <c r="D74" s="16">
        <v>2</v>
      </c>
      <c r="E74" s="13">
        <f>SUMIFS(Daten!$N:$N,Daten!$P:$P,$A74,Daten!$L:$L,E$1)</f>
        <v>2.25</v>
      </c>
      <c r="F74" s="13">
        <f ca="1">IF($B74,SUM(C$2:C74),#N/A)</f>
        <v>317.63333333333327</v>
      </c>
      <c r="G74" s="13" t="e">
        <f ca="1">IF(B74,#N/A,SUM(C$2:C74)+SUMIF(B$2:B74,FALSE,D$2:D74)/SUMIF(B$2:B$97,FALSE,D$2:D$97)*(360-SUM(C$2:C74)))</f>
        <v>#N/A</v>
      </c>
      <c r="H74" s="13">
        <f>SUM(D$2:D74)*12*30/SUM(D$2:D$98)</f>
        <v>274.57898244834485</v>
      </c>
      <c r="I74" s="13">
        <f ca="1">IF($B74,SUM(E$2:E74),#N/A)</f>
        <v>298.0333333333333</v>
      </c>
      <c r="J74" s="13">
        <f t="shared" ca="1" si="47"/>
        <v>615.66666666666652</v>
      </c>
      <c r="K74" s="13">
        <f t="shared" si="48"/>
        <v>454.73684210526318</v>
      </c>
      <c r="L74" s="13">
        <f t="shared" si="49"/>
        <v>227.36842105263159</v>
      </c>
      <c r="M74" s="13">
        <f t="shared" si="50"/>
        <v>576</v>
      </c>
      <c r="N74" s="13">
        <f t="shared" si="51"/>
        <v>288</v>
      </c>
      <c r="O74" s="13">
        <f t="shared" ref="O74:O97" si="58">SUM(C68:C74)</f>
        <v>46.166666666666657</v>
      </c>
      <c r="P74" s="13">
        <f t="shared" si="16"/>
        <v>30.5</v>
      </c>
      <c r="Q74" s="13"/>
      <c r="R74" s="13"/>
      <c r="S74" s="13">
        <f t="shared" si="52"/>
        <v>21.875</v>
      </c>
      <c r="T74" s="13">
        <f t="shared" si="53"/>
        <v>26.25</v>
      </c>
      <c r="U74" s="13"/>
      <c r="V74" s="13"/>
    </row>
    <row r="75" spans="1:35">
      <c r="A75" s="15">
        <f t="shared" si="46"/>
        <v>41970</v>
      </c>
      <c r="B75" s="10" t="b">
        <f t="shared" ca="1" si="41"/>
        <v>1</v>
      </c>
      <c r="C75" s="13">
        <f>SUMIFS(Daten!$N:$N,Daten!$P:$P,$A75,Daten!$L:$L,C$1)</f>
        <v>0</v>
      </c>
      <c r="D75" s="16"/>
      <c r="E75" s="13">
        <f>SUMIFS(Daten!$N:$N,Daten!$P:$P,$A75,Daten!$L:$L,E$1)</f>
        <v>6.25</v>
      </c>
      <c r="F75" s="13">
        <f ca="1">IF($B75,SUM(C$2:C75),#N/A)</f>
        <v>317.63333333333327</v>
      </c>
      <c r="G75" s="13" t="e">
        <f ca="1">IF(B75,#N/A,SUM(C$2:C75)+SUMIF(B$2:B75,FALSE,D$2:D75)/SUMIF(B$2:B$97,FALSE,D$2:D$97)*(360-SUM(C$2:C75)))</f>
        <v>#N/A</v>
      </c>
      <c r="H75" s="13">
        <f>SUM(D$2:D75)*12*30/SUM(D$2:D$98)</f>
        <v>274.57898244834485</v>
      </c>
      <c r="I75" s="13">
        <f ca="1">IF($B75,SUM(E$2:E75),#N/A)</f>
        <v>304.2833333333333</v>
      </c>
      <c r="J75" s="13">
        <f t="shared" ca="1" si="47"/>
        <v>621.91666666666652</v>
      </c>
      <c r="K75" s="13">
        <f t="shared" si="48"/>
        <v>461.0526315789474</v>
      </c>
      <c r="L75" s="13">
        <f t="shared" si="49"/>
        <v>230.5263157894737</v>
      </c>
      <c r="M75" s="13">
        <f t="shared" si="50"/>
        <v>584</v>
      </c>
      <c r="N75" s="13">
        <f t="shared" si="51"/>
        <v>292</v>
      </c>
      <c r="O75" s="13">
        <f t="shared" si="58"/>
        <v>41.833333333333321</v>
      </c>
      <c r="P75" s="13">
        <f t="shared" si="16"/>
        <v>31.75</v>
      </c>
      <c r="Q75" s="13">
        <f t="shared" ref="Q75" si="59">SUM(C72:C78)</f>
        <v>36.166666666666657</v>
      </c>
      <c r="R75" s="13">
        <f t="shared" ref="R75" si="60">SUM(E72:E78)</f>
        <v>35</v>
      </c>
      <c r="S75" s="13">
        <f t="shared" si="52"/>
        <v>21.875</v>
      </c>
      <c r="T75" s="13">
        <f t="shared" si="53"/>
        <v>26.25</v>
      </c>
      <c r="U75" s="13">
        <f t="shared" ref="U75" si="61">300/COUNT($A$2:$A$97)*7</f>
        <v>21.875</v>
      </c>
      <c r="V75" s="13">
        <f t="shared" ref="V75" si="62">360/COUNT($A$2:$A$97)*7</f>
        <v>26.25</v>
      </c>
    </row>
    <row r="76" spans="1:35">
      <c r="A76" s="15">
        <f t="shared" si="46"/>
        <v>41971</v>
      </c>
      <c r="B76" s="10" t="b">
        <f t="shared" ca="1" si="41"/>
        <v>1</v>
      </c>
      <c r="C76" s="13">
        <f>SUMIFS(Daten!$N:$N,Daten!$P:$P,$A76,Daten!$L:$L,C$1)</f>
        <v>4.6666666666666599</v>
      </c>
      <c r="D76" s="16">
        <v>9</v>
      </c>
      <c r="E76" s="13">
        <f>SUMIFS(Daten!$N:$N,Daten!$P:$P,$A76,Daten!$L:$L,E$1)</f>
        <v>9</v>
      </c>
      <c r="F76" s="13">
        <f ca="1">IF($B76,SUM(C$2:C76),#N/A)</f>
        <v>322.29999999999995</v>
      </c>
      <c r="G76" s="13" t="e">
        <f ca="1">IF(B76,#N/A,SUM(C$2:C76)+SUMIF(B$2:B76,FALSE,D$2:D76)/SUMIF(B$2:B$97,FALSE,D$2:D$97)*(360-SUM(C$2:C76)))</f>
        <v>#N/A</v>
      </c>
      <c r="H76" s="13">
        <f>SUM(D$2:D76)*12*30/SUM(D$2:D$98)</f>
        <v>283.21706287491668</v>
      </c>
      <c r="I76" s="13">
        <f ca="1">IF($B76,SUM(E$2:E76),#N/A)</f>
        <v>313.2833333333333</v>
      </c>
      <c r="J76" s="13">
        <f t="shared" ca="1" si="47"/>
        <v>635.58333333333326</v>
      </c>
      <c r="K76" s="13">
        <f t="shared" si="48"/>
        <v>467.36842105263156</v>
      </c>
      <c r="L76" s="13">
        <f t="shared" si="49"/>
        <v>233.68421052631578</v>
      </c>
      <c r="M76" s="13">
        <f t="shared" si="50"/>
        <v>592</v>
      </c>
      <c r="N76" s="13">
        <f t="shared" si="51"/>
        <v>296</v>
      </c>
      <c r="O76" s="13">
        <f t="shared" si="58"/>
        <v>39.91666666666665</v>
      </c>
      <c r="P76" s="13">
        <f t="shared" si="16"/>
        <v>29.5</v>
      </c>
      <c r="Q76" s="13"/>
      <c r="R76" s="13"/>
      <c r="S76" s="13">
        <f t="shared" si="52"/>
        <v>21.875</v>
      </c>
      <c r="T76" s="13">
        <f t="shared" si="53"/>
        <v>26.25</v>
      </c>
      <c r="U76" s="13"/>
      <c r="V76" s="13"/>
    </row>
    <row r="77" spans="1:35">
      <c r="A77" s="15">
        <f t="shared" si="46"/>
        <v>41972</v>
      </c>
      <c r="B77" s="10" t="b">
        <f t="shared" ca="1" si="41"/>
        <v>1</v>
      </c>
      <c r="C77" s="13">
        <f>SUMIFS(Daten!$N:$N,Daten!$P:$P,$A77,Daten!$L:$L,C$1)</f>
        <v>8</v>
      </c>
      <c r="E77" s="13">
        <f>SUMIFS(Daten!$N:$N,Daten!$P:$P,$A77,Daten!$L:$L,E$1)</f>
        <v>5</v>
      </c>
      <c r="F77" s="13">
        <f ca="1">IF($B77,SUM(C$2:C77),#N/A)</f>
        <v>330.29999999999995</v>
      </c>
      <c r="G77" s="13" t="e">
        <f ca="1">IF(B77,#N/A,SUM(C$2:C77)+SUMIF(B$2:B77,FALSE,D$2:D77)/SUMIF(B$2:B$97,FALSE,D$2:D$97)*(360-SUM(C$2:C77)))</f>
        <v>#N/A</v>
      </c>
      <c r="H77" s="13">
        <f>SUM(D$2:D77)*12*30/SUM(D$2:D$98)</f>
        <v>283.21706287491668</v>
      </c>
      <c r="I77" s="13">
        <f ca="1">IF($B77,SUM(E$2:E77),#N/A)</f>
        <v>318.2833333333333</v>
      </c>
      <c r="J77" s="13">
        <f t="shared" ca="1" si="47"/>
        <v>648.58333333333326</v>
      </c>
      <c r="K77" s="13">
        <f t="shared" si="48"/>
        <v>473.68421052631578</v>
      </c>
      <c r="L77" s="13">
        <f t="shared" si="49"/>
        <v>236.84210526315789</v>
      </c>
      <c r="M77" s="13">
        <f t="shared" si="50"/>
        <v>600</v>
      </c>
      <c r="N77" s="13">
        <f t="shared" si="51"/>
        <v>300</v>
      </c>
      <c r="O77" s="13">
        <f t="shared" si="58"/>
        <v>41.66666666666665</v>
      </c>
      <c r="P77" s="13">
        <f t="shared" si="16"/>
        <v>34.5</v>
      </c>
      <c r="Q77" s="13"/>
      <c r="R77" s="13"/>
      <c r="S77" s="13">
        <f t="shared" si="52"/>
        <v>21.875</v>
      </c>
      <c r="T77" s="13">
        <f t="shared" si="53"/>
        <v>26.25</v>
      </c>
      <c r="U77" s="13"/>
      <c r="V77" s="13"/>
    </row>
    <row r="78" spans="1:35">
      <c r="A78" s="15">
        <f t="shared" si="46"/>
        <v>41973</v>
      </c>
      <c r="B78" s="10" t="b">
        <f t="shared" ca="1" si="41"/>
        <v>1</v>
      </c>
      <c r="C78" s="13">
        <f>SUMIFS(Daten!$N:$N,Daten!$P:$P,$A78,Daten!$L:$L,C$1)</f>
        <v>4</v>
      </c>
      <c r="E78" s="13">
        <f>SUMIFS(Daten!$N:$N,Daten!$P:$P,$A78,Daten!$L:$L,E$1)</f>
        <v>4</v>
      </c>
      <c r="F78" s="13">
        <f ca="1">IF($B78,SUM(C$2:C78),#N/A)</f>
        <v>334.29999999999995</v>
      </c>
      <c r="G78" s="13" t="e">
        <f ca="1">IF(B78,#N/A,SUM(C$2:C78)+SUMIF(B$2:B78,FALSE,D$2:D78)/SUMIF(B$2:B$97,FALSE,D$2:D$97)*(360-SUM(C$2:C78)))</f>
        <v>#N/A</v>
      </c>
      <c r="H78" s="13">
        <f>SUM(D$2:D78)*12*30/SUM(D$2:D$98)</f>
        <v>283.21706287491668</v>
      </c>
      <c r="I78" s="13">
        <f ca="1">IF($B78,SUM(E$2:E78),#N/A)</f>
        <v>322.2833333333333</v>
      </c>
      <c r="J78" s="13">
        <f t="shared" ca="1" si="47"/>
        <v>656.58333333333326</v>
      </c>
      <c r="K78" s="13">
        <f t="shared" si="48"/>
        <v>480</v>
      </c>
      <c r="L78" s="13">
        <f t="shared" si="49"/>
        <v>240</v>
      </c>
      <c r="M78" s="13">
        <f t="shared" si="50"/>
        <v>608</v>
      </c>
      <c r="N78" s="13">
        <f t="shared" si="51"/>
        <v>304</v>
      </c>
      <c r="O78" s="13">
        <f t="shared" si="58"/>
        <v>36.166666666666657</v>
      </c>
      <c r="P78" s="13">
        <f t="shared" si="16"/>
        <v>35</v>
      </c>
      <c r="Q78" s="13"/>
      <c r="R78" s="13"/>
      <c r="S78" s="13">
        <f t="shared" si="52"/>
        <v>21.875</v>
      </c>
      <c r="T78" s="13">
        <f t="shared" si="53"/>
        <v>26.25</v>
      </c>
      <c r="U78" s="13"/>
      <c r="V78" s="13"/>
    </row>
    <row r="79" spans="1:35">
      <c r="A79" s="15">
        <f t="shared" si="46"/>
        <v>41974</v>
      </c>
      <c r="B79" s="10" t="b">
        <f t="shared" ca="1" si="41"/>
        <v>1</v>
      </c>
      <c r="C79" s="13">
        <f>SUMIFS(Daten!$N:$N,Daten!$P:$P,$A79,Daten!$L:$L,C$1)</f>
        <v>8.7499999999999947</v>
      </c>
      <c r="D79" s="16">
        <v>7</v>
      </c>
      <c r="E79" s="13">
        <f>SUMIFS(Daten!$N:$N,Daten!$P:$P,$A79,Daten!$L:$L,E$1)</f>
        <v>11</v>
      </c>
      <c r="F79" s="13">
        <f ca="1">IF($B79,SUM(C$2:C79),#N/A)</f>
        <v>343.04999999999995</v>
      </c>
      <c r="G79" s="13" t="e">
        <f ca="1">IF(B79,#N/A,SUM(C$2:C79)+SUMIF(B$2:B79,FALSE,D$2:D79)/SUMIF(B$2:B$97,FALSE,D$2:D$97)*(360-SUM(C$2:C79)))</f>
        <v>#N/A</v>
      </c>
      <c r="H79" s="13">
        <f>SUM(D$2:D79)*12*30/SUM(D$2:D$98)</f>
        <v>289.93556987336149</v>
      </c>
      <c r="I79" s="13">
        <f ca="1">IF($B79,SUM(E$2:E79),#N/A)</f>
        <v>333.2833333333333</v>
      </c>
      <c r="J79" s="13">
        <f t="shared" ca="1" si="47"/>
        <v>676.33333333333326</v>
      </c>
      <c r="K79" s="13">
        <f t="shared" si="48"/>
        <v>486.31578947368422</v>
      </c>
      <c r="L79" s="13">
        <f t="shared" si="49"/>
        <v>243.15789473684211</v>
      </c>
      <c r="M79" s="13">
        <f t="shared" si="50"/>
        <v>616</v>
      </c>
      <c r="N79" s="13">
        <f t="shared" si="51"/>
        <v>308</v>
      </c>
      <c r="O79" s="13">
        <f t="shared" si="58"/>
        <v>36.083333333333321</v>
      </c>
      <c r="P79" s="13">
        <f t="shared" si="16"/>
        <v>37.5</v>
      </c>
      <c r="Q79" s="13"/>
      <c r="R79" s="13"/>
      <c r="S79" s="13">
        <f t="shared" si="52"/>
        <v>21.875</v>
      </c>
      <c r="T79" s="13">
        <f t="shared" si="53"/>
        <v>26.25</v>
      </c>
      <c r="U79" s="13"/>
      <c r="V79" s="13"/>
    </row>
    <row r="80" spans="1:35">
      <c r="A80" s="15">
        <f t="shared" si="46"/>
        <v>41975</v>
      </c>
      <c r="B80" s="10" t="b">
        <f t="shared" ca="1" si="41"/>
        <v>1</v>
      </c>
      <c r="C80" s="13">
        <f>SUMIFS(Daten!$N:$N,Daten!$P:$P,$A80,Daten!$L:$L,C$1)</f>
        <v>1</v>
      </c>
      <c r="D80" s="16">
        <v>9</v>
      </c>
      <c r="E80" s="13">
        <f>SUMIFS(Daten!$N:$N,Daten!$P:$P,$A80,Daten!$L:$L,E$1)</f>
        <v>0</v>
      </c>
      <c r="F80" s="13">
        <f ca="1">IF($B80,SUM(C$2:C80),#N/A)</f>
        <v>344.04999999999995</v>
      </c>
      <c r="G80" s="13" t="e">
        <f ca="1">IF(B80,#N/A,SUM(C$2:C80)+SUMIF(B$2:B80,FALSE,D$2:D80)/SUMIF(B$2:B$97,FALSE,D$2:D$97)*(360-SUM(C$2:C80)))</f>
        <v>#N/A</v>
      </c>
      <c r="H80" s="13">
        <f>SUM(D$2:D80)*12*30/SUM(D$2:D$98)</f>
        <v>298.57365029993338</v>
      </c>
      <c r="I80" s="13">
        <f ca="1">IF($B80,SUM(E$2:E80),#N/A)</f>
        <v>333.2833333333333</v>
      </c>
      <c r="J80" s="13">
        <f t="shared" ca="1" si="47"/>
        <v>677.33333333333326</v>
      </c>
      <c r="K80" s="13">
        <f t="shared" si="48"/>
        <v>492.63157894736844</v>
      </c>
      <c r="L80" s="13">
        <f t="shared" si="49"/>
        <v>246.31578947368422</v>
      </c>
      <c r="M80" s="13">
        <f t="shared" si="50"/>
        <v>624</v>
      </c>
      <c r="N80" s="13">
        <f t="shared" si="51"/>
        <v>312</v>
      </c>
      <c r="O80" s="13">
        <f t="shared" si="58"/>
        <v>29.333333333333321</v>
      </c>
      <c r="P80" s="13">
        <f t="shared" ref="P80:P97" si="63">SUM(E74:E80)</f>
        <v>37.5</v>
      </c>
      <c r="Q80" s="13"/>
      <c r="R80" s="13"/>
      <c r="S80" s="13">
        <f t="shared" si="52"/>
        <v>21.875</v>
      </c>
      <c r="T80" s="13">
        <f t="shared" si="53"/>
        <v>26.25</v>
      </c>
      <c r="U80" s="13"/>
      <c r="V80" s="13"/>
    </row>
    <row r="81" spans="1:22">
      <c r="A81" s="15">
        <f t="shared" si="46"/>
        <v>41976</v>
      </c>
      <c r="B81" s="10" t="b">
        <f t="shared" ca="1" si="41"/>
        <v>1</v>
      </c>
      <c r="C81" s="13">
        <f>SUMIFS(Daten!$N:$N,Daten!$P:$P,$A81,Daten!$L:$L,C$1)</f>
        <v>5.583333333333333</v>
      </c>
      <c r="D81" s="16">
        <v>2</v>
      </c>
      <c r="E81" s="13">
        <f>SUMIFS(Daten!$N:$N,Daten!$P:$P,$A81,Daten!$L:$L,E$1)</f>
        <v>0</v>
      </c>
      <c r="F81" s="13">
        <f ca="1">IF($B81,SUM(C$2:C81),#N/A)</f>
        <v>349.63333333333327</v>
      </c>
      <c r="G81" s="13" t="e">
        <f ca="1">IF(B81,#N/A,SUM(C$2:C81)+SUMIF(B$2:B81,FALSE,D$2:D81)/SUMIF(B$2:B$97,FALSE,D$2:D$97)*(360-SUM(C$2:C81)))</f>
        <v>#N/A</v>
      </c>
      <c r="H81" s="13">
        <f>SUM(D$2:D81)*12*30/SUM(D$2:D$98)</f>
        <v>300.49322372806046</v>
      </c>
      <c r="I81" s="13">
        <f ca="1">IF($B81,SUM(E$2:E81),#N/A)</f>
        <v>333.2833333333333</v>
      </c>
      <c r="J81" s="13">
        <f t="shared" ca="1" si="47"/>
        <v>682.91666666666652</v>
      </c>
      <c r="K81" s="13">
        <f t="shared" si="48"/>
        <v>498.94736842105266</v>
      </c>
      <c r="L81" s="13">
        <f t="shared" si="49"/>
        <v>249.47368421052633</v>
      </c>
      <c r="M81" s="13">
        <f t="shared" si="50"/>
        <v>632</v>
      </c>
      <c r="N81" s="13">
        <f t="shared" si="51"/>
        <v>316</v>
      </c>
      <c r="O81" s="13">
        <f t="shared" si="58"/>
        <v>31.999999999999989</v>
      </c>
      <c r="P81" s="13">
        <f t="shared" si="63"/>
        <v>35.25</v>
      </c>
      <c r="Q81" s="13"/>
      <c r="R81" s="13"/>
      <c r="S81" s="13">
        <f t="shared" si="52"/>
        <v>21.875</v>
      </c>
      <c r="T81" s="13">
        <f t="shared" si="53"/>
        <v>26.25</v>
      </c>
      <c r="U81" s="13"/>
      <c r="V81" s="13"/>
    </row>
    <row r="82" spans="1:22">
      <c r="A82" s="15">
        <f t="shared" si="46"/>
        <v>41977</v>
      </c>
      <c r="B82" s="10" t="b">
        <f t="shared" ca="1" si="41"/>
        <v>1</v>
      </c>
      <c r="C82" s="13">
        <f>SUMIFS(Daten!$N:$N,Daten!$P:$P,$A82,Daten!$L:$L,C$1)</f>
        <v>7.1666666666666599</v>
      </c>
      <c r="D82" s="16">
        <v>4</v>
      </c>
      <c r="E82" s="13">
        <f>SUMIFS(Daten!$N:$N,Daten!$P:$P,$A82,Daten!$L:$L,E$1)</f>
        <v>7.25</v>
      </c>
      <c r="F82" s="13">
        <f ca="1">IF($B82,SUM(C$2:C82),#N/A)</f>
        <v>356.79999999999995</v>
      </c>
      <c r="G82" s="13" t="e">
        <f ca="1">IF(B82,#N/A,SUM(C$2:C82)+SUMIF(B$2:B82,FALSE,D$2:D82)/SUMIF(B$2:B$97,FALSE,D$2:D$97)*(360-SUM(C$2:C82)))</f>
        <v>#N/A</v>
      </c>
      <c r="H82" s="13">
        <f>SUM(D$2:D82)*12*30/SUM(D$2:D$98)</f>
        <v>304.33237058431462</v>
      </c>
      <c r="I82" s="13">
        <f ca="1">IF($B82,SUM(E$2:E82),#N/A)</f>
        <v>340.5333333333333</v>
      </c>
      <c r="J82" s="13">
        <f t="shared" ca="1" si="47"/>
        <v>697.33333333333326</v>
      </c>
      <c r="K82" s="13">
        <f t="shared" si="48"/>
        <v>505.26315789473688</v>
      </c>
      <c r="L82" s="13">
        <f t="shared" si="49"/>
        <v>252.63157894736844</v>
      </c>
      <c r="M82" s="13">
        <f t="shared" si="50"/>
        <v>640</v>
      </c>
      <c r="N82" s="13">
        <f t="shared" si="51"/>
        <v>320</v>
      </c>
      <c r="O82" s="13">
        <f t="shared" si="58"/>
        <v>39.16666666666665</v>
      </c>
      <c r="P82" s="13">
        <f t="shared" si="63"/>
        <v>36.25</v>
      </c>
      <c r="Q82" s="13">
        <f t="shared" ref="Q82" si="64">SUM(C79:C85)</f>
        <v>32.999999999999986</v>
      </c>
      <c r="R82" s="13">
        <f t="shared" ref="R82" si="65">SUM(E79:E85)</f>
        <v>26</v>
      </c>
      <c r="S82" s="13">
        <f t="shared" si="52"/>
        <v>21.875</v>
      </c>
      <c r="T82" s="13">
        <f t="shared" si="53"/>
        <v>26.25</v>
      </c>
      <c r="U82" s="13">
        <f t="shared" ref="U82" si="66">300/COUNT($A$2:$A$97)*7</f>
        <v>21.875</v>
      </c>
      <c r="V82" s="13">
        <f t="shared" ref="V82" si="67">360/COUNT($A$2:$A$97)*7</f>
        <v>26.25</v>
      </c>
    </row>
    <row r="83" spans="1:22">
      <c r="A83" s="15">
        <f t="shared" si="46"/>
        <v>41978</v>
      </c>
      <c r="B83" s="10" t="b">
        <f t="shared" ca="1" si="41"/>
        <v>1</v>
      </c>
      <c r="C83" s="13">
        <f>SUMIFS(Daten!$N:$N,Daten!$P:$P,$A83,Daten!$L:$L,C$1)</f>
        <v>4</v>
      </c>
      <c r="D83" s="16">
        <v>9</v>
      </c>
      <c r="E83" s="13">
        <f>SUMIFS(Daten!$N:$N,Daten!$P:$P,$A83,Daten!$L:$L,E$1)</f>
        <v>7.75</v>
      </c>
      <c r="F83" s="13">
        <f ca="1">IF($B83,SUM(C$2:C83),#N/A)</f>
        <v>360.79999999999995</v>
      </c>
      <c r="G83" s="13" t="e">
        <f ca="1">IF(B83,#N/A,SUM(C$2:C83)+SUMIF(B$2:B83,FALSE,D$2:D83)/SUMIF(B$2:B$97,FALSE,D$2:D$97)*(360-SUM(C$2:C83)))</f>
        <v>#N/A</v>
      </c>
      <c r="H83" s="13">
        <f>SUM(D$2:D83)*12*30/SUM(D$2:D$98)</f>
        <v>312.97045101088651</v>
      </c>
      <c r="I83" s="13">
        <f ca="1">IF($B83,SUM(E$2:E83),#N/A)</f>
        <v>348.2833333333333</v>
      </c>
      <c r="J83" s="13">
        <f t="shared" ca="1" si="47"/>
        <v>709.08333333333326</v>
      </c>
      <c r="K83" s="13">
        <f t="shared" si="48"/>
        <v>511.57894736842104</v>
      </c>
      <c r="L83" s="13">
        <f t="shared" si="49"/>
        <v>255.78947368421052</v>
      </c>
      <c r="M83" s="13">
        <f t="shared" si="50"/>
        <v>648</v>
      </c>
      <c r="N83" s="13">
        <f t="shared" si="51"/>
        <v>324</v>
      </c>
      <c r="O83" s="13">
        <f t="shared" si="58"/>
        <v>38.499999999999986</v>
      </c>
      <c r="P83" s="13">
        <f t="shared" si="63"/>
        <v>35</v>
      </c>
      <c r="Q83" s="13"/>
      <c r="R83" s="13"/>
      <c r="S83" s="13">
        <f t="shared" si="52"/>
        <v>21.875</v>
      </c>
      <c r="T83" s="13">
        <f t="shared" si="53"/>
        <v>26.25</v>
      </c>
      <c r="U83" s="13"/>
      <c r="V83" s="13"/>
    </row>
    <row r="84" spans="1:22">
      <c r="A84" s="15">
        <f t="shared" si="46"/>
        <v>41979</v>
      </c>
      <c r="B84" s="10" t="b">
        <f t="shared" ca="1" si="41"/>
        <v>1</v>
      </c>
      <c r="C84" s="13">
        <f>SUMIFS(Daten!$N:$N,Daten!$P:$P,$A84,Daten!$L:$L,C$1)</f>
        <v>2</v>
      </c>
      <c r="E84" s="13">
        <f>SUMIFS(Daten!$N:$N,Daten!$P:$P,$A84,Daten!$L:$L,E$1)</f>
        <v>0</v>
      </c>
      <c r="F84" s="13">
        <f ca="1">IF($B84,SUM(C$2:C84),#N/A)</f>
        <v>362.79999999999995</v>
      </c>
      <c r="G84" s="13" t="e">
        <f ca="1">IF(B84,#N/A,SUM(C$2:C84)+SUMIF(B$2:B84,FALSE,D$2:D84)/SUMIF(B$2:B$97,FALSE,D$2:D$97)*(360-SUM(C$2:C84)))</f>
        <v>#N/A</v>
      </c>
      <c r="H84" s="13">
        <f>SUM(D$2:D84)*12*30/SUM(D$2:D$98)</f>
        <v>312.97045101088651</v>
      </c>
      <c r="I84" s="13">
        <f ca="1">IF($B84,SUM(E$2:E84),#N/A)</f>
        <v>348.2833333333333</v>
      </c>
      <c r="J84" s="13">
        <f t="shared" ca="1" si="47"/>
        <v>711.08333333333326</v>
      </c>
      <c r="K84" s="13">
        <f t="shared" si="48"/>
        <v>517.89473684210532</v>
      </c>
      <c r="L84" s="13">
        <f t="shared" si="49"/>
        <v>258.94736842105266</v>
      </c>
      <c r="M84" s="13">
        <f t="shared" si="50"/>
        <v>656</v>
      </c>
      <c r="N84" s="13">
        <f t="shared" si="51"/>
        <v>328</v>
      </c>
      <c r="O84" s="13">
        <f t="shared" si="58"/>
        <v>32.499999999999986</v>
      </c>
      <c r="P84" s="13">
        <f t="shared" si="63"/>
        <v>30</v>
      </c>
      <c r="Q84" s="13"/>
      <c r="R84" s="13"/>
      <c r="S84" s="13">
        <f t="shared" si="52"/>
        <v>21.875</v>
      </c>
      <c r="T84" s="13">
        <f t="shared" si="53"/>
        <v>26.25</v>
      </c>
      <c r="U84" s="13"/>
      <c r="V84" s="13"/>
    </row>
    <row r="85" spans="1:22">
      <c r="A85" s="15">
        <f t="shared" si="46"/>
        <v>41980</v>
      </c>
      <c r="B85" s="10" t="b">
        <f t="shared" ca="1" si="41"/>
        <v>1</v>
      </c>
      <c r="C85" s="13">
        <f>SUMIFS(Daten!$N:$N,Daten!$P:$P,$A85,Daten!$L:$L,C$1)</f>
        <v>4.5</v>
      </c>
      <c r="E85" s="13">
        <f>SUMIFS(Daten!$N:$N,Daten!$P:$P,$A85,Daten!$L:$L,E$1)</f>
        <v>0</v>
      </c>
      <c r="F85" s="13">
        <f ca="1">IF($B85,SUM(C$2:C85),#N/A)</f>
        <v>367.29999999999995</v>
      </c>
      <c r="G85" s="13" t="e">
        <f ca="1">IF(B85,#N/A,SUM(C$2:C85)+SUMIF(B$2:B85,FALSE,D$2:D85)/SUMIF(B$2:B$97,FALSE,D$2:D$97)*(360-SUM(C$2:C85)))</f>
        <v>#N/A</v>
      </c>
      <c r="H85" s="13">
        <f>SUM(D$2:D85)*12*30/SUM(D$2:D$98)</f>
        <v>312.97045101088651</v>
      </c>
      <c r="I85" s="13">
        <f ca="1">IF($B85,SUM(E$2:E85),#N/A)</f>
        <v>348.2833333333333</v>
      </c>
      <c r="J85" s="13">
        <f t="shared" ca="1" si="47"/>
        <v>715.58333333333326</v>
      </c>
      <c r="K85" s="13">
        <f t="shared" si="48"/>
        <v>524.21052631578948</v>
      </c>
      <c r="L85" s="13">
        <f t="shared" si="49"/>
        <v>262.10526315789474</v>
      </c>
      <c r="M85" s="13">
        <f t="shared" si="50"/>
        <v>664</v>
      </c>
      <c r="N85" s="13">
        <f t="shared" si="51"/>
        <v>332</v>
      </c>
      <c r="O85" s="13">
        <f t="shared" si="58"/>
        <v>32.999999999999986</v>
      </c>
      <c r="P85" s="13">
        <f t="shared" si="63"/>
        <v>26</v>
      </c>
      <c r="Q85" s="13"/>
      <c r="R85" s="13"/>
      <c r="S85" s="13">
        <f t="shared" si="52"/>
        <v>21.875</v>
      </c>
      <c r="T85" s="13">
        <f t="shared" si="53"/>
        <v>26.25</v>
      </c>
      <c r="U85" s="13"/>
      <c r="V85" s="13"/>
    </row>
    <row r="86" spans="1:22">
      <c r="A86" s="15">
        <f t="shared" si="46"/>
        <v>41981</v>
      </c>
      <c r="B86" s="10" t="b">
        <f t="shared" ca="1" si="41"/>
        <v>1</v>
      </c>
      <c r="C86" s="13">
        <f>SUMIFS(Daten!$N:$N,Daten!$P:$P,$A86,Daten!$L:$L,C$1)</f>
        <v>4.25</v>
      </c>
      <c r="D86" s="16">
        <v>7</v>
      </c>
      <c r="E86" s="13">
        <f>SUMIFS(Daten!$N:$N,Daten!$P:$P,$A86,Daten!$L:$L,E$1)</f>
        <v>12.75</v>
      </c>
      <c r="F86" s="13">
        <f ca="1">IF($B86,SUM(C$2:C86),#N/A)</f>
        <v>371.54999999999995</v>
      </c>
      <c r="G86" s="13" t="e">
        <f ca="1">IF(B86,#N/A,SUM(C$2:C86)+SUMIF(B$2:B86,FALSE,D$2:D86)/SUMIF(B$2:B$97,FALSE,D$2:D$97)*(360-SUM(C$2:C86)))</f>
        <v>#N/A</v>
      </c>
      <c r="H86" s="13">
        <f>SUM(D$2:D86)*12*30/SUM(D$2:D$98)</f>
        <v>319.68895800933126</v>
      </c>
      <c r="I86" s="13">
        <f ca="1">IF($B86,SUM(E$2:E86),#N/A)</f>
        <v>361.0333333333333</v>
      </c>
      <c r="J86" s="13">
        <f t="shared" ca="1" si="47"/>
        <v>732.58333333333326</v>
      </c>
      <c r="K86" s="13">
        <f t="shared" si="48"/>
        <v>530.52631578947364</v>
      </c>
      <c r="L86" s="13">
        <f t="shared" si="49"/>
        <v>265.26315789473682</v>
      </c>
      <c r="M86" s="13">
        <f t="shared" si="50"/>
        <v>672</v>
      </c>
      <c r="N86" s="13">
        <f t="shared" si="51"/>
        <v>336</v>
      </c>
      <c r="O86" s="13">
        <f t="shared" si="58"/>
        <v>28.499999999999993</v>
      </c>
      <c r="P86" s="13">
        <f t="shared" si="63"/>
        <v>27.75</v>
      </c>
      <c r="Q86" s="13"/>
      <c r="R86" s="13"/>
      <c r="S86" s="13">
        <f t="shared" si="52"/>
        <v>21.875</v>
      </c>
      <c r="T86" s="13">
        <f t="shared" si="53"/>
        <v>26.25</v>
      </c>
      <c r="U86" s="13"/>
      <c r="V86" s="13"/>
    </row>
    <row r="87" spans="1:22">
      <c r="A87" s="15">
        <f t="shared" si="46"/>
        <v>41982</v>
      </c>
      <c r="B87" s="10" t="b">
        <f t="shared" ca="1" si="41"/>
        <v>1</v>
      </c>
      <c r="C87" s="13">
        <f>SUMIFS(Daten!$N:$N,Daten!$P:$P,$A87,Daten!$L:$L,C$1)</f>
        <v>7.25</v>
      </c>
      <c r="D87" s="16">
        <v>9</v>
      </c>
      <c r="E87" s="13">
        <f>SUMIFS(Daten!$N:$N,Daten!$P:$P,$A87,Daten!$L:$L,E$1)</f>
        <v>0</v>
      </c>
      <c r="F87" s="13">
        <f ca="1">IF($B87,SUM(C$2:C87),#N/A)</f>
        <v>378.79999999999995</v>
      </c>
      <c r="G87" s="13" t="e">
        <f ca="1">IF(B87,#N/A,SUM(C$2:C87)+SUMIF(B$2:B87,FALSE,D$2:D87)/SUMIF(B$2:B$97,FALSE,D$2:D$97)*(360-SUM(C$2:C87)))</f>
        <v>#N/A</v>
      </c>
      <c r="H87" s="13">
        <f>SUM(D$2:D87)*12*30/SUM(D$2:D$98)</f>
        <v>328.32703843590315</v>
      </c>
      <c r="I87" s="13">
        <f ca="1">IF($B87,SUM(E$2:E87),#N/A)</f>
        <v>361.0333333333333</v>
      </c>
      <c r="J87" s="13">
        <f t="shared" ca="1" si="47"/>
        <v>739.83333333333326</v>
      </c>
      <c r="K87" s="13">
        <f t="shared" si="48"/>
        <v>536.84210526315792</v>
      </c>
      <c r="L87" s="13">
        <f t="shared" si="49"/>
        <v>268.42105263157896</v>
      </c>
      <c r="M87" s="13">
        <f t="shared" si="50"/>
        <v>680</v>
      </c>
      <c r="N87" s="13">
        <f t="shared" si="51"/>
        <v>340</v>
      </c>
      <c r="O87" s="13">
        <f t="shared" si="58"/>
        <v>34.749999999999993</v>
      </c>
      <c r="P87" s="13">
        <f t="shared" si="63"/>
        <v>27.75</v>
      </c>
      <c r="Q87" s="13"/>
      <c r="R87" s="13"/>
      <c r="S87" s="13">
        <f t="shared" si="52"/>
        <v>21.875</v>
      </c>
      <c r="T87" s="13">
        <f t="shared" si="53"/>
        <v>26.25</v>
      </c>
      <c r="U87" s="13"/>
      <c r="V87" s="13"/>
    </row>
    <row r="88" spans="1:22">
      <c r="A88" s="15">
        <f t="shared" si="46"/>
        <v>41983</v>
      </c>
      <c r="B88" s="10" t="b">
        <f t="shared" ca="1" si="41"/>
        <v>1</v>
      </c>
      <c r="C88" s="13">
        <f>SUMIFS(Daten!$N:$N,Daten!$P:$P,$A88,Daten!$L:$L,C$1)</f>
        <v>1.1666666666666661</v>
      </c>
      <c r="D88" s="16">
        <v>2</v>
      </c>
      <c r="E88" s="13">
        <f>SUMIFS(Daten!$N:$N,Daten!$P:$P,$A88,Daten!$L:$L,E$1)</f>
        <v>2</v>
      </c>
      <c r="F88" s="13">
        <f ca="1">IF($B88,SUM(C$2:C88),#N/A)</f>
        <v>379.96666666666664</v>
      </c>
      <c r="G88" s="13" t="e">
        <f ca="1">IF(B88,#N/A,SUM(C$2:C88)+SUMIF(B$2:B88,FALSE,D$2:D88)/SUMIF(B$2:B$97,FALSE,D$2:D$97)*(360-SUM(C$2:C88)))</f>
        <v>#N/A</v>
      </c>
      <c r="H88" s="13">
        <f>SUM(D$2:D88)*12*30/SUM(D$2:D$98)</f>
        <v>330.24661186403023</v>
      </c>
      <c r="I88" s="13">
        <f ca="1">IF($B88,SUM(E$2:E88),#N/A)</f>
        <v>363.0333333333333</v>
      </c>
      <c r="J88" s="13">
        <f t="shared" ref="J88:J97" ca="1" si="68">F88+I88</f>
        <v>743</v>
      </c>
      <c r="K88" s="13">
        <f t="shared" si="48"/>
        <v>543.15789473684208</v>
      </c>
      <c r="L88" s="13">
        <f t="shared" si="49"/>
        <v>271.57894736842104</v>
      </c>
      <c r="M88" s="13">
        <f t="shared" si="50"/>
        <v>688</v>
      </c>
      <c r="N88" s="13">
        <f t="shared" si="51"/>
        <v>344</v>
      </c>
      <c r="O88" s="13">
        <f t="shared" si="58"/>
        <v>30.333333333333329</v>
      </c>
      <c r="P88" s="13">
        <f t="shared" si="63"/>
        <v>29.75</v>
      </c>
      <c r="Q88" s="13"/>
      <c r="R88" s="13"/>
      <c r="S88" s="13">
        <f t="shared" si="52"/>
        <v>21.875</v>
      </c>
      <c r="T88" s="13">
        <f t="shared" si="53"/>
        <v>26.25</v>
      </c>
      <c r="U88" s="13"/>
      <c r="V88" s="13"/>
    </row>
    <row r="89" spans="1:22">
      <c r="A89" s="15">
        <f t="shared" si="46"/>
        <v>41984</v>
      </c>
      <c r="B89" s="10" t="b">
        <f t="shared" ca="1" si="41"/>
        <v>1</v>
      </c>
      <c r="C89" s="13">
        <f>SUMIFS(Daten!$N:$N,Daten!$P:$P,$A89,Daten!$L:$L,C$1)</f>
        <v>3</v>
      </c>
      <c r="D89" s="16">
        <v>4</v>
      </c>
      <c r="E89" s="13">
        <f>SUMIFS(Daten!$N:$N,Daten!$P:$P,$A89,Daten!$L:$L,E$1)</f>
        <v>10</v>
      </c>
      <c r="F89" s="13">
        <f ca="1">IF($B89,SUM(C$2:C89),#N/A)</f>
        <v>382.96666666666664</v>
      </c>
      <c r="G89" s="13" t="e">
        <f ca="1">IF(B89,#N/A,SUM(C$2:C89)+SUMIF(B$2:B89,FALSE,D$2:D89)/SUMIF(B$2:B$97,FALSE,D$2:D$97)*(360-SUM(C$2:C89)))</f>
        <v>#N/A</v>
      </c>
      <c r="H89" s="13">
        <f>SUM(D$2:D89)*12*30/SUM(D$2:D$98)</f>
        <v>334.08575872028439</v>
      </c>
      <c r="I89" s="13">
        <f ca="1">IF($B89,SUM(E$2:E89),#N/A)</f>
        <v>373.0333333333333</v>
      </c>
      <c r="J89" s="13">
        <f t="shared" ca="1" si="68"/>
        <v>756</v>
      </c>
      <c r="K89" s="13">
        <f t="shared" si="48"/>
        <v>549.47368421052636</v>
      </c>
      <c r="L89" s="13">
        <f t="shared" si="49"/>
        <v>274.73684210526318</v>
      </c>
      <c r="M89" s="13">
        <f t="shared" si="50"/>
        <v>696</v>
      </c>
      <c r="N89" s="13">
        <f t="shared" si="51"/>
        <v>348</v>
      </c>
      <c r="O89" s="13">
        <f t="shared" si="58"/>
        <v>26.166666666666664</v>
      </c>
      <c r="P89" s="13">
        <f t="shared" si="63"/>
        <v>32.5</v>
      </c>
      <c r="Q89" s="13">
        <f t="shared" ref="Q89" si="69">SUM(C86:C92)</f>
        <v>38.75</v>
      </c>
      <c r="R89" s="13">
        <f t="shared" ref="R89" si="70">SUM(E86:E92)</f>
        <v>51</v>
      </c>
      <c r="S89" s="13">
        <f t="shared" si="52"/>
        <v>21.875</v>
      </c>
      <c r="T89" s="13">
        <f t="shared" si="53"/>
        <v>26.25</v>
      </c>
      <c r="U89" s="13">
        <f t="shared" ref="U89" si="71">300/COUNT($A$2:$A$97)*7</f>
        <v>21.875</v>
      </c>
      <c r="V89" s="13">
        <f t="shared" ref="V89" si="72">360/COUNT($A$2:$A$97)*7</f>
        <v>26.25</v>
      </c>
    </row>
    <row r="90" spans="1:22">
      <c r="A90" s="15">
        <f t="shared" si="46"/>
        <v>41985</v>
      </c>
      <c r="B90" s="10" t="b">
        <f t="shared" ca="1" si="41"/>
        <v>1</v>
      </c>
      <c r="C90" s="13">
        <f>SUMIFS(Daten!$N:$N,Daten!$P:$P,$A90,Daten!$L:$L,C$1)</f>
        <v>6</v>
      </c>
      <c r="D90" s="16">
        <v>9</v>
      </c>
      <c r="E90" s="13">
        <f>SUMIFS(Daten!$N:$N,Daten!$P:$P,$A90,Daten!$L:$L,E$1)</f>
        <v>8.5</v>
      </c>
      <c r="F90" s="13">
        <f ca="1">IF($B90,SUM(C$2:C90),#N/A)</f>
        <v>388.96666666666664</v>
      </c>
      <c r="G90" s="13" t="e">
        <f ca="1">IF(B90,#N/A,SUM(C$2:C90)+SUMIF(B$2:B90,FALSE,D$2:D90)/SUMIF(B$2:B$97,FALSE,D$2:D$97)*(360-SUM(C$2:C90)))</f>
        <v>#N/A</v>
      </c>
      <c r="H90" s="13">
        <f>SUM(D$2:D90)*12*30/SUM(D$2:D$98)</f>
        <v>342.72383914685628</v>
      </c>
      <c r="I90" s="13">
        <f ca="1">IF($B90,SUM(E$2:E90),#N/A)</f>
        <v>381.5333333333333</v>
      </c>
      <c r="J90" s="13">
        <f t="shared" ca="1" si="68"/>
        <v>770.5</v>
      </c>
      <c r="K90" s="13">
        <f t="shared" si="48"/>
        <v>555.78947368421052</v>
      </c>
      <c r="L90" s="13">
        <f t="shared" si="49"/>
        <v>277.89473684210526</v>
      </c>
      <c r="M90" s="13">
        <f t="shared" si="50"/>
        <v>704</v>
      </c>
      <c r="N90" s="13">
        <f t="shared" si="51"/>
        <v>352</v>
      </c>
      <c r="O90" s="13">
        <f t="shared" si="58"/>
        <v>28.166666666666664</v>
      </c>
      <c r="P90" s="13">
        <f t="shared" si="63"/>
        <v>33.25</v>
      </c>
      <c r="Q90" s="13"/>
      <c r="R90" s="13"/>
      <c r="S90" s="13">
        <f t="shared" si="52"/>
        <v>21.875</v>
      </c>
      <c r="T90" s="13">
        <f t="shared" si="53"/>
        <v>26.25</v>
      </c>
      <c r="U90" s="13"/>
      <c r="V90" s="13"/>
    </row>
    <row r="91" spans="1:22">
      <c r="A91" s="15">
        <f t="shared" si="46"/>
        <v>41986</v>
      </c>
      <c r="B91" s="10" t="b">
        <f t="shared" ca="1" si="41"/>
        <v>1</v>
      </c>
      <c r="C91" s="13">
        <f>SUMIFS(Daten!$N:$N,Daten!$P:$P,$A91,Daten!$L:$L,C$1)</f>
        <v>8.8333333333333321</v>
      </c>
      <c r="D91" s="13">
        <v>9</v>
      </c>
      <c r="E91" s="13">
        <f>SUMIFS(Daten!$N:$N,Daten!$P:$P,$A91,Daten!$L:$L,E$1)</f>
        <v>9.75</v>
      </c>
      <c r="F91" s="13">
        <f ca="1">IF($B91,SUM(C$2:C91),#N/A)</f>
        <v>397.79999999999995</v>
      </c>
      <c r="G91" s="13" t="e">
        <f ca="1">IF(B91,#N/A,SUM(C$2:C91)+SUMIF(B$2:B91,FALSE,D$2:D91)/SUMIF(B$2:B$97,FALSE,D$2:D$97)*(360-SUM(C$2:C91)))</f>
        <v>#N/A</v>
      </c>
      <c r="H91" s="13">
        <f>SUM(D$2:D91)*12*30/SUM(D$2:D$98)</f>
        <v>351.36191957342817</v>
      </c>
      <c r="I91" s="13">
        <f ca="1">IF($B91,SUM(E$2:E91),#N/A)</f>
        <v>391.2833333333333</v>
      </c>
      <c r="J91" s="13">
        <f t="shared" ca="1" si="68"/>
        <v>789.08333333333326</v>
      </c>
      <c r="K91" s="13">
        <f t="shared" si="48"/>
        <v>562.1052631578948</v>
      </c>
      <c r="L91" s="13">
        <f t="shared" si="49"/>
        <v>281.0526315789474</v>
      </c>
      <c r="M91" s="13">
        <f t="shared" si="50"/>
        <v>712</v>
      </c>
      <c r="N91" s="13">
        <f t="shared" si="51"/>
        <v>356</v>
      </c>
      <c r="O91" s="13">
        <f t="shared" si="58"/>
        <v>35</v>
      </c>
      <c r="P91" s="13">
        <f t="shared" si="63"/>
        <v>43</v>
      </c>
      <c r="Q91" s="13"/>
      <c r="R91" s="13"/>
      <c r="S91" s="13">
        <f t="shared" si="52"/>
        <v>21.875</v>
      </c>
      <c r="T91" s="13">
        <f t="shared" si="53"/>
        <v>26.25</v>
      </c>
      <c r="U91" s="13"/>
      <c r="V91" s="13"/>
    </row>
    <row r="92" spans="1:22">
      <c r="A92" s="15">
        <f t="shared" si="46"/>
        <v>41987</v>
      </c>
      <c r="B92" s="10" t="b">
        <f t="shared" ca="1" si="41"/>
        <v>1</v>
      </c>
      <c r="C92" s="13">
        <f>SUMIFS(Daten!$N:$N,Daten!$P:$P,$A92,Daten!$L:$L,C$1)</f>
        <v>8.25</v>
      </c>
      <c r="D92" s="13">
        <v>9</v>
      </c>
      <c r="E92" s="13">
        <f>SUMIFS(Daten!$N:$N,Daten!$P:$P,$A92,Daten!$L:$L,E$1)</f>
        <v>8</v>
      </c>
      <c r="F92" s="13">
        <f ca="1">IF($B92,SUM(C$2:C92),#N/A)</f>
        <v>406.04999999999995</v>
      </c>
      <c r="G92" s="13" t="e">
        <f ca="1">IF(B92,#N/A,SUM(C$2:C92)+SUMIF(B$2:B92,FALSE,D$2:D92)/SUMIF(B$2:B$97,FALSE,D$2:D$97)*(360-SUM(C$2:C92)))</f>
        <v>#N/A</v>
      </c>
      <c r="H92" s="13">
        <f>SUM(D$2:D92)*12*30/SUM(D$2:D$98)</f>
        <v>360</v>
      </c>
      <c r="I92" s="13">
        <f ca="1">IF($B92,SUM(E$2:E92),#N/A)</f>
        <v>399.2833333333333</v>
      </c>
      <c r="J92" s="13">
        <f t="shared" ca="1" si="68"/>
        <v>805.33333333333326</v>
      </c>
      <c r="K92" s="13">
        <f t="shared" si="48"/>
        <v>568.42105263157896</v>
      </c>
      <c r="L92" s="13">
        <f t="shared" si="49"/>
        <v>284.21052631578948</v>
      </c>
      <c r="M92" s="13">
        <f t="shared" si="50"/>
        <v>720</v>
      </c>
      <c r="N92" s="13">
        <f t="shared" si="51"/>
        <v>360</v>
      </c>
      <c r="O92" s="13">
        <f t="shared" si="58"/>
        <v>38.75</v>
      </c>
      <c r="P92" s="13">
        <f t="shared" si="63"/>
        <v>51</v>
      </c>
      <c r="Q92" s="13"/>
      <c r="R92" s="13"/>
      <c r="S92" s="13">
        <f t="shared" si="52"/>
        <v>21.875</v>
      </c>
      <c r="T92" s="13">
        <f t="shared" si="53"/>
        <v>26.25</v>
      </c>
      <c r="U92" s="13"/>
      <c r="V92" s="13"/>
    </row>
    <row r="93" spans="1:22">
      <c r="A93" s="15">
        <f t="shared" si="46"/>
        <v>41988</v>
      </c>
      <c r="B93" s="10" t="b">
        <f t="shared" ca="1" si="41"/>
        <v>1</v>
      </c>
      <c r="C93" s="13">
        <f>SUMIFS(Daten!$N:$N,Daten!$P:$P,$A93,Daten!$L:$L,C$1)</f>
        <v>8</v>
      </c>
      <c r="E93" s="13">
        <f>SUMIFS(Daten!$N:$N,Daten!$P:$P,$A93,Daten!$L:$L,E$1)</f>
        <v>13</v>
      </c>
      <c r="F93" s="13">
        <f ca="1">IF($B93,SUM(C$2:C93),#N/A)</f>
        <v>414.04999999999995</v>
      </c>
      <c r="G93" s="13" t="e">
        <f ca="1">IF(B93,#N/A,SUM(C$2:C93)+SUMIF(B$2:B93,FALSE,D$2:D93)/SUMIF(B$2:B$97,FALSE,D$2:D$97)*(360-SUM(C$2:C93)))</f>
        <v>#N/A</v>
      </c>
      <c r="H93" s="13">
        <f>SUM(D$2:D93)*12*30/SUM(D$2:D$98)</f>
        <v>360</v>
      </c>
      <c r="I93" s="13">
        <f ca="1">IF($B93,SUM(E$2:E93),#N/A)</f>
        <v>412.2833333333333</v>
      </c>
      <c r="J93" s="13">
        <f t="shared" ca="1" si="68"/>
        <v>826.33333333333326</v>
      </c>
      <c r="K93" s="13">
        <f t="shared" si="48"/>
        <v>574.73684210526312</v>
      </c>
      <c r="L93" s="13">
        <f t="shared" si="49"/>
        <v>287.36842105263156</v>
      </c>
      <c r="M93" s="13">
        <f t="shared" si="50"/>
        <v>720</v>
      </c>
      <c r="N93" s="13">
        <v>360</v>
      </c>
      <c r="O93" s="13">
        <f t="shared" si="58"/>
        <v>42.5</v>
      </c>
      <c r="P93" s="13">
        <f t="shared" si="63"/>
        <v>51.25</v>
      </c>
      <c r="Q93" s="13"/>
      <c r="R93" s="13"/>
      <c r="S93" s="13">
        <f t="shared" si="52"/>
        <v>21.875</v>
      </c>
      <c r="T93" s="13">
        <f t="shared" si="53"/>
        <v>26.25</v>
      </c>
      <c r="U93" s="13"/>
      <c r="V93" s="13"/>
    </row>
    <row r="94" spans="1:22">
      <c r="A94" s="15">
        <f t="shared" si="46"/>
        <v>41989</v>
      </c>
      <c r="B94" s="10" t="b">
        <f t="shared" ca="1" si="41"/>
        <v>1</v>
      </c>
      <c r="C94" s="13">
        <f>SUMIFS(Daten!$N:$N,Daten!$P:$P,$A94,Daten!$L:$L,C$1)</f>
        <v>3</v>
      </c>
      <c r="E94" s="13">
        <f>SUMIFS(Daten!$N:$N,Daten!$P:$P,$A94,Daten!$L:$L,E$1)</f>
        <v>0</v>
      </c>
      <c r="F94" s="13">
        <f ca="1">IF($B94,SUM(C$2:C94),#N/A)</f>
        <v>417.04999999999995</v>
      </c>
      <c r="G94" s="13" t="e">
        <f ca="1">IF(B94,#N/A,SUM(C$2:C94)+SUMIF(B$2:B94,FALSE,D$2:D94)/SUMIF(B$2:B$97,FALSE,D$2:D$97)*(360-SUM(C$2:C94)))</f>
        <v>#N/A</v>
      </c>
      <c r="H94" s="13">
        <f>SUM(D$2:D94)*12*30/SUM(D$2:D$98)</f>
        <v>360</v>
      </c>
      <c r="I94" s="13">
        <f ca="1">IF($B94,SUM(E$2:E94),#N/A)</f>
        <v>412.2833333333333</v>
      </c>
      <c r="J94" s="13">
        <f t="shared" ca="1" si="68"/>
        <v>829.33333333333326</v>
      </c>
      <c r="K94" s="13">
        <f t="shared" si="48"/>
        <v>581.0526315789474</v>
      </c>
      <c r="L94" s="13">
        <f t="shared" si="49"/>
        <v>290.5263157894737</v>
      </c>
      <c r="M94" s="13">
        <f t="shared" si="50"/>
        <v>720</v>
      </c>
      <c r="N94" s="13">
        <v>360</v>
      </c>
      <c r="O94" s="13">
        <f t="shared" si="58"/>
        <v>38.25</v>
      </c>
      <c r="P94" s="13">
        <f t="shared" si="63"/>
        <v>51.25</v>
      </c>
      <c r="Q94" s="13"/>
      <c r="R94" s="13"/>
      <c r="S94" s="13">
        <f t="shared" si="52"/>
        <v>21.875</v>
      </c>
      <c r="T94" s="13">
        <f t="shared" si="53"/>
        <v>26.25</v>
      </c>
      <c r="U94" s="13"/>
      <c r="V94" s="13"/>
    </row>
    <row r="95" spans="1:22">
      <c r="A95" s="15">
        <f t="shared" si="46"/>
        <v>41990</v>
      </c>
      <c r="B95" s="10" t="b">
        <f t="shared" ca="1" si="41"/>
        <v>0</v>
      </c>
      <c r="C95" s="13">
        <f>SUMIFS(Daten!$N:$N,Daten!$P:$P,$A95,Daten!$L:$L,C$1)</f>
        <v>0</v>
      </c>
      <c r="E95" s="13">
        <f>SUMIFS(Daten!$N:$N,Daten!$P:$P,$A95,Daten!$L:$L,E$1)</f>
        <v>0</v>
      </c>
      <c r="F95" s="13" t="e">
        <f ca="1">IF($B95,SUM(C$2:C95),#N/A)</f>
        <v>#N/A</v>
      </c>
      <c r="G95" s="13" t="e">
        <f ca="1">IF(B95,#N/A,SUM(C$2:C95)+SUMIF(B$2:B95,FALSE,D$2:D95)/SUMIF(B$2:B$97,FALSE,D$2:D$97)*(360-SUM(C$2:C95)))</f>
        <v>#DIV/0!</v>
      </c>
      <c r="H95" s="13">
        <f>SUM(D$2:D95)*12*30/SUM(D$2:D$98)</f>
        <v>360</v>
      </c>
      <c r="I95" s="13" t="e">
        <f ca="1">IF($B95,SUM(E$2:E95),#N/A)</f>
        <v>#N/A</v>
      </c>
      <c r="J95" s="13" t="e">
        <f t="shared" ca="1" si="68"/>
        <v>#N/A</v>
      </c>
      <c r="K95" s="13">
        <f t="shared" si="48"/>
        <v>587.36842105263156</v>
      </c>
      <c r="L95" s="13">
        <f t="shared" si="49"/>
        <v>293.68421052631578</v>
      </c>
      <c r="M95" s="13">
        <f t="shared" si="50"/>
        <v>720</v>
      </c>
      <c r="N95" s="13">
        <v>360</v>
      </c>
      <c r="O95" s="13">
        <f t="shared" si="58"/>
        <v>37.083333333333329</v>
      </c>
      <c r="P95" s="13">
        <f t="shared" si="63"/>
        <v>49.25</v>
      </c>
      <c r="Q95" s="13"/>
      <c r="R95" s="13"/>
      <c r="S95" s="13">
        <f t="shared" si="52"/>
        <v>21.875</v>
      </c>
      <c r="T95" s="13">
        <f t="shared" si="53"/>
        <v>26.25</v>
      </c>
      <c r="U95" s="13"/>
      <c r="V95" s="13"/>
    </row>
    <row r="96" spans="1:22">
      <c r="A96" s="15">
        <f t="shared" si="46"/>
        <v>41991</v>
      </c>
      <c r="B96" s="10" t="b">
        <f t="shared" ca="1" si="41"/>
        <v>0</v>
      </c>
      <c r="C96" s="13">
        <f>SUMIFS(Daten!$N:$N,Daten!$P:$P,$A96,Daten!$L:$L,C$1)</f>
        <v>0</v>
      </c>
      <c r="E96" s="13">
        <f>SUMIFS(Daten!$N:$N,Daten!$P:$P,$A96,Daten!$L:$L,E$1)</f>
        <v>0</v>
      </c>
      <c r="F96" s="13" t="e">
        <f ca="1">IF($B96,SUM(C$2:C96),#N/A)</f>
        <v>#N/A</v>
      </c>
      <c r="G96" s="13" t="e">
        <f ca="1">IF(B96,#N/A,SUM(C$2:C96)+SUMIF(B$2:B96,FALSE,D$2:D96)/SUMIF(B$2:B$97,FALSE,D$2:D$97)*(360-SUM(C$2:C96)))</f>
        <v>#DIV/0!</v>
      </c>
      <c r="H96" s="13">
        <f>SUM(D$2:D96)*12*30/SUM(D$2:D$98)</f>
        <v>360</v>
      </c>
      <c r="I96" s="13" t="e">
        <f ca="1">IF($B96,SUM(E$2:E96),#N/A)</f>
        <v>#N/A</v>
      </c>
      <c r="J96" s="13" t="e">
        <f t="shared" ca="1" si="68"/>
        <v>#N/A</v>
      </c>
      <c r="K96" s="13">
        <f t="shared" si="48"/>
        <v>593.68421052631584</v>
      </c>
      <c r="L96" s="13">
        <f t="shared" si="49"/>
        <v>296.84210526315792</v>
      </c>
      <c r="M96" s="13">
        <f t="shared" si="50"/>
        <v>720</v>
      </c>
      <c r="N96" s="13">
        <v>360</v>
      </c>
      <c r="O96" s="13">
        <f t="shared" si="58"/>
        <v>34.083333333333329</v>
      </c>
      <c r="P96" s="13">
        <f t="shared" si="63"/>
        <v>39.25</v>
      </c>
      <c r="Q96" s="13">
        <f>SUM(C93:C99)</f>
        <v>11</v>
      </c>
      <c r="R96" s="13">
        <f t="shared" ref="R96" si="73">SUM(E93:E99)</f>
        <v>13</v>
      </c>
      <c r="S96" s="13">
        <f t="shared" si="52"/>
        <v>21.875</v>
      </c>
      <c r="T96" s="13">
        <f t="shared" si="53"/>
        <v>26.25</v>
      </c>
      <c r="U96" s="13">
        <f t="shared" ref="U96" si="74">300/COUNT($A$2:$A$97)*7</f>
        <v>21.875</v>
      </c>
      <c r="V96" s="13">
        <f t="shared" ref="V96" si="75">360/COUNT($A$2:$A$97)*7</f>
        <v>26.25</v>
      </c>
    </row>
    <row r="97" spans="1:22">
      <c r="A97" s="15">
        <f t="shared" si="46"/>
        <v>41992</v>
      </c>
      <c r="B97" s="10" t="b">
        <f ca="1">OR(A97&lt;=TODAY(),B98)</f>
        <v>0</v>
      </c>
      <c r="C97" s="13">
        <f>SUMIFS(Daten!$N:$N,Daten!$P:$P,$A97,Daten!$L:$L,C$1)</f>
        <v>0</v>
      </c>
      <c r="E97" s="13">
        <f>SUMIFS(Daten!$N:$N,Daten!$P:$P,$A97,Daten!$L:$L,E$1)</f>
        <v>0</v>
      </c>
      <c r="F97" s="13" t="e">
        <f ca="1">IF($B97,SUM(C$2:C97),#N/A)</f>
        <v>#N/A</v>
      </c>
      <c r="G97" s="13" t="e">
        <f ca="1">IF(B97,#N/A,SUM(C$2:C97)+SUMIF(B$2:B97,FALSE,D$2:D97)/SUMIF(B$2:B$97,FALSE,D$2:D$97)*(360-SUM(C$2:C97)))</f>
        <v>#DIV/0!</v>
      </c>
      <c r="H97" s="13">
        <f>SUM(D$2:D97)*12*30/SUM(D$2:D$98)</f>
        <v>360</v>
      </c>
      <c r="I97" s="13" t="e">
        <f ca="1">IF($B97,SUM(E$2:E97),#N/A)</f>
        <v>#N/A</v>
      </c>
      <c r="J97" s="13" t="e">
        <f t="shared" ca="1" si="68"/>
        <v>#N/A</v>
      </c>
      <c r="K97" s="13">
        <f t="shared" si="48"/>
        <v>600</v>
      </c>
      <c r="L97" s="13">
        <f t="shared" si="49"/>
        <v>300</v>
      </c>
      <c r="M97" s="13">
        <f t="shared" si="50"/>
        <v>720</v>
      </c>
      <c r="N97" s="13">
        <v>360</v>
      </c>
      <c r="O97" s="13">
        <f t="shared" si="58"/>
        <v>28.083333333333332</v>
      </c>
      <c r="P97" s="13">
        <f t="shared" si="63"/>
        <v>30.75</v>
      </c>
      <c r="Q97" s="13"/>
      <c r="R97" s="13"/>
      <c r="S97" s="13">
        <f t="shared" si="52"/>
        <v>21.875</v>
      </c>
      <c r="T97" s="13">
        <f t="shared" si="53"/>
        <v>26.25</v>
      </c>
      <c r="U97" s="13"/>
      <c r="V97" s="13"/>
    </row>
    <row r="98" spans="1:22">
      <c r="B98" s="10"/>
    </row>
    <row r="102" spans="1:22">
      <c r="Q102" t="str">
        <f>Q1</f>
        <v>Laurin Murer</v>
      </c>
      <c r="R102" t="str">
        <f t="shared" ref="R102:V102" si="76">R1</f>
        <v>Tobias Blaser</v>
      </c>
      <c r="U102" t="str">
        <f t="shared" si="76"/>
        <v>Soll Min</v>
      </c>
      <c r="V102" t="str">
        <f t="shared" si="76"/>
        <v>Soll Max</v>
      </c>
    </row>
    <row r="103" spans="1:22">
      <c r="A103" s="18">
        <f>A5-3</f>
        <v>41897</v>
      </c>
      <c r="Q103" s="13">
        <f>Q5</f>
        <v>20.083333333333332</v>
      </c>
      <c r="R103" s="13">
        <f t="shared" ref="R103:V103" si="77">R5</f>
        <v>22.083333333333329</v>
      </c>
      <c r="S103" s="13"/>
      <c r="T103" s="13"/>
      <c r="U103" s="13">
        <f t="shared" si="77"/>
        <v>21.875</v>
      </c>
      <c r="V103" s="13">
        <f t="shared" si="77"/>
        <v>26.25</v>
      </c>
    </row>
    <row r="104" spans="1:22">
      <c r="A104" s="18">
        <f>A12-3</f>
        <v>41904</v>
      </c>
      <c r="Q104" s="13">
        <f>Q12</f>
        <v>26.383333333333333</v>
      </c>
      <c r="R104" s="13">
        <f t="shared" ref="R104:V104" si="78">R12</f>
        <v>26</v>
      </c>
      <c r="S104" s="13"/>
      <c r="T104" s="13"/>
      <c r="U104" s="13">
        <f t="shared" si="78"/>
        <v>21.875</v>
      </c>
      <c r="V104" s="13">
        <f t="shared" si="78"/>
        <v>26.25</v>
      </c>
    </row>
    <row r="105" spans="1:22">
      <c r="A105" s="18">
        <f>A19-3</f>
        <v>41911</v>
      </c>
      <c r="Q105" s="13">
        <f>Q19</f>
        <v>37.083333333333329</v>
      </c>
      <c r="R105" s="13">
        <f t="shared" ref="R105:V105" si="79">R19</f>
        <v>28</v>
      </c>
      <c r="S105" s="13"/>
      <c r="T105" s="13"/>
      <c r="U105" s="13">
        <f t="shared" si="79"/>
        <v>21.875</v>
      </c>
      <c r="V105" s="13">
        <f t="shared" si="79"/>
        <v>26.25</v>
      </c>
    </row>
    <row r="106" spans="1:22">
      <c r="A106" s="18">
        <f>A26-3</f>
        <v>41918</v>
      </c>
      <c r="Q106" s="13">
        <f>Q26</f>
        <v>18.583333333333332</v>
      </c>
      <c r="R106" s="13">
        <f t="shared" ref="R106:V106" si="80">R26</f>
        <v>25.166666666666664</v>
      </c>
      <c r="S106" s="13"/>
      <c r="T106" s="13"/>
      <c r="U106" s="13">
        <f t="shared" si="80"/>
        <v>21.875</v>
      </c>
      <c r="V106" s="13">
        <f t="shared" si="80"/>
        <v>26.25</v>
      </c>
    </row>
    <row r="107" spans="1:22">
      <c r="A107" s="18">
        <f>A33-3</f>
        <v>41925</v>
      </c>
      <c r="Q107" s="13">
        <f>Q33</f>
        <v>22.583333333333332</v>
      </c>
      <c r="R107" s="13">
        <f t="shared" ref="R107:V107" si="81">R33</f>
        <v>33.283333333333331</v>
      </c>
      <c r="S107" s="13"/>
      <c r="T107" s="13"/>
      <c r="U107" s="13">
        <f t="shared" si="81"/>
        <v>21.875</v>
      </c>
      <c r="V107" s="13">
        <f t="shared" si="81"/>
        <v>26.25</v>
      </c>
    </row>
    <row r="108" spans="1:22">
      <c r="A108" s="18">
        <f>A40-3</f>
        <v>41932</v>
      </c>
      <c r="Q108" s="13">
        <f>Q40</f>
        <v>38.416666666666664</v>
      </c>
      <c r="R108" s="13">
        <f t="shared" ref="R108:V108" si="82">R40</f>
        <v>21.5</v>
      </c>
      <c r="S108" s="13"/>
      <c r="T108" s="13"/>
      <c r="U108" s="13">
        <f t="shared" si="82"/>
        <v>21.875</v>
      </c>
      <c r="V108" s="13">
        <f t="shared" si="82"/>
        <v>26.25</v>
      </c>
    </row>
    <row r="109" spans="1:22">
      <c r="A109" s="18">
        <f>A47-3</f>
        <v>41939</v>
      </c>
      <c r="Q109" s="13">
        <f>Q47</f>
        <v>48.333333333333329</v>
      </c>
      <c r="R109" s="13">
        <f t="shared" ref="R109:V109" si="83">R47</f>
        <v>30</v>
      </c>
      <c r="S109" s="13"/>
      <c r="T109" s="13"/>
      <c r="U109" s="13">
        <f t="shared" si="83"/>
        <v>21.875</v>
      </c>
      <c r="V109" s="13">
        <f t="shared" si="83"/>
        <v>26.25</v>
      </c>
    </row>
    <row r="110" spans="1:22">
      <c r="A110" s="18">
        <f>A54-3</f>
        <v>41946</v>
      </c>
      <c r="Q110" s="13">
        <f>Q54</f>
        <v>21.833333333333325</v>
      </c>
      <c r="R110" s="13">
        <f t="shared" ref="R110:V110" si="84">R54</f>
        <v>27.25</v>
      </c>
      <c r="S110" s="13"/>
      <c r="T110" s="13"/>
      <c r="U110" s="13">
        <f t="shared" si="84"/>
        <v>21.875</v>
      </c>
      <c r="V110" s="13">
        <f t="shared" si="84"/>
        <v>26.25</v>
      </c>
    </row>
    <row r="111" spans="1:22">
      <c r="A111" s="18">
        <f>A61-3</f>
        <v>41953</v>
      </c>
      <c r="Q111" s="13">
        <f>Q61</f>
        <v>25.499999999999986</v>
      </c>
      <c r="R111" s="13">
        <f t="shared" ref="R111:V111" si="85">R61</f>
        <v>38.25</v>
      </c>
      <c r="S111" s="13"/>
      <c r="T111" s="13"/>
      <c r="U111" s="13">
        <f t="shared" si="85"/>
        <v>21.875</v>
      </c>
      <c r="V111" s="13">
        <f t="shared" si="85"/>
        <v>26.25</v>
      </c>
    </row>
    <row r="112" spans="1:22">
      <c r="A112" s="18">
        <f>A68-3</f>
        <v>41960</v>
      </c>
      <c r="Q112" s="13">
        <f>Q68</f>
        <v>39.333333333333329</v>
      </c>
      <c r="R112" s="13">
        <f t="shared" ref="R112:V112" si="86">R68</f>
        <v>35.75</v>
      </c>
      <c r="S112" s="13"/>
      <c r="T112" s="13"/>
      <c r="U112" s="13">
        <f t="shared" si="86"/>
        <v>21.875</v>
      </c>
      <c r="V112" s="13">
        <f t="shared" si="86"/>
        <v>26.25</v>
      </c>
    </row>
    <row r="113" spans="1:22">
      <c r="A113" s="18">
        <f>A75-3</f>
        <v>41967</v>
      </c>
      <c r="Q113" s="13">
        <f>Q75</f>
        <v>36.166666666666657</v>
      </c>
      <c r="R113" s="13">
        <f t="shared" ref="R113:V113" si="87">R75</f>
        <v>35</v>
      </c>
      <c r="S113" s="13"/>
      <c r="T113" s="13"/>
      <c r="U113" s="13">
        <f t="shared" si="87"/>
        <v>21.875</v>
      </c>
      <c r="V113" s="13">
        <f t="shared" si="87"/>
        <v>26.25</v>
      </c>
    </row>
    <row r="114" spans="1:22">
      <c r="A114" s="18">
        <f>A82-3</f>
        <v>41974</v>
      </c>
      <c r="Q114" s="13">
        <f>Q82</f>
        <v>32.999999999999986</v>
      </c>
      <c r="R114" s="13">
        <f t="shared" ref="R114:V114" si="88">R82</f>
        <v>26</v>
      </c>
      <c r="S114" s="13"/>
      <c r="T114" s="13"/>
      <c r="U114" s="13">
        <f t="shared" si="88"/>
        <v>21.875</v>
      </c>
      <c r="V114" s="13">
        <f t="shared" si="88"/>
        <v>26.25</v>
      </c>
    </row>
    <row r="115" spans="1:22">
      <c r="A115" s="18">
        <f>A89-3</f>
        <v>41981</v>
      </c>
      <c r="Q115" s="13">
        <f>Q89</f>
        <v>38.75</v>
      </c>
      <c r="R115" s="13">
        <f t="shared" ref="R115:V115" si="89">R89</f>
        <v>51</v>
      </c>
      <c r="S115" s="13"/>
      <c r="T115" s="13"/>
      <c r="U115" s="13">
        <f t="shared" si="89"/>
        <v>21.875</v>
      </c>
      <c r="V115" s="13">
        <f t="shared" si="89"/>
        <v>26.25</v>
      </c>
    </row>
    <row r="116" spans="1:22">
      <c r="A116" s="18">
        <f>A96-3</f>
        <v>41988</v>
      </c>
      <c r="Q116" s="13"/>
      <c r="R116" s="13"/>
      <c r="S116" s="13"/>
      <c r="T116" s="13"/>
      <c r="U116" s="13">
        <f t="shared" ref="R116:V116" si="90">U96</f>
        <v>21.875</v>
      </c>
      <c r="V116" s="13">
        <f t="shared" si="90"/>
        <v>26.25</v>
      </c>
    </row>
  </sheetData>
  <mergeCells count="21">
    <mergeCell ref="W49:AE53"/>
    <mergeCell ref="AF49:AH53"/>
    <mergeCell ref="AI49:AI53"/>
    <mergeCell ref="W39:AE43"/>
    <mergeCell ref="AF39:AH43"/>
    <mergeCell ref="AI39:AI43"/>
    <mergeCell ref="W44:AE48"/>
    <mergeCell ref="AF44:AH48"/>
    <mergeCell ref="AI44:AI48"/>
    <mergeCell ref="W69:AE73"/>
    <mergeCell ref="AF69:AH73"/>
    <mergeCell ref="AI69:AI73"/>
    <mergeCell ref="W54:AE58"/>
    <mergeCell ref="AF54:AH58"/>
    <mergeCell ref="AI54:AI58"/>
    <mergeCell ref="W64:AE68"/>
    <mergeCell ref="AF64:AH68"/>
    <mergeCell ref="AI64:AI68"/>
    <mergeCell ref="W59:AE63"/>
    <mergeCell ref="AF59:AH63"/>
    <mergeCell ref="AI59:AI63"/>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Daten</vt:lpstr>
      <vt:lpstr>Auswertung</vt:lpstr>
    </vt:vector>
  </TitlesOfParts>
  <Company>systranis AG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Laurin Murer</dc:creator>
  <cp:lastModifiedBy>Laurin Murer</cp:lastModifiedBy>
  <cp:lastPrinted>2014-05-02T08:18:34Z</cp:lastPrinted>
  <dcterms:created xsi:type="dcterms:W3CDTF">2014-02-27T10:51:23Z</dcterms:created>
  <dcterms:modified xsi:type="dcterms:W3CDTF">2014-12-15T23:10:50Z</dcterms:modified>
</cp:coreProperties>
</file>