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filterPrivacy="1" codeName="ThisWorkbook"/>
  <xr:revisionPtr revIDLastSave="0" documentId="13_ncr:1_{031F1AF9-B1B9-7144-ACB8-21A5A502101F}" xr6:coauthVersionLast="47" xr6:coauthVersionMax="47" xr10:uidLastSave="{00000000-0000-0000-0000-000000000000}"/>
  <bookViews>
    <workbookView xWindow="0" yWindow="500" windowWidth="28800" windowHeight="163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3" i="11" l="1"/>
  <c r="E9" i="11" s="1"/>
  <c r="F9" i="11" s="1"/>
  <c r="H7" i="11"/>
  <c r="I5" i="11" l="1"/>
  <c r="I6" i="11" s="1"/>
  <c r="H20" i="11"/>
  <c r="H14" i="1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E21" i="11"/>
  <c r="F21" i="11" s="1"/>
  <c r="E22" i="11" s="1"/>
  <c r="E10" i="11"/>
  <c r="E13" i="11" s="1"/>
  <c r="F13" i="11" s="1"/>
  <c r="H9" i="11" l="1"/>
  <c r="H21" i="11"/>
  <c r="F22" i="11"/>
  <c r="E23" i="11"/>
  <c r="F23" i="11" l="1"/>
  <c r="E24" i="11" s="1"/>
  <c r="E25" i="11"/>
  <c r="F25" i="11" l="1"/>
  <c r="F24" i="11"/>
  <c r="F10" i="11"/>
  <c r="E11" i="11" s="1"/>
  <c r="F11" i="11" s="1"/>
  <c r="E12" i="11" s="1"/>
  <c r="F12" i="11" s="1"/>
  <c r="H10" i="11" l="1"/>
  <c r="E15" i="11"/>
  <c r="H13" i="11"/>
  <c r="F15" i="11" l="1"/>
  <c r="H15" i="11" s="1"/>
  <c r="E16" i="11"/>
  <c r="F16" i="11" s="1"/>
  <c r="E17" i="11" s="1"/>
  <c r="H12" i="11"/>
  <c r="H11" i="11"/>
  <c r="H16" i="11" l="1"/>
  <c r="E18" i="11" l="1"/>
  <c r="F17" i="11"/>
  <c r="H17" i="11" s="1"/>
  <c r="E19" i="11" l="1"/>
  <c r="F18" i="11"/>
  <c r="H18" i="11" s="1"/>
  <c r="F19" i="11" l="1"/>
  <c r="H19" i="11" s="1"/>
</calcChain>
</file>

<file path=xl/sharedStrings.xml><?xml version="1.0" encoding="utf-8"?>
<sst xmlns="http://schemas.openxmlformats.org/spreadsheetml/2006/main" count="77" uniqueCount="61">
  <si>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</si>
  <si>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</si>
  <si>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</si>
  <si>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</si>
  <si>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</si>
  <si>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</si>
  <si>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</si>
  <si>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</si>
  <si>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</si>
  <si>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</si>
  <si>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</si>
  <si>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</si>
  <si>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</si>
  <si>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</si>
  <si>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</si>
  <si>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</si>
  <si>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</si>
  <si>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</si>
  <si>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</si>
  <si>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</si>
  <si>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</si>
  <si>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</si>
  <si>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</si>
  <si>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</si>
  <si>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</si>
  <si>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</si>
  <si>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</si>
  <si>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</si>
  <si>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</si>
  <si>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</si>
  <si>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</si>
  <si>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</si>
  <si>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</si>
  <si>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</si>
  <si>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</si>
  <si>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</si>
  <si>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</si>
  <si>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</si>
  <si>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</si>
  <si>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</si>
  <si>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</si>
  <si>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</si>
  <si>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</si>
  <si>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</si>
  <si>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</si>
  <si>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</si>
  <si>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Recherche à propos du sujet</t>
  </si>
  <si>
    <t>Cross-Platform Currency Converter</t>
  </si>
  <si>
    <t>1A IDF, ENSIAS</t>
  </si>
  <si>
    <t>Mountasser Labchiri et Abderrahim Jamiai</t>
  </si>
  <si>
    <t>Project's  Gantt  Chart</t>
  </si>
  <si>
    <t>Recherche d'un API</t>
  </si>
  <si>
    <t>Phase 1:  Initiation</t>
  </si>
  <si>
    <t>Phase 2:  Plannification</t>
  </si>
  <si>
    <t>Recherche sur le cahier de charge</t>
  </si>
  <si>
    <t>Etablissement du planificateur Gantt</t>
  </si>
  <si>
    <t>Mise en œuvre du cahier de charge</t>
  </si>
  <si>
    <t>Setup of Flutter environment</t>
  </si>
  <si>
    <t>Technologies comparison</t>
  </si>
  <si>
    <t>Used technologies search</t>
  </si>
  <si>
    <t>Implementation of the first app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</si>
</sst>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2"/>
      <color theme="0"/>
      <name val="Calibri"/>
      <family val="2"/>
      <scheme val="minor"/>
    </font>
    <font>
      <b/>
      <sz val="14"/>
      <color theme="1"/>
      <name val="Calibri"/>
      <family val="2"/>
      <scheme val="minor"/>
    </font>
    <font>
      <b/>
      <sz val="12"/>
      <color theme="0"/>
      <name val="Calibri (Body)"/>
    </font>
    <font>
      <b/>
      <sz val="14"/>
      <color theme="0"/>
      <name val="Calibri"/>
      <family val="2"/>
      <scheme val="minor"/>
    </font>
    <font>
      <b/>
      <sz val="14"/>
      <name val="Calibri"/>
      <family val="2"/>
      <scheme val="minor"/>
    </font>
    <font>
      <b/>
      <i/>
      <sz val="14"/>
      <color theme="1"/>
      <name val="Calibri"/>
      <family val="2"/>
      <scheme val="minor"/>
    </font>
    <font>
      <b/>
      <sz val="14"/>
      <color theme="1" tint="0.499984740745262"/>
      <name val="Calibri"/>
      <family val="2"/>
      <scheme val="minor"/>
    </font>
    <font>
      <b/>
      <sz val="14"/>
      <name val="Arial"/>
      <family val="2"/>
    </font>
    <font>
      <b/>
      <sz val="14"/>
      <color theme="1" tint="0.499984740745262"/>
      <name val="Arial"/>
      <family val="2"/>
    </font>
    <font>
      <b/>
      <u/>
      <sz val="14"/>
      <color theme="1"/>
      <name val="Calibri (Body)"/>
    </font>
    <font>
      <b/>
      <sz val="20"/>
      <color rgb="FF00B0F0"/>
      <name val="Calibri (Body)"/>
    </font>
    <font>
      <b/>
      <u/>
      <sz val="17"/>
      <color rgb="FFFF0000"/>
      <name val="Calibri (Body)"/>
    </font>
    <font>
      <b/>
      <sz val="17"/>
      <color theme="4" tint="-0.249977111117893"/>
      <name val="Calibri"/>
      <family val="2"/>
      <scheme val="minor"/>
    </font>
    <font>
      <b/>
      <u/>
      <sz val="17"/>
      <color rgb="FF00B0F0"/>
      <name val="Calibri (Body)"/>
    </font>
    <font>
      <b/>
      <u/>
      <sz val="17"/>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right>
      <top style="medium">
        <color theme="0" tint="-0.14996795556505021"/>
      </top>
      <bottom style="medium">
        <color theme="0" tint="-0.14996795556505021"/>
      </bottom>
      <diagonal/>
    </border>
    <border>
      <left/>
      <right/>
      <top style="medium">
        <color theme="0" tint="-0.14996795556505021"/>
      </top>
      <bottom/>
      <diagonal/>
    </border>
    <border>
      <left style="thin">
        <color theme="0"/>
      </left>
      <right/>
      <top style="medium">
        <color theme="0" tint="-0.14996795556505021"/>
      </top>
      <bottom style="medium">
        <color theme="0" tint="-0.14996795556505021"/>
      </bottom>
      <diagonal/>
    </border>
    <border>
      <left style="thin">
        <color theme="0"/>
      </left>
      <right/>
      <top style="medium">
        <color theme="0" tint="-0.14996795556505021"/>
      </top>
      <bottom/>
      <diagonal/>
    </border>
    <border>
      <left style="medium">
        <color theme="0"/>
      </left>
      <right/>
      <top style="medium">
        <color theme="0"/>
      </top>
      <bottom style="medium">
        <color theme="0" tint="-0.14996795556505021"/>
      </bottom>
      <diagonal/>
    </border>
    <border>
      <left/>
      <right/>
      <top style="medium">
        <color theme="0"/>
      </top>
      <bottom style="medium">
        <color theme="0" tint="-0.14996795556505021"/>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3"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3">
      <alignment horizontal="center" vertical="center"/>
    </xf>
    <xf numFmtId="164" fontId="4" fillId="0" borderId="2" applyFill="0">
      <alignment horizontal="center" vertical="center"/>
    </xf>
    <xf numFmtId="0" fontId="4" fillId="0" borderId="2" applyFill="0">
      <alignment horizontal="center" vertical="center"/>
    </xf>
    <xf numFmtId="0" fontId="4" fillId="0" borderId="2" applyFill="0">
      <alignment horizontal="left" vertical="center" indent="2"/>
    </xf>
  </cellStyleXfs>
  <cellXfs count="109">
    <xf numFmtId="0" fontId="0" fillId="0" borderId="0" xfId="0"/>
    <xf numFmtId="0" fontId="1" fillId="0" borderId="0" xfId="0" applyFont="1"/>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2" fillId="0" borderId="0" xfId="0" applyFont="1" applyAlignment="1">
      <alignment vertical="center"/>
    </xf>
    <xf numFmtId="0" fontId="11" fillId="0" borderId="0" xfId="0" applyFont="1" applyAlignment="1">
      <alignment horizontal="left" vertical="top" wrapText="1" indent="1"/>
    </xf>
    <xf numFmtId="0" fontId="1" fillId="0" borderId="0" xfId="0" applyFont="1" applyAlignment="1">
      <alignment horizontal="left" vertical="top"/>
    </xf>
    <xf numFmtId="0" fontId="9"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3" fillId="0" borderId="0" xfId="0" applyFont="1" applyAlignment="1">
      <alignment vertical="top"/>
    </xf>
    <xf numFmtId="0" fontId="16" fillId="13" borderId="1" xfId="0" applyFont="1" applyFill="1" applyBorder="1" applyAlignment="1">
      <alignment horizontal="center" vertical="center" wrapText="1"/>
    </xf>
    <xf numFmtId="0" fontId="17" fillId="0" borderId="0" xfId="3" applyFont="1" applyAlignment="1">
      <alignment wrapText="1"/>
    </xf>
    <xf numFmtId="0" fontId="18" fillId="0" borderId="0" xfId="0" applyFont="1"/>
    <xf numFmtId="0" fontId="18" fillId="0" borderId="0" xfId="0" applyFont="1" applyAlignment="1">
      <alignment horizontal="center"/>
    </xf>
    <xf numFmtId="0" fontId="18" fillId="0" borderId="0" xfId="0" applyFont="1" applyAlignment="1">
      <alignment horizontal="center" vertical="center"/>
    </xf>
    <xf numFmtId="0" fontId="17" fillId="0" borderId="0" xfId="3" applyFont="1"/>
    <xf numFmtId="0" fontId="15" fillId="0" borderId="0" xfId="0" applyFont="1"/>
    <xf numFmtId="0" fontId="15" fillId="0" borderId="0" xfId="0" applyFont="1" applyAlignment="1">
      <alignment horizontal="center"/>
    </xf>
    <xf numFmtId="0" fontId="15" fillId="0" borderId="3" xfId="0" applyFont="1" applyBorder="1" applyAlignment="1">
      <alignment horizontal="center" vertical="center"/>
    </xf>
    <xf numFmtId="0" fontId="15" fillId="0" borderId="10" xfId="0" applyFont="1" applyBorder="1"/>
    <xf numFmtId="0" fontId="17" fillId="13" borderId="1" xfId="0" applyFont="1" applyFill="1" applyBorder="1" applyAlignment="1">
      <alignment horizontal="left" vertical="center" indent="1"/>
    </xf>
    <xf numFmtId="0" fontId="17" fillId="13" borderId="1" xfId="0" applyFont="1" applyFill="1" applyBorder="1" applyAlignment="1">
      <alignment horizontal="center" vertical="center" wrapText="1"/>
    </xf>
    <xf numFmtId="0" fontId="15" fillId="0" borderId="0" xfId="0" applyFont="1" applyAlignment="1">
      <alignment wrapText="1"/>
    </xf>
    <xf numFmtId="0" fontId="15" fillId="8" borderId="2" xfId="0" applyFont="1" applyFill="1" applyBorder="1" applyAlignment="1">
      <alignment horizontal="left" vertical="center" indent="1"/>
    </xf>
    <xf numFmtId="0" fontId="15" fillId="8" borderId="2" xfId="11" applyFont="1" applyFill="1">
      <alignment horizontal="center" vertical="center"/>
    </xf>
    <xf numFmtId="9" fontId="18" fillId="8" borderId="2" xfId="2" applyFont="1" applyFill="1" applyBorder="1" applyAlignment="1">
      <alignment horizontal="center" vertical="center"/>
    </xf>
    <xf numFmtId="164" fontId="15" fillId="8" borderId="2" xfId="0" applyNumberFormat="1" applyFont="1" applyFill="1" applyBorder="1" applyAlignment="1">
      <alignment horizontal="center" vertical="center"/>
    </xf>
    <xf numFmtId="164" fontId="18" fillId="8" borderId="2" xfId="0" applyNumberFormat="1" applyFont="1" applyFill="1" applyBorder="1" applyAlignment="1">
      <alignment horizontal="center" vertical="center"/>
    </xf>
    <xf numFmtId="0" fontId="15" fillId="3" borderId="2" xfId="12" applyFont="1" applyFill="1">
      <alignment horizontal="left" vertical="center" indent="2"/>
    </xf>
    <xf numFmtId="0" fontId="15" fillId="3" borderId="2" xfId="11" applyFont="1" applyFill="1">
      <alignment horizontal="center" vertical="center"/>
    </xf>
    <xf numFmtId="9" fontId="18" fillId="3" borderId="2" xfId="2" applyFont="1" applyFill="1" applyBorder="1" applyAlignment="1">
      <alignment horizontal="center" vertical="center"/>
    </xf>
    <xf numFmtId="164" fontId="15" fillId="3" borderId="2" xfId="10" applyFont="1" applyFill="1">
      <alignment horizontal="center" vertical="center"/>
    </xf>
    <xf numFmtId="0" fontId="15" fillId="9" borderId="2" xfId="0" applyFont="1" applyFill="1" applyBorder="1" applyAlignment="1">
      <alignment horizontal="left" vertical="center" indent="1"/>
    </xf>
    <xf numFmtId="0" fontId="15" fillId="9" borderId="2" xfId="11" applyFont="1" applyFill="1">
      <alignment horizontal="center" vertical="center"/>
    </xf>
    <xf numFmtId="9" fontId="18" fillId="9" borderId="2" xfId="2" applyFont="1" applyFill="1" applyBorder="1" applyAlignment="1">
      <alignment horizontal="center" vertical="center"/>
    </xf>
    <xf numFmtId="164" fontId="15" fillId="9" borderId="2" xfId="0" applyNumberFormat="1" applyFont="1" applyFill="1" applyBorder="1" applyAlignment="1">
      <alignment horizontal="center" vertical="center"/>
    </xf>
    <xf numFmtId="164" fontId="18" fillId="9" borderId="2" xfId="0" applyNumberFormat="1" applyFont="1" applyFill="1" applyBorder="1" applyAlignment="1">
      <alignment horizontal="center" vertical="center"/>
    </xf>
    <xf numFmtId="0" fontId="15" fillId="4" borderId="2" xfId="12" applyFont="1" applyFill="1">
      <alignment horizontal="left" vertical="center" indent="2"/>
    </xf>
    <xf numFmtId="0" fontId="15" fillId="4" borderId="2" xfId="11" applyFont="1" applyFill="1">
      <alignment horizontal="center" vertical="center"/>
    </xf>
    <xf numFmtId="9" fontId="18" fillId="4" borderId="2" xfId="2" applyFont="1" applyFill="1" applyBorder="1" applyAlignment="1">
      <alignment horizontal="center" vertical="center"/>
    </xf>
    <xf numFmtId="164" fontId="15" fillId="4" borderId="2" xfId="10" applyFont="1" applyFill="1">
      <alignment horizontal="center" vertical="center"/>
    </xf>
    <xf numFmtId="0" fontId="15" fillId="6" borderId="2" xfId="0" applyFont="1" applyFill="1" applyBorder="1" applyAlignment="1">
      <alignment horizontal="left" vertical="center" indent="1"/>
    </xf>
    <xf numFmtId="0" fontId="15" fillId="6" borderId="2" xfId="11" applyFont="1" applyFill="1">
      <alignment horizontal="center" vertical="center"/>
    </xf>
    <xf numFmtId="9" fontId="18" fillId="6" borderId="2" xfId="2" applyFont="1" applyFill="1" applyBorder="1" applyAlignment="1">
      <alignment horizontal="center" vertical="center"/>
    </xf>
    <xf numFmtId="164" fontId="15" fillId="6" borderId="2" xfId="0" applyNumberFormat="1" applyFont="1" applyFill="1" applyBorder="1" applyAlignment="1">
      <alignment horizontal="center" vertical="center"/>
    </xf>
    <xf numFmtId="164" fontId="18" fillId="6" borderId="2" xfId="0" applyNumberFormat="1" applyFont="1" applyFill="1" applyBorder="1" applyAlignment="1">
      <alignment horizontal="center" vertical="center"/>
    </xf>
    <xf numFmtId="0" fontId="15" fillId="11" borderId="2" xfId="12" applyFont="1" applyFill="1">
      <alignment horizontal="left" vertical="center" indent="2"/>
    </xf>
    <xf numFmtId="0" fontId="15" fillId="11" borderId="2" xfId="11" applyFont="1" applyFill="1">
      <alignment horizontal="center" vertical="center"/>
    </xf>
    <xf numFmtId="9" fontId="18" fillId="11" borderId="2" xfId="2" applyFont="1" applyFill="1" applyBorder="1" applyAlignment="1">
      <alignment horizontal="center" vertical="center"/>
    </xf>
    <xf numFmtId="164" fontId="15" fillId="11" borderId="2" xfId="10" applyFont="1" applyFill="1">
      <alignment horizontal="center" vertical="center"/>
    </xf>
    <xf numFmtId="0" fontId="15" fillId="5" borderId="2" xfId="0" applyFont="1" applyFill="1" applyBorder="1" applyAlignment="1">
      <alignment horizontal="left" vertical="center" indent="1"/>
    </xf>
    <xf numFmtId="0" fontId="15" fillId="5" borderId="2" xfId="11" applyFont="1" applyFill="1">
      <alignment horizontal="center" vertical="center"/>
    </xf>
    <xf numFmtId="9" fontId="18" fillId="5" borderId="2" xfId="2" applyFont="1" applyFill="1" applyBorder="1" applyAlignment="1">
      <alignment horizontal="center" vertical="center"/>
    </xf>
    <xf numFmtId="164" fontId="15" fillId="5" borderId="2" xfId="0" applyNumberFormat="1" applyFont="1" applyFill="1" applyBorder="1" applyAlignment="1">
      <alignment horizontal="center" vertical="center"/>
    </xf>
    <xf numFmtId="164" fontId="18" fillId="5" borderId="2" xfId="0" applyNumberFormat="1" applyFont="1" applyFill="1" applyBorder="1" applyAlignment="1">
      <alignment horizontal="center" vertical="center"/>
    </xf>
    <xf numFmtId="0" fontId="15" fillId="10" borderId="2" xfId="12" applyFont="1" applyFill="1">
      <alignment horizontal="left" vertical="center" indent="2"/>
    </xf>
    <xf numFmtId="0" fontId="15" fillId="10" borderId="2" xfId="11" applyFont="1" applyFill="1">
      <alignment horizontal="center" vertical="center"/>
    </xf>
    <xf numFmtId="9" fontId="18" fillId="10" borderId="2" xfId="2" applyFont="1" applyFill="1" applyBorder="1" applyAlignment="1">
      <alignment horizontal="center" vertical="center"/>
    </xf>
    <xf numFmtId="164" fontId="15" fillId="10" borderId="2" xfId="10" applyFont="1" applyFill="1">
      <alignment horizontal="center" vertical="center"/>
    </xf>
    <xf numFmtId="0" fontId="15" fillId="0" borderId="2" xfId="12" applyFont="1">
      <alignment horizontal="left" vertical="center" indent="2"/>
    </xf>
    <xf numFmtId="0" fontId="15" fillId="0" borderId="2" xfId="11" applyFont="1">
      <alignment horizontal="center" vertical="center"/>
    </xf>
    <xf numFmtId="9" fontId="18" fillId="0" borderId="2" xfId="2" applyFont="1" applyBorder="1" applyAlignment="1">
      <alignment horizontal="center" vertical="center"/>
    </xf>
    <xf numFmtId="164" fontId="15" fillId="0" borderId="2" xfId="10" applyFont="1">
      <alignment horizontal="center" vertical="center"/>
    </xf>
    <xf numFmtId="0" fontId="19" fillId="2" borderId="2" xfId="0" applyFont="1" applyFill="1" applyBorder="1" applyAlignment="1">
      <alignment horizontal="left" vertical="center" indent="1"/>
    </xf>
    <xf numFmtId="0" fontId="19" fillId="2" borderId="2" xfId="0" applyFont="1" applyFill="1" applyBorder="1" applyAlignment="1">
      <alignment horizontal="center" vertical="center"/>
    </xf>
    <xf numFmtId="9" fontId="18" fillId="2" borderId="2" xfId="2" applyFont="1" applyFill="1" applyBorder="1" applyAlignment="1">
      <alignment horizontal="center" vertical="center"/>
    </xf>
    <xf numFmtId="164" fontId="20" fillId="2" borderId="2" xfId="0" applyNumberFormat="1" applyFont="1" applyFill="1" applyBorder="1" applyAlignment="1">
      <alignment horizontal="left" vertical="center"/>
    </xf>
    <xf numFmtId="164" fontId="18" fillId="2" borderId="2" xfId="0" applyNumberFormat="1" applyFont="1" applyFill="1" applyBorder="1" applyAlignment="1">
      <alignment horizontal="center" vertical="center"/>
    </xf>
    <xf numFmtId="0" fontId="20" fillId="0" borderId="0" xfId="0" applyFont="1"/>
    <xf numFmtId="0" fontId="21" fillId="0" borderId="0" xfId="1" applyFont="1" applyProtection="1">
      <alignment vertical="top"/>
    </xf>
    <xf numFmtId="167" fontId="18" fillId="7" borderId="6" xfId="0" applyNumberFormat="1" applyFont="1" applyFill="1" applyBorder="1" applyAlignment="1">
      <alignment horizontal="center" vertical="center"/>
    </xf>
    <xf numFmtId="167" fontId="18" fillId="7" borderId="0" xfId="0" applyNumberFormat="1" applyFont="1" applyFill="1" applyAlignment="1">
      <alignment horizontal="center" vertical="center"/>
    </xf>
    <xf numFmtId="167" fontId="18" fillId="7" borderId="7" xfId="0" applyNumberFormat="1" applyFont="1" applyFill="1" applyBorder="1" applyAlignment="1">
      <alignment horizontal="center" vertical="center"/>
    </xf>
    <xf numFmtId="0" fontId="17" fillId="12" borderId="8" xfId="0" applyFont="1" applyFill="1" applyBorder="1" applyAlignment="1">
      <alignment horizontal="center" vertical="center" shrinkToFit="1"/>
    </xf>
    <xf numFmtId="0" fontId="15" fillId="0" borderId="9" xfId="0" applyFont="1" applyBorder="1" applyAlignment="1">
      <alignment vertical="center"/>
    </xf>
    <xf numFmtId="0" fontId="18" fillId="0" borderId="2" xfId="0" applyFont="1" applyBorder="1" applyAlignment="1">
      <alignment horizontal="center" vertical="center"/>
    </xf>
    <xf numFmtId="0" fontId="15" fillId="0" borderId="0" xfId="0" applyFont="1" applyAlignment="1">
      <alignment vertical="center"/>
    </xf>
    <xf numFmtId="0" fontId="15" fillId="0" borderId="9" xfId="0" applyFont="1" applyBorder="1" applyAlignment="1">
      <alignment horizontal="right" vertical="center"/>
    </xf>
    <xf numFmtId="0" fontId="15" fillId="2" borderId="9" xfId="0" applyFont="1" applyFill="1" applyBorder="1" applyAlignment="1">
      <alignment vertical="center"/>
    </xf>
    <xf numFmtId="0" fontId="15" fillId="0" borderId="0" xfId="0" applyFont="1" applyAlignment="1">
      <alignment horizontal="right" vertical="center"/>
    </xf>
    <xf numFmtId="0" fontId="17" fillId="0" borderId="0" xfId="0" applyFont="1" applyAlignment="1">
      <alignment horizontal="center"/>
    </xf>
    <xf numFmtId="0" fontId="22" fillId="0" borderId="0" xfId="1" applyFont="1" applyAlignment="1" applyProtection="1"/>
    <xf numFmtId="0" fontId="15" fillId="14" borderId="0" xfId="0" applyFont="1" applyFill="1"/>
    <xf numFmtId="0" fontId="18" fillId="14" borderId="0" xfId="0" applyFont="1" applyFill="1"/>
    <xf numFmtId="0" fontId="23" fillId="0" borderId="0" xfId="7" applyFont="1">
      <alignment vertical="top"/>
    </xf>
    <xf numFmtId="0" fontId="24" fillId="14" borderId="0" xfId="0" applyFont="1" applyFill="1"/>
    <xf numFmtId="0" fontId="25" fillId="7" borderId="0" xfId="5" applyFont="1" applyFill="1" applyAlignment="1">
      <alignment horizontal="left"/>
    </xf>
    <xf numFmtId="0" fontId="26" fillId="7" borderId="0" xfId="0" applyFont="1" applyFill="1" applyAlignment="1">
      <alignment horizontal="left"/>
    </xf>
    <xf numFmtId="0" fontId="27" fillId="7" borderId="0" xfId="6" applyFont="1" applyFill="1"/>
    <xf numFmtId="0" fontId="28" fillId="7" borderId="0" xfId="0" applyFont="1" applyFill="1"/>
    <xf numFmtId="0" fontId="14" fillId="13" borderId="1" xfId="0" applyFont="1" applyFill="1" applyBorder="1" applyAlignment="1">
      <alignment horizontal="center" vertical="center" wrapText="1"/>
    </xf>
    <xf numFmtId="0" fontId="15" fillId="0" borderId="11" xfId="0" applyFont="1" applyBorder="1" applyAlignment="1">
      <alignment vertical="center"/>
    </xf>
    <xf numFmtId="0" fontId="15" fillId="0" borderId="12" xfId="0" applyFont="1" applyBorder="1" applyAlignment="1">
      <alignment vertical="center"/>
    </xf>
    <xf numFmtId="0" fontId="15" fillId="0" borderId="13" xfId="0" applyFont="1" applyBorder="1" applyAlignment="1">
      <alignment vertical="center"/>
    </xf>
    <xf numFmtId="0" fontId="15" fillId="0" borderId="14" xfId="0" applyFont="1" applyBorder="1" applyAlignment="1">
      <alignment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7" xfId="0" applyFont="1" applyBorder="1" applyAlignment="1">
      <alignment horizontal="center" vertical="center"/>
    </xf>
    <xf numFmtId="0" fontId="18" fillId="0" borderId="18" xfId="0" applyFont="1" applyBorder="1" applyAlignment="1">
      <alignment horizontal="center" vertical="center"/>
    </xf>
    <xf numFmtId="0" fontId="18" fillId="0" borderId="19" xfId="0" applyFont="1" applyBorder="1" applyAlignment="1">
      <alignment horizontal="center" vertical="center"/>
    </xf>
    <xf numFmtId="0" fontId="15" fillId="0" borderId="0" xfId="8" applyFont="1" applyAlignment="1">
      <alignment horizontal="right" vertical="center" indent="1"/>
    </xf>
    <xf numFmtId="0" fontId="15" fillId="0" borderId="7" xfId="8" applyFont="1" applyBorder="1" applyAlignment="1">
      <alignment horizontal="right" vertical="center" indent="1"/>
    </xf>
    <xf numFmtId="166" fontId="15" fillId="7" borderId="4" xfId="0" applyNumberFormat="1" applyFont="1" applyFill="1" applyBorder="1" applyAlignment="1">
      <alignment horizontal="left" vertical="center" wrapText="1" indent="1"/>
    </xf>
    <xf numFmtId="166" fontId="15" fillId="7" borderId="1" xfId="0" applyNumberFormat="1" applyFont="1" applyFill="1" applyBorder="1" applyAlignment="1">
      <alignment horizontal="left" vertical="center" wrapText="1" indent="1"/>
    </xf>
    <xf numFmtId="166" fontId="15" fillId="7" borderId="5" xfId="0" applyNumberFormat="1" applyFont="1" applyFill="1" applyBorder="1" applyAlignment="1">
      <alignment horizontal="left" vertical="center" wrapText="1" indent="1"/>
    </xf>
    <xf numFmtId="165" fontId="15" fillId="0" borderId="3" xfId="9" applyFo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xSplit="6" ySplit="7" topLeftCell="G8" activePane="bottomRight" state="frozen"/>
      <selection pane="topRight" activeCell="G1" sqref="G1"/>
      <selection pane="bottomLeft" activeCell="A8" sqref="A8"/>
      <selection pane="bottomRight" activeCell="G8" sqref="G8"/>
    </sheetView>
  </sheetViews>
  <sheetFormatPr baseColWidth="10" defaultColWidth="8.83203125" defaultRowHeight="30" customHeight="1" x14ac:dyDescent="0.25"/>
  <cols>
    <col min="1" max="1" width="2.6640625" style="18" customWidth="1"/>
    <col min="2" max="2" width="19.83203125" style="19" customWidth="1"/>
    <col min="3" max="3" width="30.6640625" style="19" customWidth="1"/>
    <col min="4" max="4" width="10.6640625" style="19" customWidth="1"/>
    <col min="5" max="5" width="10.5" style="20" customWidth="1"/>
    <col min="6" max="6" width="10.5" style="19" customWidth="1"/>
    <col min="7" max="7" width="2.6640625" style="19" customWidth="1"/>
    <col min="8" max="8" width="6.1640625" style="19" hidden="1" customWidth="1"/>
    <col min="9" max="64" width="2.5" style="19" customWidth="1"/>
    <col min="65" max="68" width="8.83203125" style="19"/>
    <col min="69" max="70" width="10.33203125" style="19"/>
    <col min="71" max="16384" width="8.83203125" style="19"/>
  </cols>
  <sheetData>
    <row r="1" spans="1:64" ht="30" customHeight="1" x14ac:dyDescent="0.3">
      <c r="A1" s="14" t="s">
        <v>36</v>
      </c>
      <c r="B1" s="89" t="s">
        <v>47</v>
      </c>
      <c r="C1" s="90"/>
      <c r="D1" s="15"/>
      <c r="E1" s="16"/>
      <c r="F1" s="17"/>
      <c r="H1" s="15"/>
      <c r="I1" s="15"/>
      <c r="J1" s="15"/>
      <c r="K1" s="15"/>
      <c r="L1" s="15"/>
      <c r="M1" s="15"/>
      <c r="N1" s="15"/>
      <c r="O1" s="15"/>
      <c r="P1" s="15"/>
      <c r="Q1" s="15"/>
      <c r="R1" s="88" t="s">
        <v>50</v>
      </c>
      <c r="S1" s="86"/>
      <c r="T1" s="86"/>
      <c r="U1" s="85"/>
      <c r="V1" s="85"/>
      <c r="W1" s="85"/>
      <c r="X1" s="85"/>
      <c r="Y1" s="85"/>
      <c r="Z1" s="85"/>
      <c r="AA1" s="85"/>
      <c r="AB1" s="85"/>
      <c r="AC1" s="85"/>
      <c r="AD1" s="85"/>
    </row>
    <row r="2" spans="1:64" ht="30" customHeight="1" x14ac:dyDescent="0.3">
      <c r="A2" s="18" t="s">
        <v>31</v>
      </c>
      <c r="B2" s="91" t="s">
        <v>49</v>
      </c>
      <c r="C2" s="92"/>
      <c r="I2" s="72"/>
      <c r="J2" s="72"/>
      <c r="K2" s="72"/>
      <c r="L2" s="72"/>
      <c r="M2" s="72"/>
      <c r="N2" s="72"/>
      <c r="O2" s="72"/>
      <c r="P2" s="72"/>
      <c r="Q2" s="72"/>
      <c r="R2" s="72"/>
      <c r="S2" s="72"/>
      <c r="T2" s="72"/>
      <c r="U2" s="72"/>
      <c r="V2" s="72"/>
      <c r="W2" s="72"/>
      <c r="X2" s="72"/>
      <c r="Y2" s="72"/>
      <c r="Z2" s="72"/>
      <c r="AA2" s="72"/>
      <c r="AB2" s="72"/>
      <c r="AC2" s="72"/>
    </row>
    <row r="3" spans="1:64" ht="30" customHeight="1" x14ac:dyDescent="0.25">
      <c r="A3" s="18" t="s">
        <v>43</v>
      </c>
      <c r="B3" s="87" t="s">
        <v>48</v>
      </c>
      <c r="C3" s="103" t="s">
        <v>6</v>
      </c>
      <c r="D3" s="104"/>
      <c r="E3" s="108">
        <f ca="1">TODAY()</f>
        <v>44669</v>
      </c>
      <c r="F3" s="108"/>
    </row>
    <row r="4" spans="1:64" ht="30" customHeight="1" x14ac:dyDescent="0.25">
      <c r="A4" s="14" t="s">
        <v>37</v>
      </c>
      <c r="C4" s="103" t="s">
        <v>13</v>
      </c>
      <c r="D4" s="104"/>
      <c r="E4" s="21">
        <v>1</v>
      </c>
      <c r="I4" s="105">
        <f ca="1">I5</f>
        <v>44669</v>
      </c>
      <c r="J4" s="106"/>
      <c r="K4" s="106"/>
      <c r="L4" s="106"/>
      <c r="M4" s="106"/>
      <c r="N4" s="106"/>
      <c r="O4" s="107"/>
      <c r="P4" s="105">
        <f ca="1">P5</f>
        <v>44676</v>
      </c>
      <c r="Q4" s="106"/>
      <c r="R4" s="106"/>
      <c r="S4" s="106"/>
      <c r="T4" s="106"/>
      <c r="U4" s="106"/>
      <c r="V4" s="107"/>
      <c r="W4" s="105">
        <f ca="1">W5</f>
        <v>44683</v>
      </c>
      <c r="X4" s="106"/>
      <c r="Y4" s="106"/>
      <c r="Z4" s="106"/>
      <c r="AA4" s="106"/>
      <c r="AB4" s="106"/>
      <c r="AC4" s="107"/>
      <c r="AD4" s="105">
        <f ca="1">AD5</f>
        <v>44690</v>
      </c>
      <c r="AE4" s="106"/>
      <c r="AF4" s="106"/>
      <c r="AG4" s="106"/>
      <c r="AH4" s="106"/>
      <c r="AI4" s="106"/>
      <c r="AJ4" s="107"/>
      <c r="AK4" s="105">
        <f ca="1">AK5</f>
        <v>44697</v>
      </c>
      <c r="AL4" s="106"/>
      <c r="AM4" s="106"/>
      <c r="AN4" s="106"/>
      <c r="AO4" s="106"/>
      <c r="AP4" s="106"/>
      <c r="AQ4" s="107"/>
      <c r="AR4" s="105">
        <f ca="1">AR5</f>
        <v>44704</v>
      </c>
      <c r="AS4" s="106"/>
      <c r="AT4" s="106"/>
      <c r="AU4" s="106"/>
      <c r="AV4" s="106"/>
      <c r="AW4" s="106"/>
      <c r="AX4" s="107"/>
      <c r="AY4" s="105">
        <f ca="1">AY5</f>
        <v>44711</v>
      </c>
      <c r="AZ4" s="106"/>
      <c r="BA4" s="106"/>
      <c r="BB4" s="106"/>
      <c r="BC4" s="106"/>
      <c r="BD4" s="106"/>
      <c r="BE4" s="107"/>
      <c r="BF4" s="105">
        <f ca="1">BF5</f>
        <v>44718</v>
      </c>
      <c r="BG4" s="106"/>
      <c r="BH4" s="106"/>
      <c r="BI4" s="106"/>
      <c r="BJ4" s="106"/>
      <c r="BK4" s="106"/>
      <c r="BL4" s="107"/>
    </row>
    <row r="5" spans="1:64" ht="15" customHeight="1" x14ac:dyDescent="0.25">
      <c r="A5" s="14" t="s">
        <v>38</v>
      </c>
      <c r="B5" s="22"/>
      <c r="C5" s="22"/>
      <c r="D5" s="22"/>
      <c r="E5" s="22"/>
      <c r="F5" s="22"/>
      <c r="G5" s="22"/>
      <c r="I5" s="73">
        <f ca="1">Project_Start-WEEKDAY(Project_Start,1)+2+7*(Display_Week-1)</f>
        <v>44669</v>
      </c>
      <c r="J5" s="74">
        <f ca="1">I5+1</f>
        <v>44670</v>
      </c>
      <c r="K5" s="74">
        <f t="shared" ref="K5:AX5" ca="1" si="0">J5+1</f>
        <v>44671</v>
      </c>
      <c r="L5" s="74">
        <f t="shared" ca="1" si="0"/>
        <v>44672</v>
      </c>
      <c r="M5" s="74">
        <f t="shared" ca="1" si="0"/>
        <v>44673</v>
      </c>
      <c r="N5" s="74">
        <f t="shared" ca="1" si="0"/>
        <v>44674</v>
      </c>
      <c r="O5" s="75">
        <f t="shared" ca="1" si="0"/>
        <v>44675</v>
      </c>
      <c r="P5" s="73">
        <f ca="1">O5+1</f>
        <v>44676</v>
      </c>
      <c r="Q5" s="74">
        <f ca="1">P5+1</f>
        <v>44677</v>
      </c>
      <c r="R5" s="74">
        <f t="shared" ca="1" si="0"/>
        <v>44678</v>
      </c>
      <c r="S5" s="74">
        <f t="shared" ca="1" si="0"/>
        <v>44679</v>
      </c>
      <c r="T5" s="74">
        <f t="shared" ca="1" si="0"/>
        <v>44680</v>
      </c>
      <c r="U5" s="74">
        <f t="shared" ca="1" si="0"/>
        <v>44681</v>
      </c>
      <c r="V5" s="75">
        <f t="shared" ca="1" si="0"/>
        <v>44682</v>
      </c>
      <c r="W5" s="73">
        <f ca="1">V5+1</f>
        <v>44683</v>
      </c>
      <c r="X5" s="74">
        <f ca="1">W5+1</f>
        <v>44684</v>
      </c>
      <c r="Y5" s="74">
        <f t="shared" ca="1" si="0"/>
        <v>44685</v>
      </c>
      <c r="Z5" s="74">
        <f t="shared" ca="1" si="0"/>
        <v>44686</v>
      </c>
      <c r="AA5" s="74">
        <f t="shared" ca="1" si="0"/>
        <v>44687</v>
      </c>
      <c r="AB5" s="74">
        <f t="shared" ca="1" si="0"/>
        <v>44688</v>
      </c>
      <c r="AC5" s="75">
        <f t="shared" ca="1" si="0"/>
        <v>44689</v>
      </c>
      <c r="AD5" s="73">
        <f ca="1">AC5+1</f>
        <v>44690</v>
      </c>
      <c r="AE5" s="74">
        <f ca="1">AD5+1</f>
        <v>44691</v>
      </c>
      <c r="AF5" s="74">
        <f t="shared" ca="1" si="0"/>
        <v>44692</v>
      </c>
      <c r="AG5" s="74">
        <f t="shared" ca="1" si="0"/>
        <v>44693</v>
      </c>
      <c r="AH5" s="74">
        <f t="shared" ca="1" si="0"/>
        <v>44694</v>
      </c>
      <c r="AI5" s="74">
        <f t="shared" ca="1" si="0"/>
        <v>44695</v>
      </c>
      <c r="AJ5" s="75">
        <f t="shared" ca="1" si="0"/>
        <v>44696</v>
      </c>
      <c r="AK5" s="73">
        <f ca="1">AJ5+1</f>
        <v>44697</v>
      </c>
      <c r="AL5" s="74">
        <f ca="1">AK5+1</f>
        <v>44698</v>
      </c>
      <c r="AM5" s="74">
        <f t="shared" ca="1" si="0"/>
        <v>44699</v>
      </c>
      <c r="AN5" s="74">
        <f t="shared" ca="1" si="0"/>
        <v>44700</v>
      </c>
      <c r="AO5" s="74">
        <f t="shared" ca="1" si="0"/>
        <v>44701</v>
      </c>
      <c r="AP5" s="74">
        <f t="shared" ca="1" si="0"/>
        <v>44702</v>
      </c>
      <c r="AQ5" s="75">
        <f t="shared" ca="1" si="0"/>
        <v>44703</v>
      </c>
      <c r="AR5" s="73">
        <f ca="1">AQ5+1</f>
        <v>44704</v>
      </c>
      <c r="AS5" s="74">
        <f ca="1">AR5+1</f>
        <v>44705</v>
      </c>
      <c r="AT5" s="74">
        <f t="shared" ca="1" si="0"/>
        <v>44706</v>
      </c>
      <c r="AU5" s="74">
        <f t="shared" ca="1" si="0"/>
        <v>44707</v>
      </c>
      <c r="AV5" s="74">
        <f t="shared" ca="1" si="0"/>
        <v>44708</v>
      </c>
      <c r="AW5" s="74">
        <f t="shared" ca="1" si="0"/>
        <v>44709</v>
      </c>
      <c r="AX5" s="75">
        <f t="shared" ca="1" si="0"/>
        <v>44710</v>
      </c>
      <c r="AY5" s="73">
        <f ca="1">AX5+1</f>
        <v>44711</v>
      </c>
      <c r="AZ5" s="74">
        <f ca="1">AY5+1</f>
        <v>44712</v>
      </c>
      <c r="BA5" s="74">
        <f t="shared" ref="BA5:BE5" ca="1" si="1">AZ5+1</f>
        <v>44713</v>
      </c>
      <c r="BB5" s="74">
        <f t="shared" ca="1" si="1"/>
        <v>44714</v>
      </c>
      <c r="BC5" s="74">
        <f t="shared" ca="1" si="1"/>
        <v>44715</v>
      </c>
      <c r="BD5" s="74">
        <f t="shared" ca="1" si="1"/>
        <v>44716</v>
      </c>
      <c r="BE5" s="75">
        <f t="shared" ca="1" si="1"/>
        <v>44717</v>
      </c>
      <c r="BF5" s="73">
        <f ca="1">BE5+1</f>
        <v>44718</v>
      </c>
      <c r="BG5" s="74">
        <f ca="1">BF5+1</f>
        <v>44719</v>
      </c>
      <c r="BH5" s="74">
        <f t="shared" ref="BH5:BL5" ca="1" si="2">BG5+1</f>
        <v>44720</v>
      </c>
      <c r="BI5" s="74">
        <f t="shared" ca="1" si="2"/>
        <v>44721</v>
      </c>
      <c r="BJ5" s="74">
        <f t="shared" ca="1" si="2"/>
        <v>44722</v>
      </c>
      <c r="BK5" s="74">
        <f t="shared" ca="1" si="2"/>
        <v>44723</v>
      </c>
      <c r="BL5" s="75">
        <f t="shared" ca="1" si="2"/>
        <v>44724</v>
      </c>
    </row>
    <row r="6" spans="1:64" ht="30" customHeight="1" thickBot="1" x14ac:dyDescent="0.3">
      <c r="A6" s="14" t="s">
        <v>39</v>
      </c>
      <c r="B6" s="23" t="s">
        <v>14</v>
      </c>
      <c r="C6" s="13" t="s">
        <v>8</v>
      </c>
      <c r="D6" s="93" t="s">
        <v>7</v>
      </c>
      <c r="E6" s="24" t="s">
        <v>10</v>
      </c>
      <c r="F6" s="24" t="s">
        <v>11</v>
      </c>
      <c r="G6" s="24"/>
      <c r="H6" s="24" t="s">
        <v>12</v>
      </c>
      <c r="I6" s="76" t="str">
        <f t="shared" ref="I6" ca="1" si="3">LEFT(TEXT(I5,"ddd"),1)</f>
        <v>M</v>
      </c>
      <c r="J6" s="76" t="str">
        <f t="shared" ref="J6:AR6" ca="1" si="4">LEFT(TEXT(J5,"ddd"),1)</f>
        <v>T</v>
      </c>
      <c r="K6" s="76" t="str">
        <f t="shared" ca="1" si="4"/>
        <v>W</v>
      </c>
      <c r="L6" s="76" t="str">
        <f t="shared" ca="1" si="4"/>
        <v>T</v>
      </c>
      <c r="M6" s="76" t="str">
        <f t="shared" ca="1" si="4"/>
        <v>F</v>
      </c>
      <c r="N6" s="76" t="str">
        <f t="shared" ca="1" si="4"/>
        <v>S</v>
      </c>
      <c r="O6" s="76" t="str">
        <f t="shared" ca="1" si="4"/>
        <v>S</v>
      </c>
      <c r="P6" s="76" t="str">
        <f t="shared" ca="1" si="4"/>
        <v>M</v>
      </c>
      <c r="Q6" s="76" t="str">
        <f t="shared" ca="1" si="4"/>
        <v>T</v>
      </c>
      <c r="R6" s="76" t="str">
        <f t="shared" ca="1" si="4"/>
        <v>W</v>
      </c>
      <c r="S6" s="76" t="str">
        <f t="shared" ca="1" si="4"/>
        <v>T</v>
      </c>
      <c r="T6" s="76" t="str">
        <f t="shared" ca="1" si="4"/>
        <v>F</v>
      </c>
      <c r="U6" s="76" t="str">
        <f t="shared" ca="1" si="4"/>
        <v>S</v>
      </c>
      <c r="V6" s="76" t="str">
        <f t="shared" ca="1" si="4"/>
        <v>S</v>
      </c>
      <c r="W6" s="76" t="str">
        <f t="shared" ca="1" si="4"/>
        <v>M</v>
      </c>
      <c r="X6" s="76" t="str">
        <f t="shared" ca="1" si="4"/>
        <v>T</v>
      </c>
      <c r="Y6" s="76" t="str">
        <f t="shared" ca="1" si="4"/>
        <v>W</v>
      </c>
      <c r="Z6" s="76" t="str">
        <f t="shared" ca="1" si="4"/>
        <v>T</v>
      </c>
      <c r="AA6" s="76" t="str">
        <f t="shared" ca="1" si="4"/>
        <v>F</v>
      </c>
      <c r="AB6" s="76" t="str">
        <f t="shared" ca="1" si="4"/>
        <v>S</v>
      </c>
      <c r="AC6" s="76" t="str">
        <f t="shared" ca="1" si="4"/>
        <v>S</v>
      </c>
      <c r="AD6" s="76" t="str">
        <f t="shared" ca="1" si="4"/>
        <v>M</v>
      </c>
      <c r="AE6" s="76" t="str">
        <f t="shared" ca="1" si="4"/>
        <v>T</v>
      </c>
      <c r="AF6" s="76" t="str">
        <f t="shared" ca="1" si="4"/>
        <v>W</v>
      </c>
      <c r="AG6" s="76" t="str">
        <f t="shared" ca="1" si="4"/>
        <v>T</v>
      </c>
      <c r="AH6" s="76" t="str">
        <f t="shared" ca="1" si="4"/>
        <v>F</v>
      </c>
      <c r="AI6" s="76" t="str">
        <f t="shared" ca="1" si="4"/>
        <v>S</v>
      </c>
      <c r="AJ6" s="76" t="str">
        <f t="shared" ca="1" si="4"/>
        <v>S</v>
      </c>
      <c r="AK6" s="76" t="str">
        <f t="shared" ca="1" si="4"/>
        <v>M</v>
      </c>
      <c r="AL6" s="76" t="str">
        <f t="shared" ca="1" si="4"/>
        <v>T</v>
      </c>
      <c r="AM6" s="76" t="str">
        <f t="shared" ca="1" si="4"/>
        <v>W</v>
      </c>
      <c r="AN6" s="76" t="str">
        <f t="shared" ca="1" si="4"/>
        <v>T</v>
      </c>
      <c r="AO6" s="76" t="str">
        <f t="shared" ca="1" si="4"/>
        <v>F</v>
      </c>
      <c r="AP6" s="76" t="str">
        <f t="shared" ca="1" si="4"/>
        <v>S</v>
      </c>
      <c r="AQ6" s="76" t="str">
        <f t="shared" ca="1" si="4"/>
        <v>S</v>
      </c>
      <c r="AR6" s="76" t="str">
        <f t="shared" ca="1" si="4"/>
        <v>M</v>
      </c>
      <c r="AS6" s="76" t="str">
        <f t="shared" ref="AS6:BL6" ca="1" si="5">LEFT(TEXT(AS5,"ddd"),1)</f>
        <v>T</v>
      </c>
      <c r="AT6" s="76" t="str">
        <f t="shared" ca="1" si="5"/>
        <v>W</v>
      </c>
      <c r="AU6" s="76" t="str">
        <f t="shared" ca="1" si="5"/>
        <v>T</v>
      </c>
      <c r="AV6" s="76" t="str">
        <f t="shared" ca="1" si="5"/>
        <v>F</v>
      </c>
      <c r="AW6" s="76" t="str">
        <f t="shared" ca="1" si="5"/>
        <v>S</v>
      </c>
      <c r="AX6" s="76" t="str">
        <f t="shared" ca="1" si="5"/>
        <v>S</v>
      </c>
      <c r="AY6" s="76" t="str">
        <f t="shared" ca="1" si="5"/>
        <v>M</v>
      </c>
      <c r="AZ6" s="76" t="str">
        <f t="shared" ca="1" si="5"/>
        <v>T</v>
      </c>
      <c r="BA6" s="76" t="str">
        <f t="shared" ca="1" si="5"/>
        <v>W</v>
      </c>
      <c r="BB6" s="76" t="str">
        <f t="shared" ca="1" si="5"/>
        <v>T</v>
      </c>
      <c r="BC6" s="76" t="str">
        <f t="shared" ca="1" si="5"/>
        <v>F</v>
      </c>
      <c r="BD6" s="76" t="str">
        <f t="shared" ca="1" si="5"/>
        <v>S</v>
      </c>
      <c r="BE6" s="76" t="str">
        <f t="shared" ca="1" si="5"/>
        <v>S</v>
      </c>
      <c r="BF6" s="76" t="str">
        <f t="shared" ca="1" si="5"/>
        <v>M</v>
      </c>
      <c r="BG6" s="76" t="str">
        <f t="shared" ca="1" si="5"/>
        <v>T</v>
      </c>
      <c r="BH6" s="76" t="str">
        <f t="shared" ca="1" si="5"/>
        <v>W</v>
      </c>
      <c r="BI6" s="76" t="str">
        <f t="shared" ca="1" si="5"/>
        <v>T</v>
      </c>
      <c r="BJ6" s="76" t="str">
        <f t="shared" ca="1" si="5"/>
        <v>F</v>
      </c>
      <c r="BK6" s="76" t="str">
        <f t="shared" ca="1" si="5"/>
        <v>S</v>
      </c>
      <c r="BL6" s="76" t="str">
        <f t="shared" ca="1" si="5"/>
        <v>S</v>
      </c>
    </row>
    <row r="7" spans="1:64" ht="30" hidden="1" customHeight="1" thickBot="1" x14ac:dyDescent="0.3">
      <c r="A7" s="18" t="s">
        <v>44</v>
      </c>
      <c r="C7" s="25"/>
      <c r="E7" s="19"/>
      <c r="H7" s="19" t="str">
        <f>IF(OR(ISBLANK(task_start),ISBLANK(task_end)),"",task_end-task_start+1)</f>
        <v/>
      </c>
      <c r="I7" s="95"/>
      <c r="J7" s="95"/>
      <c r="K7" s="95"/>
      <c r="L7" s="95"/>
      <c r="M7" s="95"/>
      <c r="N7" s="95"/>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row>
    <row r="8" spans="1:64" s="79" customFormat="1" ht="30" customHeight="1" thickBot="1" x14ac:dyDescent="0.3">
      <c r="A8" s="14" t="s">
        <v>40</v>
      </c>
      <c r="B8" s="26" t="s">
        <v>52</v>
      </c>
      <c r="C8" s="27"/>
      <c r="D8" s="28"/>
      <c r="E8" s="29"/>
      <c r="F8" s="30"/>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row>
    <row r="9" spans="1:64" s="79" customFormat="1" ht="30" customHeight="1" thickBot="1" x14ac:dyDescent="0.3">
      <c r="A9" s="14" t="s">
        <v>45</v>
      </c>
      <c r="B9" s="31" t="s">
        <v>46</v>
      </c>
      <c r="C9" s="32"/>
      <c r="D9" s="33">
        <v>0.9</v>
      </c>
      <c r="E9" s="34">
        <f ca="1">Project_Start</f>
        <v>44669</v>
      </c>
      <c r="F9" s="34">
        <f ca="1">E9+2</f>
        <v>44671</v>
      </c>
      <c r="G9" s="99"/>
      <c r="H9" s="78">
        <f t="shared" ref="H9:H21" ca="1" si="6">IF(OR(ISBLANK(task_start),ISBLANK(task_end)),"",task_end-task_start+1)</f>
        <v>3</v>
      </c>
      <c r="I9" s="77"/>
      <c r="J9" s="95"/>
      <c r="K9" s="77"/>
      <c r="L9" s="77"/>
      <c r="M9" s="77"/>
      <c r="N9" s="97"/>
      <c r="O9" s="94"/>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row>
    <row r="10" spans="1:64" s="79" customFormat="1" ht="30" customHeight="1" thickBot="1" x14ac:dyDescent="0.3">
      <c r="A10" s="14" t="s">
        <v>41</v>
      </c>
      <c r="B10" s="31" t="s">
        <v>59</v>
      </c>
      <c r="C10" s="32"/>
      <c r="D10" s="33">
        <v>0.85</v>
      </c>
      <c r="E10" s="34">
        <f ca="1">F9</f>
        <v>44671</v>
      </c>
      <c r="F10" s="34">
        <f ca="1">E10+1</f>
        <v>44672</v>
      </c>
      <c r="G10" s="99"/>
      <c r="H10" s="78">
        <f t="shared" ca="1" si="6"/>
        <v>2</v>
      </c>
      <c r="I10" s="77"/>
      <c r="J10" s="96"/>
      <c r="K10" s="77"/>
      <c r="L10" s="77"/>
      <c r="M10" s="77"/>
      <c r="N10" s="97"/>
      <c r="O10" s="94"/>
      <c r="P10" s="77"/>
      <c r="Q10" s="77"/>
      <c r="R10" s="77"/>
      <c r="S10" s="77"/>
      <c r="T10" s="77"/>
      <c r="U10" s="80"/>
      <c r="V10" s="80"/>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row>
    <row r="11" spans="1:64" s="79" customFormat="1" ht="30" customHeight="1" thickBot="1" x14ac:dyDescent="0.3">
      <c r="A11" s="18"/>
      <c r="B11" s="31" t="s">
        <v>58</v>
      </c>
      <c r="C11" s="32"/>
      <c r="D11" s="33">
        <v>0.9</v>
      </c>
      <c r="E11" s="34">
        <f ca="1">F10</f>
        <v>44672</v>
      </c>
      <c r="F11" s="34">
        <f ca="1">E11+1</f>
        <v>44673</v>
      </c>
      <c r="G11" s="99"/>
      <c r="H11" s="78">
        <f t="shared" ca="1" si="6"/>
        <v>2</v>
      </c>
      <c r="I11" s="77"/>
      <c r="J11" s="77"/>
      <c r="K11" s="77"/>
      <c r="L11" s="77"/>
      <c r="M11" s="77"/>
      <c r="N11" s="97"/>
      <c r="O11" s="94"/>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row>
    <row r="12" spans="1:64" s="79" customFormat="1" ht="30" customHeight="1" thickBot="1" x14ac:dyDescent="0.3">
      <c r="A12" s="18"/>
      <c r="B12" s="31" t="s">
        <v>51</v>
      </c>
      <c r="C12" s="32"/>
      <c r="D12" s="33">
        <v>0.9</v>
      </c>
      <c r="E12" s="34">
        <f ca="1">F11</f>
        <v>44673</v>
      </c>
      <c r="F12" s="34">
        <f ca="1">E12+1</f>
        <v>44674</v>
      </c>
      <c r="G12" s="99"/>
      <c r="H12" s="78">
        <f t="shared" ca="1" si="6"/>
        <v>2</v>
      </c>
      <c r="I12" s="77"/>
      <c r="J12" s="77"/>
      <c r="K12" s="77"/>
      <c r="L12" s="77"/>
      <c r="M12" s="77"/>
      <c r="N12" s="97"/>
      <c r="O12" s="94"/>
      <c r="P12" s="77"/>
      <c r="Q12" s="77"/>
      <c r="R12" s="77"/>
      <c r="S12" s="77"/>
      <c r="T12" s="77"/>
      <c r="U12" s="77"/>
      <c r="V12" s="77"/>
      <c r="W12" s="77"/>
      <c r="X12" s="77"/>
      <c r="Y12" s="80"/>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77"/>
      <c r="BF12" s="77"/>
      <c r="BG12" s="77"/>
      <c r="BH12" s="77"/>
      <c r="BI12" s="77"/>
      <c r="BJ12" s="77"/>
      <c r="BK12" s="77"/>
      <c r="BL12" s="77"/>
    </row>
    <row r="13" spans="1:64" s="79" customFormat="1" ht="30" customHeight="1" thickBot="1" x14ac:dyDescent="0.3">
      <c r="A13" s="18"/>
      <c r="B13" s="31" t="s">
        <v>54</v>
      </c>
      <c r="C13" s="32"/>
      <c r="D13" s="33">
        <v>1</v>
      </c>
      <c r="E13" s="34">
        <f ca="1">E10</f>
        <v>44671</v>
      </c>
      <c r="F13" s="34">
        <f ca="1">E13+2</f>
        <v>44673</v>
      </c>
      <c r="G13" s="99"/>
      <c r="H13" s="78">
        <f t="shared" ca="1" si="6"/>
        <v>3</v>
      </c>
      <c r="I13" s="77"/>
      <c r="J13" s="77"/>
      <c r="K13" s="77"/>
      <c r="L13" s="77"/>
      <c r="M13" s="77"/>
      <c r="N13" s="97"/>
      <c r="O13" s="94"/>
      <c r="P13" s="77"/>
      <c r="Q13" s="77"/>
      <c r="R13" s="77"/>
      <c r="S13" s="77"/>
      <c r="T13" s="77"/>
      <c r="U13" s="77"/>
      <c r="V13" s="77"/>
      <c r="W13" s="77"/>
      <c r="X13" s="77"/>
      <c r="Y13" s="77"/>
      <c r="Z13" s="77"/>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c r="BE13" s="77"/>
      <c r="BF13" s="77"/>
      <c r="BG13" s="77"/>
      <c r="BH13" s="77"/>
      <c r="BI13" s="77"/>
      <c r="BJ13" s="77"/>
      <c r="BK13" s="77"/>
      <c r="BL13" s="77"/>
    </row>
    <row r="14" spans="1:64" s="79" customFormat="1" ht="30" customHeight="1" thickBot="1" x14ac:dyDescent="0.3">
      <c r="A14" s="14" t="s">
        <v>42</v>
      </c>
      <c r="B14" s="35" t="s">
        <v>53</v>
      </c>
      <c r="C14" s="36"/>
      <c r="D14" s="37"/>
      <c r="E14" s="38"/>
      <c r="F14" s="39"/>
      <c r="G14" s="99"/>
      <c r="H14" s="78" t="str">
        <f t="shared" si="6"/>
        <v/>
      </c>
      <c r="I14" s="77"/>
      <c r="J14" s="94"/>
      <c r="K14" s="77"/>
      <c r="L14" s="77"/>
      <c r="M14" s="77"/>
      <c r="N14" s="97"/>
      <c r="O14" s="94"/>
      <c r="P14" s="77"/>
      <c r="Q14" s="77"/>
      <c r="R14" s="77"/>
      <c r="S14" s="77"/>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7"/>
      <c r="BL14" s="77"/>
    </row>
    <row r="15" spans="1:64" s="79" customFormat="1" ht="30" customHeight="1" thickBot="1" x14ac:dyDescent="0.3">
      <c r="A15" s="14"/>
      <c r="B15" s="40" t="s">
        <v>56</v>
      </c>
      <c r="C15" s="41"/>
      <c r="D15" s="42">
        <v>0.2</v>
      </c>
      <c r="E15" s="43">
        <f ca="1">E13+1</f>
        <v>44672</v>
      </c>
      <c r="F15" s="43">
        <f ca="1">E15+2</f>
        <v>44674</v>
      </c>
      <c r="G15" s="99"/>
      <c r="H15" s="78">
        <f t="shared" ca="1" si="6"/>
        <v>3</v>
      </c>
      <c r="I15" s="77"/>
      <c r="J15" s="94"/>
      <c r="K15" s="77"/>
      <c r="L15" s="77"/>
      <c r="M15" s="77"/>
      <c r="N15" s="97"/>
      <c r="O15" s="94"/>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row>
    <row r="16" spans="1:64" s="79" customFormat="1" ht="30" customHeight="1" thickBot="1" x14ac:dyDescent="0.3">
      <c r="A16" s="18"/>
      <c r="B16" s="40" t="s">
        <v>55</v>
      </c>
      <c r="C16" s="41"/>
      <c r="D16" s="42">
        <v>0.3</v>
      </c>
      <c r="E16" s="43">
        <f ca="1">E15+2</f>
        <v>44674</v>
      </c>
      <c r="F16" s="43">
        <f ca="1">E16+3</f>
        <v>44677</v>
      </c>
      <c r="G16" s="99"/>
      <c r="H16" s="78">
        <f t="shared" ca="1" si="6"/>
        <v>4</v>
      </c>
      <c r="I16" s="77"/>
      <c r="J16" s="94"/>
      <c r="K16" s="77"/>
      <c r="L16" s="77"/>
      <c r="M16" s="77"/>
      <c r="N16" s="97"/>
      <c r="O16" s="94"/>
      <c r="P16" s="77"/>
      <c r="Q16" s="77"/>
      <c r="R16" s="77"/>
      <c r="S16" s="77"/>
      <c r="T16" s="77"/>
      <c r="U16" s="80"/>
      <c r="V16" s="80"/>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row>
    <row r="17" spans="1:64" s="79" customFormat="1" ht="30" customHeight="1" thickBot="1" x14ac:dyDescent="0.3">
      <c r="A17" s="18"/>
      <c r="B17" s="40" t="s">
        <v>57</v>
      </c>
      <c r="C17" s="41"/>
      <c r="D17" s="42">
        <v>0.8</v>
      </c>
      <c r="E17" s="43">
        <f ca="1">F16</f>
        <v>44677</v>
      </c>
      <c r="F17" s="43">
        <f ca="1">E17+3</f>
        <v>44680</v>
      </c>
      <c r="G17" s="99"/>
      <c r="H17" s="78">
        <f t="shared" ca="1" si="6"/>
        <v>4</v>
      </c>
      <c r="I17" s="77"/>
      <c r="J17" s="94"/>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row>
    <row r="18" spans="1:64" s="79" customFormat="1" ht="30" customHeight="1" thickBot="1" x14ac:dyDescent="0.3">
      <c r="A18" s="18"/>
      <c r="B18" s="40" t="s">
        <v>60</v>
      </c>
      <c r="C18" s="41"/>
      <c r="D18" s="42">
        <v>0.9</v>
      </c>
      <c r="E18" s="43">
        <f ca="1">E17</f>
        <v>44677</v>
      </c>
      <c r="F18" s="43">
        <f ca="1">E18+2</f>
        <v>44679</v>
      </c>
      <c r="G18" s="99"/>
      <c r="H18" s="78">
        <f t="shared" ca="1" si="6"/>
        <v>3</v>
      </c>
      <c r="I18" s="77"/>
      <c r="J18" s="77"/>
      <c r="K18" s="77"/>
      <c r="L18" s="77"/>
      <c r="M18" s="77"/>
      <c r="N18" s="77"/>
      <c r="O18" s="77"/>
      <c r="P18" s="77"/>
      <c r="Q18" s="77"/>
      <c r="R18" s="77"/>
      <c r="S18" s="77"/>
      <c r="T18" s="77"/>
      <c r="U18" s="77"/>
      <c r="V18" s="77"/>
      <c r="W18" s="77"/>
      <c r="X18" s="77"/>
      <c r="Y18" s="80"/>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row>
    <row r="19" spans="1:64" s="79" customFormat="1" ht="30" customHeight="1" thickBot="1" x14ac:dyDescent="0.3">
      <c r="A19" s="18"/>
      <c r="B19" s="40" t="s">
        <v>2</v>
      </c>
      <c r="C19" s="41"/>
      <c r="D19" s="42"/>
      <c r="E19" s="43">
        <f ca="1">E18</f>
        <v>44677</v>
      </c>
      <c r="F19" s="43">
        <f ca="1">E19+3</f>
        <v>44680</v>
      </c>
      <c r="G19" s="99"/>
      <c r="H19" s="78">
        <f t="shared" ca="1" si="6"/>
        <v>4</v>
      </c>
      <c r="I19" s="77"/>
      <c r="J19" s="94"/>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7"/>
      <c r="BE19" s="77"/>
      <c r="BF19" s="77"/>
      <c r="BG19" s="77"/>
      <c r="BH19" s="77"/>
      <c r="BI19" s="77"/>
      <c r="BJ19" s="77"/>
      <c r="BK19" s="77"/>
      <c r="BL19" s="77"/>
    </row>
    <row r="20" spans="1:64" s="79" customFormat="1" ht="30" customHeight="1" thickBot="1" x14ac:dyDescent="0.3">
      <c r="A20" s="18" t="s">
        <v>33</v>
      </c>
      <c r="B20" s="44" t="s">
        <v>15</v>
      </c>
      <c r="C20" s="45"/>
      <c r="D20" s="46"/>
      <c r="E20" s="47"/>
      <c r="F20" s="48"/>
      <c r="G20" s="100"/>
      <c r="H20" s="98" t="str">
        <f t="shared" si="6"/>
        <v/>
      </c>
      <c r="I20" s="77"/>
      <c r="J20" s="94"/>
      <c r="K20" s="94"/>
      <c r="L20" s="94"/>
      <c r="M20" s="94"/>
      <c r="N20" s="94"/>
      <c r="O20" s="94"/>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row>
    <row r="21" spans="1:64" s="79" customFormat="1" ht="30" customHeight="1" thickBot="1" x14ac:dyDescent="0.3">
      <c r="A21" s="18"/>
      <c r="B21" s="49" t="s">
        <v>3</v>
      </c>
      <c r="C21" s="50"/>
      <c r="D21" s="51"/>
      <c r="E21" s="52">
        <f ca="1">E9+15</f>
        <v>44684</v>
      </c>
      <c r="F21" s="52">
        <f ca="1">E21+5</f>
        <v>44689</v>
      </c>
      <c r="G21" s="101"/>
      <c r="H21" s="102">
        <f t="shared" ca="1" si="6"/>
        <v>6</v>
      </c>
      <c r="I21" s="77"/>
      <c r="J21" s="97"/>
      <c r="K21" s="97"/>
      <c r="L21" s="97"/>
      <c r="M21" s="97"/>
      <c r="N21" s="97"/>
      <c r="O21" s="9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row>
    <row r="22" spans="1:64" s="79" customFormat="1" ht="30" customHeight="1" thickBot="1" x14ac:dyDescent="0.3">
      <c r="A22" s="18"/>
      <c r="B22" s="49" t="s">
        <v>4</v>
      </c>
      <c r="C22" s="50"/>
      <c r="D22" s="51"/>
      <c r="E22" s="52">
        <f ca="1">F21+1</f>
        <v>44690</v>
      </c>
      <c r="F22" s="52">
        <f ca="1">E22+4</f>
        <v>44694</v>
      </c>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row>
    <row r="23" spans="1:64" s="79" customFormat="1" ht="30" customHeight="1" thickBot="1" x14ac:dyDescent="0.3">
      <c r="A23" s="18"/>
      <c r="B23" s="49" t="s">
        <v>0</v>
      </c>
      <c r="C23" s="50"/>
      <c r="D23" s="51"/>
      <c r="E23" s="52">
        <f ca="1">E22+5</f>
        <v>44695</v>
      </c>
      <c r="F23" s="52">
        <f ca="1">E23+5</f>
        <v>44700</v>
      </c>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row>
    <row r="24" spans="1:64" s="79" customFormat="1" ht="30" customHeight="1" thickBot="1" x14ac:dyDescent="0.3">
      <c r="A24" s="18"/>
      <c r="B24" s="49" t="s">
        <v>1</v>
      </c>
      <c r="C24" s="50"/>
      <c r="D24" s="51"/>
      <c r="E24" s="52">
        <f ca="1">F23+1</f>
        <v>44701</v>
      </c>
      <c r="F24" s="52">
        <f ca="1">E24+4</f>
        <v>44705</v>
      </c>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row>
    <row r="25" spans="1:64" s="79" customFormat="1" ht="30" customHeight="1" thickBot="1" x14ac:dyDescent="0.3">
      <c r="A25" s="18"/>
      <c r="B25" s="49" t="s">
        <v>2</v>
      </c>
      <c r="C25" s="50"/>
      <c r="D25" s="51"/>
      <c r="E25" s="52">
        <f ca="1">E23</f>
        <v>44695</v>
      </c>
      <c r="F25" s="52">
        <f ca="1">E25+4</f>
        <v>44699</v>
      </c>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c r="BE25" s="77"/>
      <c r="BF25" s="77"/>
      <c r="BG25" s="77"/>
      <c r="BH25" s="77"/>
      <c r="BI25" s="77"/>
      <c r="BJ25" s="77"/>
      <c r="BK25" s="77"/>
      <c r="BL25" s="77"/>
    </row>
    <row r="26" spans="1:64" s="79" customFormat="1" ht="30" customHeight="1" thickBot="1" x14ac:dyDescent="0.3">
      <c r="A26" s="18" t="s">
        <v>33</v>
      </c>
      <c r="B26" s="53" t="s">
        <v>27</v>
      </c>
      <c r="C26" s="54"/>
      <c r="D26" s="55"/>
      <c r="E26" s="56"/>
      <c r="F26" s="5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row>
    <row r="27" spans="1:64" s="79" customFormat="1" ht="30" customHeight="1" thickBot="1" x14ac:dyDescent="0.3">
      <c r="A27" s="18"/>
      <c r="B27" s="58" t="s">
        <v>3</v>
      </c>
      <c r="C27" s="59"/>
      <c r="D27" s="60"/>
      <c r="E27" s="61" t="s">
        <v>32</v>
      </c>
      <c r="F27" s="61" t="s">
        <v>32</v>
      </c>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row>
    <row r="28" spans="1:64" s="79" customFormat="1" ht="30" customHeight="1" thickBot="1" x14ac:dyDescent="0.3">
      <c r="A28" s="18"/>
      <c r="B28" s="58" t="s">
        <v>4</v>
      </c>
      <c r="C28" s="59"/>
      <c r="D28" s="60"/>
      <c r="E28" s="61" t="s">
        <v>32</v>
      </c>
      <c r="F28" s="61" t="s">
        <v>32</v>
      </c>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77"/>
      <c r="BF28" s="77"/>
      <c r="BG28" s="77"/>
      <c r="BH28" s="77"/>
      <c r="BI28" s="77"/>
      <c r="BJ28" s="77"/>
      <c r="BK28" s="77"/>
      <c r="BL28" s="77"/>
    </row>
    <row r="29" spans="1:64" s="79" customFormat="1" ht="30" customHeight="1" thickBot="1" x14ac:dyDescent="0.3">
      <c r="A29" s="18"/>
      <c r="B29" s="58" t="s">
        <v>0</v>
      </c>
      <c r="C29" s="59"/>
      <c r="D29" s="60"/>
      <c r="E29" s="61" t="s">
        <v>32</v>
      </c>
      <c r="F29" s="61" t="s">
        <v>32</v>
      </c>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row>
    <row r="30" spans="1:64" s="79" customFormat="1" ht="30" customHeight="1" thickBot="1" x14ac:dyDescent="0.3">
      <c r="A30" s="18"/>
      <c r="B30" s="58" t="s">
        <v>1</v>
      </c>
      <c r="C30" s="59"/>
      <c r="D30" s="60"/>
      <c r="E30" s="61" t="s">
        <v>32</v>
      </c>
      <c r="F30" s="61" t="s">
        <v>32</v>
      </c>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row>
    <row r="31" spans="1:64" s="79" customFormat="1" ht="30" customHeight="1" thickBot="1" x14ac:dyDescent="0.3">
      <c r="A31" s="18"/>
      <c r="B31" s="58" t="s">
        <v>2</v>
      </c>
      <c r="C31" s="59"/>
      <c r="D31" s="60"/>
      <c r="E31" s="61" t="s">
        <v>32</v>
      </c>
      <c r="F31" s="61" t="s">
        <v>32</v>
      </c>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row>
    <row r="32" spans="1:64" s="79" customFormat="1" ht="30" customHeight="1" thickBot="1" x14ac:dyDescent="0.3">
      <c r="A32" s="18" t="s">
        <v>35</v>
      </c>
      <c r="B32" s="62"/>
      <c r="C32" s="63"/>
      <c r="D32" s="64"/>
      <c r="E32" s="65"/>
      <c r="F32" s="65"/>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row>
    <row r="33" spans="1:64" s="79" customFormat="1" ht="30" customHeight="1" thickBot="1" x14ac:dyDescent="0.3">
      <c r="A33" s="14" t="s">
        <v>34</v>
      </c>
      <c r="B33" s="66" t="s">
        <v>5</v>
      </c>
      <c r="C33" s="67"/>
      <c r="D33" s="68"/>
      <c r="E33" s="69"/>
      <c r="F33" s="70"/>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row>
    <row r="34" spans="1:64" ht="30" customHeight="1" x14ac:dyDescent="0.25">
      <c r="G34" s="82"/>
    </row>
    <row r="35" spans="1:64" ht="30" customHeight="1" x14ac:dyDescent="0.25">
      <c r="C35" s="71"/>
      <c r="F35" s="83"/>
    </row>
    <row r="36" spans="1:64" ht="30" customHeight="1" x14ac:dyDescent="0.25">
      <c r="C36" s="84"/>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8:H8 I5:BL21 G22:BL33">
    <cfRule type="expression" dxfId="2" priority="33">
      <formula>AND(TODAY()&gt;=G$5,TODAY()&lt;H$5)</formula>
    </cfRule>
  </conditionalFormatting>
  <conditionalFormatting sqref="G8:H8 I7:BL21 G22:BL33">
    <cfRule type="expression" dxfId="1" priority="27">
      <formula>AND(task_start&lt;=G$5,ROUNDDOWN((task_end-task_start+1)*task_progress,0)+task_start-1&gt;=G$5)</formula>
    </cfRule>
    <cfRule type="expression" dxfId="0" priority="28" stopIfTrue="1">
      <formula>AND(task_end&gt;=G$5,task_start&lt;H$5)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2" customWidth="1"/>
    <col min="2" max="16384" width="9.1640625" style="1"/>
  </cols>
  <sheetData>
    <row r="1" spans="1:2" ht="46.5" customHeight="1" x14ac:dyDescent="0.2"/>
    <row r="2" spans="1:2" s="4" customFormat="1" ht="16" x14ac:dyDescent="0.2">
      <c r="A2" s="3" t="s">
        <v>18</v>
      </c>
      <c r="B2" s="3"/>
    </row>
    <row r="3" spans="1:2" s="8" customFormat="1" ht="27" customHeight="1" x14ac:dyDescent="0.2">
      <c r="A3" s="12" t="s">
        <v>23</v>
      </c>
      <c r="B3" s="9"/>
    </row>
    <row r="4" spans="1:2" s="5" customFormat="1" ht="26" x14ac:dyDescent="0.3">
      <c r="A4" s="6" t="s">
        <v>17</v>
      </c>
    </row>
    <row r="5" spans="1:2" ht="74" customHeight="1" x14ac:dyDescent="0.2">
      <c r="A5" s="7" t="s">
        <v>26</v>
      </c>
    </row>
    <row r="6" spans="1:2" ht="26.25" customHeight="1" x14ac:dyDescent="0.2">
      <c r="A6" s="6" t="s">
        <v>30</v>
      </c>
    </row>
    <row r="7" spans="1:2" s="2" customFormat="1" ht="205" customHeight="1" x14ac:dyDescent="0.2">
      <c r="A7" s="11" t="s">
        <v>29</v>
      </c>
    </row>
    <row r="8" spans="1:2" s="5" customFormat="1" ht="26" x14ac:dyDescent="0.3">
      <c r="A8" s="6" t="s">
        <v>19</v>
      </c>
    </row>
    <row r="9" spans="1:2" ht="48" x14ac:dyDescent="0.2">
      <c r="A9" s="7" t="s">
        <v>28</v>
      </c>
    </row>
    <row r="10" spans="1:2" s="2" customFormat="1" ht="28" customHeight="1" x14ac:dyDescent="0.2">
      <c r="A10" s="10" t="s">
        <v>25</v>
      </c>
    </row>
    <row r="11" spans="1:2" s="5" customFormat="1" ht="26" x14ac:dyDescent="0.3">
      <c r="A11" s="6" t="s">
        <v>16</v>
      </c>
    </row>
    <row r="12" spans="1:2" ht="32" x14ac:dyDescent="0.2">
      <c r="A12" s="7" t="s">
        <v>24</v>
      </c>
    </row>
    <row r="13" spans="1:2" s="2" customFormat="1" ht="28" customHeight="1" x14ac:dyDescent="0.2">
      <c r="A13" s="10" t="s">
        <v>9</v>
      </c>
    </row>
    <row r="14" spans="1:2" s="5" customFormat="1" ht="26" x14ac:dyDescent="0.3">
      <c r="A14" s="6" t="s">
        <v>20</v>
      </c>
    </row>
    <row r="15" spans="1:2" ht="75" customHeight="1" x14ac:dyDescent="0.2">
      <c r="A15" s="7" t="s">
        <v>21</v>
      </c>
    </row>
    <row r="16" spans="1:2" ht="64" x14ac:dyDescent="0.2">
      <c r="A16" s="7"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2022-04-18T03:27:30Z</dcterms:modified>
</cp:coreProperties>
</file>