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L:\Public\Operations\MI Reports\Targets\2024\Dec\"/>
    </mc:Choice>
  </mc:AlternateContent>
  <xr:revisionPtr revIDLastSave="0" documentId="13_ncr:1_{441A1BC9-B6DB-4029-AF5A-AB6356B2BA07}" xr6:coauthVersionLast="47" xr6:coauthVersionMax="47" xr10:uidLastSave="{00000000-0000-0000-0000-000000000000}"/>
  <bookViews>
    <workbookView xWindow="25335" yWindow="1245" windowWidth="22815" windowHeight="15630" tabRatio="551" firstSheet="1" activeTab="1" xr2:uid="{00000000-000D-0000-FFFF-FFFF00000000}"/>
  </bookViews>
  <sheets>
    <sheet name="Target sheet July" sheetId="10" state="hidden" r:id="rId1"/>
    <sheet name="Target sheet Dev" sheetId="13" r:id="rId2"/>
    <sheet name="Sheet1" sheetId="33" state="hidden" r:id="rId3"/>
  </sheets>
  <externalReferences>
    <externalReference r:id="rId4"/>
  </externalReferences>
  <definedNames>
    <definedName name="_xlnm._FilterDatabase" localSheetId="1" hidden="1">'Target sheet Dev'!$A$3:$H$32</definedName>
    <definedName name="smerenewalwarehouse">'[1]SME In Month Renewals Summary '!$R$10:$AA$37</definedName>
  </definedNames>
  <calcPr calcId="191029" calcMode="manual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3" l="1"/>
  <c r="H4" i="33" s="1"/>
  <c r="H30" i="10" l="1"/>
  <c r="H13" i="10"/>
  <c r="H12" i="10"/>
  <c r="H11" i="10"/>
  <c r="H31" i="10" l="1"/>
  <c r="H19" i="10" l="1"/>
  <c r="H33" i="10" l="1"/>
  <c r="H35" i="10"/>
  <c r="H17" i="10"/>
  <c r="H40" i="10"/>
  <c r="H43" i="10"/>
  <c r="H42" i="10"/>
  <c r="H34" i="10"/>
  <c r="H18" i="10" l="1"/>
  <c r="I18" i="10" s="1"/>
  <c r="H32" i="10"/>
  <c r="I32" i="10" s="1"/>
  <c r="H41" i="10"/>
  <c r="H39" i="10"/>
  <c r="I39" i="10" l="1"/>
  <c r="H24" i="10"/>
  <c r="H21" i="10"/>
  <c r="H22" i="10"/>
  <c r="H27" i="10" l="1"/>
  <c r="H25" i="10"/>
  <c r="H26" i="10"/>
  <c r="H20" i="10"/>
  <c r="H23" i="10"/>
  <c r="H28" i="10"/>
  <c r="H29" i="10"/>
  <c r="H16" i="10" l="1"/>
  <c r="H15" i="10"/>
  <c r="H14" i="10"/>
  <c r="I20" i="10"/>
  <c r="I14" i="10" l="1"/>
  <c r="H10" i="10" l="1"/>
  <c r="H9" i="10" l="1"/>
  <c r="H7" i="10"/>
  <c r="H6" i="10"/>
  <c r="H8" i="10"/>
  <c r="H5" i="10" l="1"/>
  <c r="H4" i="10" l="1"/>
  <c r="I4" i="10" s="1"/>
  <c r="I45" i="10" s="1"/>
</calcChain>
</file>

<file path=xl/sharedStrings.xml><?xml version="1.0" encoding="utf-8"?>
<sst xmlns="http://schemas.openxmlformats.org/spreadsheetml/2006/main" count="253" uniqueCount="81">
  <si>
    <t>Reece Bullock</t>
  </si>
  <si>
    <t>Nikki Thomas</t>
  </si>
  <si>
    <t>Charlotte Snow</t>
  </si>
  <si>
    <t>Kelly Vaughan</t>
  </si>
  <si>
    <t>Tara Griffiths</t>
  </si>
  <si>
    <t>Aimee Davies</t>
  </si>
  <si>
    <t>Ethan Fox</t>
  </si>
  <si>
    <t>Elisha Perry</t>
  </si>
  <si>
    <t>Tony Lewis</t>
  </si>
  <si>
    <t>Hayley Donovan</t>
  </si>
  <si>
    <t>Nicola Christensen</t>
  </si>
  <si>
    <t>Paul Rogers</t>
  </si>
  <si>
    <t>TGSL Name</t>
  </si>
  <si>
    <t>DEPT</t>
  </si>
  <si>
    <t>Team</t>
  </si>
  <si>
    <t>Branch</t>
  </si>
  <si>
    <t>HierarchyMonthID</t>
  </si>
  <si>
    <t>MonthlyTarget</t>
  </si>
  <si>
    <t>Team Target</t>
  </si>
  <si>
    <t>Comments</t>
  </si>
  <si>
    <t>Existing Business</t>
  </si>
  <si>
    <t>SME RNL</t>
  </si>
  <si>
    <t>Kirsty Greenslade</t>
  </si>
  <si>
    <t>M RNL</t>
  </si>
  <si>
    <t>Diane Verity</t>
  </si>
  <si>
    <t>SME RNL - Tier 3 (Admin)</t>
  </si>
  <si>
    <t>Diane Barnaby</t>
  </si>
  <si>
    <t>Van - EB</t>
  </si>
  <si>
    <t>Auto Renewal</t>
  </si>
  <si>
    <t>New Business</t>
  </si>
  <si>
    <t>SME NB - Tier 3</t>
  </si>
  <si>
    <t>Web Application</t>
  </si>
  <si>
    <t>Tyrone Phillips</t>
  </si>
  <si>
    <t>Stacey Brown</t>
  </si>
  <si>
    <t>Helen Bailey</t>
  </si>
  <si>
    <t>Jaquie Dearson</t>
  </si>
  <si>
    <t>Total</t>
  </si>
  <si>
    <t>EB + Growth target</t>
  </si>
  <si>
    <t>All Autos bar tier 1</t>
  </si>
  <si>
    <t>M NB</t>
  </si>
  <si>
    <t>Gemma Hardy</t>
  </si>
  <si>
    <t>Lee Powell</t>
  </si>
  <si>
    <t>Daniel Veall</t>
  </si>
  <si>
    <t>Michael Adams</t>
  </si>
  <si>
    <t>Van - NB</t>
  </si>
  <si>
    <t>Jayne Groves</t>
  </si>
  <si>
    <t>David Kaminski Renewal</t>
  </si>
  <si>
    <t>Stephen Feeley</t>
  </si>
  <si>
    <t>Data</t>
  </si>
  <si>
    <t>Web</t>
  </si>
  <si>
    <t>SME NB - Tier 1</t>
  </si>
  <si>
    <t>FirstVan - EB</t>
  </si>
  <si>
    <t>FirstVan - NB</t>
  </si>
  <si>
    <t>Other</t>
  </si>
  <si>
    <t>Jacob Hammond</t>
  </si>
  <si>
    <t>Nichola Connor</t>
  </si>
  <si>
    <t>Kelly Mordecai</t>
  </si>
  <si>
    <t>Rachael Surridge</t>
  </si>
  <si>
    <t>Sophie Roberts</t>
  </si>
  <si>
    <t>Jessica Pope</t>
  </si>
  <si>
    <t>Ethan Hallam</t>
  </si>
  <si>
    <t>M - NB</t>
  </si>
  <si>
    <t>M - RNL</t>
  </si>
  <si>
    <t>Ebenezer Potter</t>
  </si>
  <si>
    <t>Potrica Newton</t>
  </si>
  <si>
    <t>Kieran Bergin</t>
  </si>
  <si>
    <t>XBroker</t>
  </si>
  <si>
    <t>Bailey Edwards</t>
  </si>
  <si>
    <t>XB - NB</t>
  </si>
  <si>
    <t>XB - RNL</t>
  </si>
  <si>
    <t>Row Labels</t>
  </si>
  <si>
    <t>DD</t>
  </si>
  <si>
    <t>(blank)</t>
  </si>
  <si>
    <t>Grand Total</t>
  </si>
  <si>
    <t>Count of DD Flag</t>
  </si>
  <si>
    <t>Ethan Zerk</t>
  </si>
  <si>
    <t>Lewis Ellaway</t>
  </si>
  <si>
    <t>Specialist Risks</t>
  </si>
  <si>
    <t>Van - EB/SME RNL</t>
  </si>
  <si>
    <t xml:space="preserve"> </t>
  </si>
  <si>
    <t>Megan Hardacre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</si>
</sst>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£&quot;#,##0;[Red]\-&quot;£&quot;#,##0"/>
    <numFmt numFmtId="8" formatCode="&quot;£&quot;#,##0.00;[Red]\-&quot;£&quot;#,##0.00"/>
    <numFmt numFmtId="164" formatCode="&quot;£&quot;#,##0.00"/>
    <numFmt numFmtId="165" formatCode="&quot;£&quot;#,##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56">
    <xf numFmtId="0" fontId="0" fillId="0" borderId="0" xfId="0"/>
    <xf numFmtId="165" fontId="0" fillId="0" borderId="0" xfId="0" applyNumberFormat="1"/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/>
    </xf>
    <xf numFmtId="17" fontId="4" fillId="0" borderId="1" xfId="0" applyNumberFormat="1" applyFont="1" applyBorder="1" applyAlignment="1">
      <alignment horizontal="center" vertical="center"/>
    </xf>
    <xf numFmtId="6" fontId="4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165" fontId="0" fillId="0" borderId="13" xfId="0" applyNumberForma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164" fontId="2" fillId="2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0" borderId="8" xfId="0" applyBorder="1" applyAlignment="1">
      <alignment horizontal="center"/>
    </xf>
    <xf numFmtId="164" fontId="0" fillId="0" borderId="13" xfId="0" applyNumberFormat="1" applyBorder="1"/>
    <xf numFmtId="164" fontId="0" fillId="0" borderId="9" xfId="0" applyNumberFormat="1" applyBorder="1"/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164" fontId="0" fillId="0" borderId="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16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7">
    <cellStyle name="Normal" xfId="0" builtinId="0"/>
    <cellStyle name="Normal 19" xfId="3" xr:uid="{00000000-0005-0000-0000-000002000000}"/>
    <cellStyle name="Normal 2" xfId="1" xr:uid="{00000000-0005-0000-0000-000003000000}"/>
    <cellStyle name="Normal 2 2" xfId="6" xr:uid="{00000000-0005-0000-0000-000004000000}"/>
    <cellStyle name="Normal 3" xfId="2" xr:uid="{00000000-0005-0000-0000-000005000000}"/>
    <cellStyle name="Normal 6" xfId="4" xr:uid="{00000000-0005-0000-0000-000006000000}"/>
    <cellStyle name="Normal 7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HGFILE02\Public\Public\Managers\Stats\2021\Call%20Centre%20Reports\Daily%20Income%20vs%20Target\Daily%20Income%20vs%20Target%20-%20February%20'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1 Sheet2 RenewalsDue2020"/>
      <sheetName val="#2 Sheet3 RenewalsDue2020"/>
      <sheetName val="#3 Qlikview Data v6&amp;v7"/>
      <sheetName val="#4 PolicyData v6&amp;v7"/>
      <sheetName val="#5 AgeQuote Data"/>
      <sheetName val="M Book"/>
      <sheetName val="Lookups"/>
      <sheetName val="Month to Date Agent Scorecard"/>
      <sheetName val="Income Breakdown"/>
      <sheetName val="SME Renewals by Week"/>
      <sheetName val="SME In Month Renewals Summary "/>
      <sheetName val="Lapsed by Reason"/>
      <sheetName val="SME RenewalSplit by PremiumBand"/>
      <sheetName val="Performance KPIs"/>
      <sheetName val="SME NB Tra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R10">
            <v>44593</v>
          </cell>
          <cell r="S10">
            <v>11471.14</v>
          </cell>
          <cell r="T10">
            <v>332059.43999999907</v>
          </cell>
          <cell r="U10">
            <v>71140.139999999868</v>
          </cell>
          <cell r="V10">
            <v>11908.210000000003</v>
          </cell>
          <cell r="W10">
            <v>322737.80999999918</v>
          </cell>
          <cell r="X10">
            <v>66481.009999999893</v>
          </cell>
          <cell r="Y10">
            <v>364.38</v>
          </cell>
          <cell r="Z10">
            <v>42854.58</v>
          </cell>
          <cell r="AA10">
            <v>4659.13</v>
          </cell>
        </row>
        <row r="11">
          <cell r="R11">
            <v>44594</v>
          </cell>
          <cell r="S11">
            <v>11760.22</v>
          </cell>
          <cell r="T11">
            <v>316448.85999999911</v>
          </cell>
          <cell r="U11">
            <v>91817.669999999955</v>
          </cell>
          <cell r="V11">
            <v>12218.300000000001</v>
          </cell>
          <cell r="W11">
            <v>303648.29999999929</v>
          </cell>
          <cell r="X11">
            <v>87158.539999999877</v>
          </cell>
          <cell r="Y11">
            <v>0</v>
          </cell>
          <cell r="Z11">
            <v>0</v>
          </cell>
          <cell r="AA11">
            <v>0</v>
          </cell>
        </row>
        <row r="12">
          <cell r="R12">
            <v>44595</v>
          </cell>
          <cell r="S12">
            <v>15258.599999999997</v>
          </cell>
          <cell r="T12">
            <v>301403.77999999921</v>
          </cell>
          <cell r="U12">
            <v>103064.23999999995</v>
          </cell>
          <cell r="V12">
            <v>16380.35</v>
          </cell>
          <cell r="W12">
            <v>295008.6699999994</v>
          </cell>
          <cell r="X12">
            <v>95289.829999999944</v>
          </cell>
          <cell r="Y12">
            <v>0</v>
          </cell>
          <cell r="Z12">
            <v>0</v>
          </cell>
          <cell r="AA12">
            <v>0</v>
          </cell>
        </row>
        <row r="13">
          <cell r="R13">
            <v>44596</v>
          </cell>
          <cell r="S13">
            <v>19336.659999999996</v>
          </cell>
          <cell r="T13">
            <v>271059.67999999929</v>
          </cell>
          <cell r="U13">
            <v>131766.11000000002</v>
          </cell>
          <cell r="V13">
            <v>20635.350000000009</v>
          </cell>
          <cell r="W13">
            <v>263906.36999999912</v>
          </cell>
          <cell r="X13">
            <v>123991.69999999997</v>
          </cell>
          <cell r="Y13">
            <v>0</v>
          </cell>
          <cell r="Z13">
            <v>0</v>
          </cell>
          <cell r="AA13">
            <v>0</v>
          </cell>
        </row>
        <row r="14">
          <cell r="R14">
            <v>44597</v>
          </cell>
          <cell r="S14">
            <v>19336.659999999996</v>
          </cell>
          <cell r="T14">
            <v>271059.67999999929</v>
          </cell>
          <cell r="U14">
            <v>131766.11000000002</v>
          </cell>
          <cell r="V14">
            <v>20635.350000000009</v>
          </cell>
          <cell r="W14">
            <v>263906.36999999912</v>
          </cell>
          <cell r="X14">
            <v>123991.69999999997</v>
          </cell>
          <cell r="Y14">
            <v>0</v>
          </cell>
          <cell r="Z14">
            <v>0</v>
          </cell>
          <cell r="AA14">
            <v>0</v>
          </cell>
        </row>
        <row r="15">
          <cell r="R15">
            <v>44598</v>
          </cell>
          <cell r="S15">
            <v>19336.659999999996</v>
          </cell>
          <cell r="T15">
            <v>271059.67999999929</v>
          </cell>
          <cell r="U15">
            <v>131766.11000000002</v>
          </cell>
          <cell r="V15">
            <v>20635.350000000009</v>
          </cell>
          <cell r="W15">
            <v>263906.36999999912</v>
          </cell>
          <cell r="X15">
            <v>123991.69999999997</v>
          </cell>
          <cell r="Y15">
            <v>0</v>
          </cell>
          <cell r="Z15">
            <v>0</v>
          </cell>
          <cell r="AA15">
            <v>0</v>
          </cell>
        </row>
        <row r="16">
          <cell r="R16">
            <v>44599</v>
          </cell>
          <cell r="S16">
            <v>23937.319999999996</v>
          </cell>
          <cell r="T16">
            <v>255600.97999999925</v>
          </cell>
          <cell r="U16">
            <v>144112.08000000005</v>
          </cell>
          <cell r="V16">
            <v>25777.060000000012</v>
          </cell>
          <cell r="W16">
            <v>246951.96999999922</v>
          </cell>
          <cell r="X16">
            <v>136337.67000000001</v>
          </cell>
          <cell r="Y16">
            <v>0</v>
          </cell>
          <cell r="Z16">
            <v>0</v>
          </cell>
          <cell r="AA16">
            <v>0</v>
          </cell>
        </row>
        <row r="17">
          <cell r="R17">
            <v>44600</v>
          </cell>
          <cell r="S17">
            <v>25642.940000000002</v>
          </cell>
          <cell r="T17">
            <v>244196.7199999993</v>
          </cell>
          <cell r="U17">
            <v>154212.0100000001</v>
          </cell>
          <cell r="V17">
            <v>28005.03000000001</v>
          </cell>
          <cell r="W17">
            <v>236329.70999999929</v>
          </cell>
          <cell r="X17">
            <v>146437.60000000009</v>
          </cell>
          <cell r="Y17">
            <v>0</v>
          </cell>
          <cell r="Z17">
            <v>0</v>
          </cell>
          <cell r="AA17">
            <v>0</v>
          </cell>
        </row>
        <row r="18">
          <cell r="R18">
            <v>44601</v>
          </cell>
          <cell r="S18">
            <v>27261.590000000004</v>
          </cell>
          <cell r="T18">
            <v>226758.86999999947</v>
          </cell>
          <cell r="U18">
            <v>173163.4200000001</v>
          </cell>
          <cell r="V18">
            <v>29662.010000000013</v>
          </cell>
          <cell r="W18">
            <v>218157.96999999945</v>
          </cell>
          <cell r="X18">
            <v>163252.16000000003</v>
          </cell>
          <cell r="Y18">
            <v>0</v>
          </cell>
          <cell r="Z18">
            <v>0</v>
          </cell>
          <cell r="AA18">
            <v>0</v>
          </cell>
        </row>
        <row r="19">
          <cell r="R19">
            <v>44602</v>
          </cell>
          <cell r="S19">
            <v>32173.720000000008</v>
          </cell>
          <cell r="T19">
            <v>212114.01999999961</v>
          </cell>
          <cell r="U19">
            <v>185898.85</v>
          </cell>
          <cell r="V19">
            <v>35147.710000000036</v>
          </cell>
          <cell r="W19">
            <v>202485.17999999953</v>
          </cell>
          <cell r="X19">
            <v>174327.99000000005</v>
          </cell>
          <cell r="Y19">
            <v>0</v>
          </cell>
          <cell r="Z19">
            <v>0</v>
          </cell>
          <cell r="AA19">
            <v>0</v>
          </cell>
        </row>
        <row r="20">
          <cell r="R20">
            <v>44603</v>
          </cell>
          <cell r="S20">
            <v>34377.19</v>
          </cell>
          <cell r="T20">
            <v>196490.87999999963</v>
          </cell>
          <cell r="U20">
            <v>201182.82999999993</v>
          </cell>
          <cell r="V20">
            <v>37340.660000000033</v>
          </cell>
          <cell r="W20">
            <v>185774.78999999975</v>
          </cell>
          <cell r="X20">
            <v>189611.96999999991</v>
          </cell>
          <cell r="Y20">
            <v>0</v>
          </cell>
          <cell r="Z20">
            <v>0</v>
          </cell>
          <cell r="AA20">
            <v>0</v>
          </cell>
        </row>
        <row r="21">
          <cell r="R21">
            <v>44604</v>
          </cell>
          <cell r="S21">
            <v>34377.19</v>
          </cell>
          <cell r="T21">
            <v>196490.87999999963</v>
          </cell>
          <cell r="U21">
            <v>201182.82999999993</v>
          </cell>
          <cell r="V21">
            <v>37340.660000000033</v>
          </cell>
          <cell r="W21">
            <v>185774.78999999975</v>
          </cell>
          <cell r="X21">
            <v>189611.96999999991</v>
          </cell>
          <cell r="Y21">
            <v>0</v>
          </cell>
          <cell r="Z21">
            <v>0</v>
          </cell>
          <cell r="AA21">
            <v>0</v>
          </cell>
        </row>
        <row r="22">
          <cell r="R22">
            <v>44605</v>
          </cell>
          <cell r="S22">
            <v>34377.19</v>
          </cell>
          <cell r="T22">
            <v>196490.87999999963</v>
          </cell>
          <cell r="U22">
            <v>201182.82999999993</v>
          </cell>
          <cell r="V22">
            <v>37340.660000000033</v>
          </cell>
          <cell r="W22">
            <v>185774.78999999975</v>
          </cell>
          <cell r="X22">
            <v>189611.96999999991</v>
          </cell>
          <cell r="Y22">
            <v>0</v>
          </cell>
          <cell r="Z22">
            <v>0</v>
          </cell>
          <cell r="AA22">
            <v>0</v>
          </cell>
        </row>
        <row r="23">
          <cell r="R23">
            <v>44606</v>
          </cell>
          <cell r="S23">
            <v>37750.65</v>
          </cell>
          <cell r="T23">
            <v>181187.89999999979</v>
          </cell>
          <cell r="U23">
            <v>213394.63999999984</v>
          </cell>
          <cell r="V23">
            <v>40947.240000000049</v>
          </cell>
          <cell r="W23">
            <v>169027.69999999972</v>
          </cell>
          <cell r="X23">
            <v>201823.7799999998</v>
          </cell>
          <cell r="Y23">
            <v>0</v>
          </cell>
          <cell r="Z23">
            <v>0</v>
          </cell>
          <cell r="AA23">
            <v>0</v>
          </cell>
        </row>
        <row r="24">
          <cell r="R24">
            <v>44607</v>
          </cell>
          <cell r="S24">
            <v>42343.460000000014</v>
          </cell>
          <cell r="T24">
            <v>157841.7199999998</v>
          </cell>
          <cell r="U24">
            <v>233490.32999999952</v>
          </cell>
          <cell r="V24">
            <v>45818.46000000005</v>
          </cell>
          <cell r="W24">
            <v>144540.95999999993</v>
          </cell>
          <cell r="X24">
            <v>221816.78999999963</v>
          </cell>
          <cell r="Y24">
            <v>0</v>
          </cell>
          <cell r="Z24">
            <v>0</v>
          </cell>
          <cell r="AA24">
            <v>0</v>
          </cell>
        </row>
        <row r="25">
          <cell r="R25">
            <v>44608</v>
          </cell>
          <cell r="S25">
            <v>44406.249999999993</v>
          </cell>
          <cell r="T25">
            <v>141438.59000000005</v>
          </cell>
          <cell r="U25">
            <v>250160.83999999944</v>
          </cell>
          <cell r="V25">
            <v>48187.370000000046</v>
          </cell>
          <cell r="W25">
            <v>127029.70000000008</v>
          </cell>
          <cell r="X25">
            <v>236963.71999999962</v>
          </cell>
          <cell r="Y25">
            <v>1872.19</v>
          </cell>
          <cell r="Z25">
            <v>32829.630000000005</v>
          </cell>
          <cell r="AA25">
            <v>13197.120000000003</v>
          </cell>
        </row>
        <row r="26">
          <cell r="R26">
            <v>44609</v>
          </cell>
          <cell r="S26">
            <v>48655.130000000012</v>
          </cell>
          <cell r="T26">
            <v>123594.27000000016</v>
          </cell>
          <cell r="U26">
            <v>265868.34999999916</v>
          </cell>
          <cell r="V26">
            <v>51128.97000000003</v>
          </cell>
          <cell r="W26">
            <v>109088.91000000003</v>
          </cell>
          <cell r="X26">
            <v>252404.49999999921</v>
          </cell>
          <cell r="Y26">
            <v>4693.99</v>
          </cell>
          <cell r="Z26">
            <v>29741.1</v>
          </cell>
          <cell r="AA26">
            <v>13463.850000000002</v>
          </cell>
        </row>
        <row r="27">
          <cell r="R27">
            <v>44610</v>
          </cell>
          <cell r="S27">
            <v>51270.020000000004</v>
          </cell>
          <cell r="T27">
            <v>105037.77000000015</v>
          </cell>
          <cell r="U27">
            <v>283457.51999999909</v>
          </cell>
          <cell r="V27">
            <v>54950.960000000028</v>
          </cell>
          <cell r="W27">
            <v>88672.62</v>
          </cell>
          <cell r="X27">
            <v>269993.66999999917</v>
          </cell>
          <cell r="Y27">
            <v>0</v>
          </cell>
          <cell r="Z27">
            <v>0</v>
          </cell>
          <cell r="AA27">
            <v>0</v>
          </cell>
        </row>
        <row r="28">
          <cell r="R28">
            <v>44611</v>
          </cell>
          <cell r="S28">
            <v>51270.020000000004</v>
          </cell>
          <cell r="T28">
            <v>105037.77000000015</v>
          </cell>
          <cell r="U28">
            <v>283457.51999999909</v>
          </cell>
          <cell r="V28">
            <v>54950.960000000028</v>
          </cell>
          <cell r="W28">
            <v>88672.62</v>
          </cell>
          <cell r="X28">
            <v>269993.66999999917</v>
          </cell>
          <cell r="Y28">
            <v>0</v>
          </cell>
          <cell r="Z28">
            <v>0</v>
          </cell>
          <cell r="AA28">
            <v>0</v>
          </cell>
        </row>
        <row r="29">
          <cell r="R29">
            <v>44612</v>
          </cell>
          <cell r="S29">
            <v>51270.020000000004</v>
          </cell>
          <cell r="T29">
            <v>105037.77000000015</v>
          </cell>
          <cell r="U29">
            <v>283457.51999999909</v>
          </cell>
          <cell r="V29">
            <v>54950.960000000028</v>
          </cell>
          <cell r="W29">
            <v>88672.62</v>
          </cell>
          <cell r="X29">
            <v>269993.66999999917</v>
          </cell>
          <cell r="Y29">
            <v>0</v>
          </cell>
          <cell r="Z29">
            <v>0</v>
          </cell>
          <cell r="AA29">
            <v>0</v>
          </cell>
        </row>
        <row r="30">
          <cell r="R30">
            <v>44613</v>
          </cell>
          <cell r="S30">
            <v>53664.199999999983</v>
          </cell>
          <cell r="T30">
            <v>88684.490000000107</v>
          </cell>
          <cell r="U30">
            <v>300048.25999999902</v>
          </cell>
          <cell r="V30">
            <v>58515.24000000002</v>
          </cell>
          <cell r="W30">
            <v>68939.3</v>
          </cell>
          <cell r="X30">
            <v>286584.40999999916</v>
          </cell>
          <cell r="Y30">
            <v>4693.99</v>
          </cell>
          <cell r="Z30">
            <v>30041.77</v>
          </cell>
          <cell r="AA30">
            <v>13463.850000000002</v>
          </cell>
        </row>
        <row r="31">
          <cell r="R31">
            <v>44614</v>
          </cell>
          <cell r="S31">
            <v>58020.249999999971</v>
          </cell>
          <cell r="T31">
            <v>81154.940000000046</v>
          </cell>
          <cell r="U31">
            <v>303686.35999999888</v>
          </cell>
          <cell r="V31">
            <v>62453.200000000012</v>
          </cell>
          <cell r="W31">
            <v>61046.229999999989</v>
          </cell>
          <cell r="X31">
            <v>290222.50999999902</v>
          </cell>
          <cell r="Y31">
            <v>6760.28</v>
          </cell>
          <cell r="Z31">
            <v>27975.48</v>
          </cell>
          <cell r="AA31">
            <v>13463.850000000002</v>
          </cell>
        </row>
        <row r="32">
          <cell r="R32">
            <v>44615</v>
          </cell>
          <cell r="S32">
            <v>60886.009999999973</v>
          </cell>
          <cell r="T32">
            <v>72852.040000000066</v>
          </cell>
          <cell r="U32">
            <v>308932.17999999889</v>
          </cell>
          <cell r="V32">
            <v>65735.929999999993</v>
          </cell>
          <cell r="W32">
            <v>54879.929999999993</v>
          </cell>
          <cell r="X32">
            <v>293878.48999999912</v>
          </cell>
          <cell r="Y32">
            <v>6760.28</v>
          </cell>
          <cell r="Z32">
            <v>25233.63</v>
          </cell>
          <cell r="AA32">
            <v>15053.69</v>
          </cell>
        </row>
        <row r="33">
          <cell r="R33">
            <v>44616</v>
          </cell>
          <cell r="S33">
            <v>61068.489999999962</v>
          </cell>
          <cell r="T33">
            <v>70328.190000000017</v>
          </cell>
          <cell r="U33">
            <v>311991.25999999908</v>
          </cell>
          <cell r="V33">
            <v>65683.570000000007</v>
          </cell>
          <cell r="W33">
            <v>52002.470000000008</v>
          </cell>
          <cell r="X33">
            <v>296937.5699999989</v>
          </cell>
          <cell r="Y33">
            <v>6760.28</v>
          </cell>
          <cell r="Z33">
            <v>25233.63</v>
          </cell>
          <cell r="AA33">
            <v>15053.69</v>
          </cell>
        </row>
        <row r="34">
          <cell r="R34">
            <v>44617</v>
          </cell>
          <cell r="S34">
            <v>63599.979999999967</v>
          </cell>
          <cell r="T34">
            <v>62007.879999999983</v>
          </cell>
          <cell r="U34">
            <v>319311.34999999893</v>
          </cell>
          <cell r="V34">
            <v>68807.240000000005</v>
          </cell>
          <cell r="W34">
            <v>43844.260000000009</v>
          </cell>
          <cell r="X34">
            <v>302586.65999999893</v>
          </cell>
          <cell r="Y34">
            <v>6760.28</v>
          </cell>
          <cell r="Z34">
            <v>24346.170000000002</v>
          </cell>
          <cell r="AA34">
            <v>16724.690000000002</v>
          </cell>
        </row>
        <row r="35">
          <cell r="R35">
            <v>44618</v>
          </cell>
          <cell r="S35">
            <v>63599.979999999967</v>
          </cell>
          <cell r="T35">
            <v>62007.879999999983</v>
          </cell>
          <cell r="U35">
            <v>319311.34999999893</v>
          </cell>
          <cell r="V35">
            <v>68807.240000000005</v>
          </cell>
          <cell r="W35">
            <v>43844.260000000009</v>
          </cell>
          <cell r="X35">
            <v>302586.65999999893</v>
          </cell>
          <cell r="Y35">
            <v>6760.28</v>
          </cell>
          <cell r="Z35">
            <v>24346.170000000002</v>
          </cell>
          <cell r="AA35">
            <v>16724.690000000002</v>
          </cell>
        </row>
        <row r="36">
          <cell r="R36">
            <v>44619</v>
          </cell>
          <cell r="S36">
            <v>63599.979999999967</v>
          </cell>
          <cell r="T36">
            <v>62007.879999999983</v>
          </cell>
          <cell r="U36">
            <v>319311.34999999893</v>
          </cell>
          <cell r="V36">
            <v>68807.240000000005</v>
          </cell>
          <cell r="W36">
            <v>43844.260000000009</v>
          </cell>
          <cell r="X36">
            <v>302586.65999999893</v>
          </cell>
          <cell r="Y36">
            <v>6760.28</v>
          </cell>
          <cell r="Z36">
            <v>24346.170000000002</v>
          </cell>
          <cell r="AA36">
            <v>16724.690000000002</v>
          </cell>
        </row>
        <row r="37">
          <cell r="R37">
            <v>44620</v>
          </cell>
        </row>
      </sheetData>
      <sheetData sheetId="11"/>
      <sheetData sheetId="12"/>
      <sheetData sheetId="13"/>
      <sheetData sheetId="1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rah Evans" refreshedDate="45491.342177662038" createdVersion="6" refreshedVersion="6" minRefreshableVersion="3" recordCount="272" xr:uid="{00000000-000A-0000-FFFF-FFFF00000000}">
  <cacheSource type="worksheet">
    <worksheetSource ref="A1:A1048576" sheet="CAQ Renewals Due Core"/>
  </cacheSource>
  <cacheFields count="1">
    <cacheField name="DD Flag" numFmtId="0">
      <sharedItems containsBlank="1" count="3">
        <s v="Other"/>
        <s v="D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2"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0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1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1"/>
  </r>
  <r>
    <x v="1"/>
  </r>
  <r>
    <x v="0"/>
  </r>
  <r>
    <x v="0"/>
  </r>
  <r>
    <x v="0"/>
  </r>
  <r>
    <x v="1"/>
  </r>
  <r>
    <x v="0"/>
  </r>
  <r>
    <x v="1"/>
  </r>
  <r>
    <x v="0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7" firstHeaderRow="1" firstDataRow="1" firstDataCol="1"/>
  <pivotFields count="1">
    <pivotField axis="axisRow" dataField="1" showAll="0">
      <items count="4">
        <item x="1"/>
        <item x="0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D Fl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C2:K45"/>
  <sheetViews>
    <sheetView topLeftCell="A7" workbookViewId="0">
      <selection activeCell="F30" sqref="F30"/>
    </sheetView>
  </sheetViews>
  <sheetFormatPr defaultRowHeight="15" x14ac:dyDescent="0.25"/>
  <cols>
    <col min="3" max="3" width="23" bestFit="1" customWidth="1"/>
    <col min="4" max="4" width="16.140625" bestFit="1" customWidth="1"/>
    <col min="5" max="5" width="23.140625" bestFit="1" customWidth="1"/>
    <col min="6" max="6" width="9.140625" customWidth="1"/>
    <col min="7" max="7" width="17.5703125" customWidth="1"/>
    <col min="8" max="8" width="14.28515625" bestFit="1" customWidth="1"/>
    <col min="9" max="9" width="11.85546875" bestFit="1" customWidth="1"/>
    <col min="10" max="10" width="21" customWidth="1"/>
  </cols>
  <sheetData>
    <row r="2" spans="3:11" ht="15.75" thickBot="1" x14ac:dyDescent="0.3"/>
    <row r="3" spans="3:11" x14ac:dyDescent="0.25">
      <c r="C3" s="9" t="s">
        <v>12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17</v>
      </c>
      <c r="I3" s="10" t="s">
        <v>18</v>
      </c>
      <c r="J3" s="11" t="s">
        <v>19</v>
      </c>
    </row>
    <row r="4" spans="3:11" x14ac:dyDescent="0.25">
      <c r="C4" s="12" t="s">
        <v>22</v>
      </c>
      <c r="D4" s="3" t="s">
        <v>20</v>
      </c>
      <c r="E4" s="3" t="s">
        <v>21</v>
      </c>
      <c r="F4" s="3"/>
      <c r="G4" s="5">
        <v>44743</v>
      </c>
      <c r="H4" s="7" t="e">
        <f>#REF!</f>
        <v>#REF!</v>
      </c>
      <c r="I4" s="43" t="e">
        <f>SUM(H4:H13)</f>
        <v>#REF!</v>
      </c>
      <c r="J4" s="13"/>
    </row>
    <row r="5" spans="3:11" x14ac:dyDescent="0.25">
      <c r="C5" s="12" t="s">
        <v>7</v>
      </c>
      <c r="D5" s="3" t="s">
        <v>20</v>
      </c>
      <c r="E5" s="3" t="s">
        <v>21</v>
      </c>
      <c r="F5" s="3"/>
      <c r="G5" s="5">
        <v>44743</v>
      </c>
      <c r="H5" s="7" t="e">
        <f>#REF!</f>
        <v>#REF!</v>
      </c>
      <c r="I5" s="43"/>
      <c r="J5" s="13"/>
    </row>
    <row r="6" spans="3:11" x14ac:dyDescent="0.25">
      <c r="C6" s="12" t="s">
        <v>5</v>
      </c>
      <c r="D6" s="3" t="s">
        <v>20</v>
      </c>
      <c r="E6" s="3" t="s">
        <v>21</v>
      </c>
      <c r="F6" s="3"/>
      <c r="G6" s="5">
        <v>44743</v>
      </c>
      <c r="H6" s="7" t="e">
        <f>#REF!</f>
        <v>#REF!</v>
      </c>
      <c r="I6" s="43"/>
      <c r="J6" s="13"/>
    </row>
    <row r="7" spans="3:11" x14ac:dyDescent="0.25">
      <c r="C7" s="12" t="s">
        <v>4</v>
      </c>
      <c r="D7" s="3" t="s">
        <v>20</v>
      </c>
      <c r="E7" s="3" t="s">
        <v>21</v>
      </c>
      <c r="F7" s="3"/>
      <c r="G7" s="5">
        <v>44743</v>
      </c>
      <c r="H7" s="7" t="e">
        <f>#REF!</f>
        <v>#REF!</v>
      </c>
      <c r="I7" s="43"/>
      <c r="J7" s="13"/>
    </row>
    <row r="8" spans="3:11" x14ac:dyDescent="0.25">
      <c r="C8" s="12" t="s">
        <v>6</v>
      </c>
      <c r="D8" s="3" t="s">
        <v>20</v>
      </c>
      <c r="E8" s="3" t="s">
        <v>21</v>
      </c>
      <c r="F8" s="3"/>
      <c r="G8" s="5">
        <v>44743</v>
      </c>
      <c r="H8" s="7" t="e">
        <f>#REF!</f>
        <v>#REF!</v>
      </c>
      <c r="I8" s="43"/>
      <c r="J8" s="13"/>
    </row>
    <row r="9" spans="3:11" x14ac:dyDescent="0.25">
      <c r="C9" s="12" t="s">
        <v>60</v>
      </c>
      <c r="D9" s="3" t="s">
        <v>20</v>
      </c>
      <c r="E9" s="3" t="s">
        <v>21</v>
      </c>
      <c r="F9" s="3"/>
      <c r="G9" s="5">
        <v>44743</v>
      </c>
      <c r="H9" s="6" t="e">
        <f>#REF!</f>
        <v>#REF!</v>
      </c>
      <c r="I9" s="43"/>
      <c r="J9" s="13"/>
    </row>
    <row r="10" spans="3:11" x14ac:dyDescent="0.25">
      <c r="C10" s="12" t="s">
        <v>40</v>
      </c>
      <c r="D10" s="3" t="s">
        <v>20</v>
      </c>
      <c r="E10" s="3" t="s">
        <v>21</v>
      </c>
      <c r="F10" s="3"/>
      <c r="G10" s="5">
        <v>44743</v>
      </c>
      <c r="H10" s="7" t="e">
        <f>#REF!</f>
        <v>#REF!</v>
      </c>
      <c r="I10" s="43"/>
      <c r="J10" s="13"/>
      <c r="K10" s="1"/>
    </row>
    <row r="11" spans="3:11" x14ac:dyDescent="0.25">
      <c r="C11" s="12" t="s">
        <v>57</v>
      </c>
      <c r="D11" s="3" t="s">
        <v>20</v>
      </c>
      <c r="E11" s="3" t="s">
        <v>21</v>
      </c>
      <c r="F11" s="3"/>
      <c r="G11" s="5">
        <v>44743</v>
      </c>
      <c r="H11" s="7" t="e">
        <f>#REF!</f>
        <v>#REF!</v>
      </c>
      <c r="I11" s="43"/>
      <c r="J11" s="13"/>
      <c r="K11" s="1"/>
    </row>
    <row r="12" spans="3:11" x14ac:dyDescent="0.25">
      <c r="C12" s="12" t="s">
        <v>46</v>
      </c>
      <c r="D12" s="3" t="s">
        <v>20</v>
      </c>
      <c r="E12" s="3" t="s">
        <v>23</v>
      </c>
      <c r="F12" s="3"/>
      <c r="G12" s="5">
        <v>44743</v>
      </c>
      <c r="H12" s="7" t="e">
        <f>#REF!</f>
        <v>#REF!</v>
      </c>
      <c r="I12" s="43"/>
      <c r="J12" s="13" t="s">
        <v>37</v>
      </c>
    </row>
    <row r="13" spans="3:11" x14ac:dyDescent="0.25">
      <c r="C13" s="12" t="s">
        <v>24</v>
      </c>
      <c r="D13" s="3" t="s">
        <v>20</v>
      </c>
      <c r="E13" s="3" t="s">
        <v>25</v>
      </c>
      <c r="F13" s="3"/>
      <c r="G13" s="5">
        <v>44743</v>
      </c>
      <c r="H13" s="7" t="e">
        <f>#REF!</f>
        <v>#REF!</v>
      </c>
      <c r="I13" s="43"/>
      <c r="J13" s="13" t="s">
        <v>38</v>
      </c>
    </row>
    <row r="14" spans="3:11" x14ac:dyDescent="0.25">
      <c r="C14" s="12" t="s">
        <v>41</v>
      </c>
      <c r="D14" s="3" t="s">
        <v>20</v>
      </c>
      <c r="E14" s="3" t="s">
        <v>27</v>
      </c>
      <c r="F14" s="3">
        <v>0</v>
      </c>
      <c r="G14" s="5">
        <v>44743</v>
      </c>
      <c r="H14" s="8" t="e">
        <f>#REF!</f>
        <v>#REF!</v>
      </c>
      <c r="I14" s="43" t="e">
        <f>SUM(H14:H17)</f>
        <v>#REF!</v>
      </c>
      <c r="J14" s="13"/>
    </row>
    <row r="15" spans="3:11" x14ac:dyDescent="0.25">
      <c r="C15" s="12" t="s">
        <v>10</v>
      </c>
      <c r="D15" s="3" t="s">
        <v>20</v>
      </c>
      <c r="E15" s="3" t="s">
        <v>27</v>
      </c>
      <c r="F15" s="3">
        <v>0</v>
      </c>
      <c r="G15" s="5">
        <v>44743</v>
      </c>
      <c r="H15" s="8" t="e">
        <f>#REF!</f>
        <v>#REF!</v>
      </c>
      <c r="I15" s="44"/>
      <c r="J15" s="13"/>
    </row>
    <row r="16" spans="3:11" x14ac:dyDescent="0.25">
      <c r="C16" s="12" t="s">
        <v>11</v>
      </c>
      <c r="D16" s="3" t="s">
        <v>20</v>
      </c>
      <c r="E16" s="3" t="s">
        <v>27</v>
      </c>
      <c r="F16" s="3">
        <v>0</v>
      </c>
      <c r="G16" s="5">
        <v>44743</v>
      </c>
      <c r="H16" s="8" t="e">
        <f>#REF!</f>
        <v>#REF!</v>
      </c>
      <c r="I16" s="44"/>
      <c r="J16" s="13"/>
    </row>
    <row r="17" spans="3:10" x14ac:dyDescent="0.25">
      <c r="C17" s="12" t="s">
        <v>28</v>
      </c>
      <c r="D17" s="3" t="s">
        <v>20</v>
      </c>
      <c r="E17" s="3" t="s">
        <v>27</v>
      </c>
      <c r="F17" s="3">
        <v>0</v>
      </c>
      <c r="G17" s="5">
        <v>44743</v>
      </c>
      <c r="H17" s="8" t="e">
        <f>#REF!</f>
        <v>#REF!</v>
      </c>
      <c r="I17" s="44"/>
      <c r="J17" s="13"/>
    </row>
    <row r="18" spans="3:10" x14ac:dyDescent="0.25">
      <c r="C18" s="18" t="s">
        <v>26</v>
      </c>
      <c r="D18" s="19" t="s">
        <v>20</v>
      </c>
      <c r="E18" s="19" t="s">
        <v>51</v>
      </c>
      <c r="F18" s="19">
        <v>3</v>
      </c>
      <c r="G18" s="5">
        <v>44743</v>
      </c>
      <c r="H18" s="20" t="e">
        <f>#REF!</f>
        <v>#REF!</v>
      </c>
      <c r="I18" s="47" t="e">
        <f>SUM(H18+H19)</f>
        <v>#REF!</v>
      </c>
      <c r="J18" s="21"/>
    </row>
    <row r="19" spans="3:10" x14ac:dyDescent="0.25">
      <c r="C19" s="18" t="s">
        <v>33</v>
      </c>
      <c r="D19" s="19" t="s">
        <v>20</v>
      </c>
      <c r="E19" s="19" t="s">
        <v>51</v>
      </c>
      <c r="F19" s="19">
        <v>3</v>
      </c>
      <c r="G19" s="5">
        <v>44743</v>
      </c>
      <c r="H19" s="20" t="e">
        <f>#REF!</f>
        <v>#REF!</v>
      </c>
      <c r="I19" s="48"/>
      <c r="J19" s="21"/>
    </row>
    <row r="20" spans="3:10" x14ac:dyDescent="0.25">
      <c r="C20" s="14" t="s">
        <v>0</v>
      </c>
      <c r="D20" s="3" t="s">
        <v>29</v>
      </c>
      <c r="E20" s="3" t="s">
        <v>50</v>
      </c>
      <c r="F20" s="3" t="s">
        <v>49</v>
      </c>
      <c r="G20" s="5">
        <v>44743</v>
      </c>
      <c r="H20" s="8" t="e">
        <f>#REF!</f>
        <v>#REF!</v>
      </c>
      <c r="I20" s="43" t="e">
        <f>SUM(H20:H31)</f>
        <v>#REF!</v>
      </c>
      <c r="J20" s="13"/>
    </row>
    <row r="21" spans="3:10" x14ac:dyDescent="0.25">
      <c r="C21" s="14" t="s">
        <v>42</v>
      </c>
      <c r="D21" s="3" t="s">
        <v>29</v>
      </c>
      <c r="E21" s="3" t="s">
        <v>50</v>
      </c>
      <c r="F21" s="3" t="s">
        <v>49</v>
      </c>
      <c r="G21" s="5">
        <v>44743</v>
      </c>
      <c r="H21" s="8" t="e">
        <f>#REF!</f>
        <v>#REF!</v>
      </c>
      <c r="I21" s="44"/>
      <c r="J21" s="13"/>
    </row>
    <row r="22" spans="3:10" x14ac:dyDescent="0.25">
      <c r="C22" s="22" t="s">
        <v>58</v>
      </c>
      <c r="D22" s="3" t="s">
        <v>29</v>
      </c>
      <c r="E22" s="3" t="s">
        <v>50</v>
      </c>
      <c r="F22" s="3" t="s">
        <v>49</v>
      </c>
      <c r="G22" s="5">
        <v>44743</v>
      </c>
      <c r="H22" s="8" t="e">
        <f>#REF!</f>
        <v>#REF!</v>
      </c>
      <c r="I22" s="44"/>
      <c r="J22" s="13"/>
    </row>
    <row r="23" spans="3:10" x14ac:dyDescent="0.25">
      <c r="C23" s="22" t="s">
        <v>1</v>
      </c>
      <c r="D23" s="3" t="s">
        <v>29</v>
      </c>
      <c r="E23" s="3" t="s">
        <v>30</v>
      </c>
      <c r="F23" s="3" t="s">
        <v>49</v>
      </c>
      <c r="G23" s="5">
        <v>44743</v>
      </c>
      <c r="H23" s="8" t="e">
        <f>#REF!</f>
        <v>#REF!</v>
      </c>
      <c r="I23" s="44"/>
      <c r="J23" s="13"/>
    </row>
    <row r="24" spans="3:10" x14ac:dyDescent="0.25">
      <c r="C24" s="14" t="s">
        <v>2</v>
      </c>
      <c r="D24" s="3" t="s">
        <v>29</v>
      </c>
      <c r="E24" s="3" t="s">
        <v>30</v>
      </c>
      <c r="F24" s="3" t="s">
        <v>49</v>
      </c>
      <c r="G24" s="5">
        <v>44743</v>
      </c>
      <c r="H24" s="8" t="e">
        <f>#REF!</f>
        <v>#REF!</v>
      </c>
      <c r="I24" s="44"/>
      <c r="J24" s="13"/>
    </row>
    <row r="25" spans="3:10" x14ac:dyDescent="0.25">
      <c r="C25" s="14" t="s">
        <v>3</v>
      </c>
      <c r="D25" s="3" t="s">
        <v>29</v>
      </c>
      <c r="E25" s="3" t="s">
        <v>30</v>
      </c>
      <c r="F25" s="3" t="s">
        <v>49</v>
      </c>
      <c r="G25" s="5">
        <v>44743</v>
      </c>
      <c r="H25" s="8" t="e">
        <f>#REF!</f>
        <v>#REF!</v>
      </c>
      <c r="I25" s="44"/>
      <c r="J25" s="13"/>
    </row>
    <row r="26" spans="3:10" x14ac:dyDescent="0.25">
      <c r="C26" s="14" t="s">
        <v>43</v>
      </c>
      <c r="D26" s="3" t="s">
        <v>29</v>
      </c>
      <c r="E26" s="3" t="s">
        <v>30</v>
      </c>
      <c r="F26" s="3" t="s">
        <v>49</v>
      </c>
      <c r="G26" s="5">
        <v>44743</v>
      </c>
      <c r="H26" s="8" t="e">
        <f>#REF!</f>
        <v>#REF!</v>
      </c>
      <c r="I26" s="44"/>
      <c r="J26" s="13"/>
    </row>
    <row r="27" spans="3:10" x14ac:dyDescent="0.25">
      <c r="C27" s="22" t="s">
        <v>47</v>
      </c>
      <c r="D27" s="3" t="s">
        <v>29</v>
      </c>
      <c r="E27" s="3" t="s">
        <v>30</v>
      </c>
      <c r="F27" s="3" t="s">
        <v>48</v>
      </c>
      <c r="G27" s="5">
        <v>44743</v>
      </c>
      <c r="H27" s="8" t="e">
        <f>#REF!</f>
        <v>#REF!</v>
      </c>
      <c r="I27" s="44"/>
      <c r="J27" s="13"/>
    </row>
    <row r="28" spans="3:10" x14ac:dyDescent="0.25">
      <c r="C28" s="22" t="s">
        <v>54</v>
      </c>
      <c r="D28" s="3" t="s">
        <v>29</v>
      </c>
      <c r="E28" s="3" t="s">
        <v>30</v>
      </c>
      <c r="F28" s="3" t="s">
        <v>48</v>
      </c>
      <c r="G28" s="5">
        <v>44743</v>
      </c>
      <c r="H28" s="8" t="e">
        <f>#REF!</f>
        <v>#REF!</v>
      </c>
      <c r="I28" s="44"/>
      <c r="J28" s="13"/>
    </row>
    <row r="29" spans="3:10" x14ac:dyDescent="0.25">
      <c r="C29" s="22" t="s">
        <v>55</v>
      </c>
      <c r="D29" s="3" t="s">
        <v>29</v>
      </c>
      <c r="E29" s="3" t="s">
        <v>30</v>
      </c>
      <c r="F29" s="3" t="s">
        <v>48</v>
      </c>
      <c r="G29" s="5">
        <v>44743</v>
      </c>
      <c r="H29" s="8" t="e">
        <f>#REF!</f>
        <v>#REF!</v>
      </c>
      <c r="I29" s="44"/>
      <c r="J29" s="13"/>
    </row>
    <row r="30" spans="3:10" x14ac:dyDescent="0.25">
      <c r="C30" s="12" t="s">
        <v>46</v>
      </c>
      <c r="D30" s="3" t="s">
        <v>29</v>
      </c>
      <c r="E30" s="3" t="s">
        <v>39</v>
      </c>
      <c r="F30" s="3" t="s">
        <v>49</v>
      </c>
      <c r="G30" s="5">
        <v>44743</v>
      </c>
      <c r="H30" s="8" t="e">
        <f>#REF!</f>
        <v>#REF!</v>
      </c>
      <c r="I30" s="44"/>
      <c r="J30" s="13"/>
    </row>
    <row r="31" spans="3:10" x14ac:dyDescent="0.25">
      <c r="C31" s="12" t="s">
        <v>31</v>
      </c>
      <c r="D31" s="3" t="s">
        <v>29</v>
      </c>
      <c r="E31" s="3" t="s">
        <v>31</v>
      </c>
      <c r="F31" s="3" t="s">
        <v>49</v>
      </c>
      <c r="G31" s="5">
        <v>44743</v>
      </c>
      <c r="H31" s="8" t="e">
        <f>#REF!</f>
        <v>#REF!</v>
      </c>
      <c r="I31" s="44"/>
      <c r="J31" s="13"/>
    </row>
    <row r="32" spans="3:10" x14ac:dyDescent="0.25">
      <c r="C32" s="12" t="s">
        <v>8</v>
      </c>
      <c r="D32" s="3" t="s">
        <v>29</v>
      </c>
      <c r="E32" s="3" t="s">
        <v>44</v>
      </c>
      <c r="F32" s="3">
        <v>0</v>
      </c>
      <c r="G32" s="5">
        <v>44743</v>
      </c>
      <c r="H32" s="8" t="e">
        <f>#REF!</f>
        <v>#REF!</v>
      </c>
      <c r="I32" s="47" t="e">
        <f>SUM(H32:H38)</f>
        <v>#REF!</v>
      </c>
      <c r="J32" s="15"/>
    </row>
    <row r="33" spans="3:10" x14ac:dyDescent="0.25">
      <c r="C33" s="12" t="s">
        <v>9</v>
      </c>
      <c r="D33" s="3" t="s">
        <v>29</v>
      </c>
      <c r="E33" s="3" t="s">
        <v>44</v>
      </c>
      <c r="F33" s="3">
        <v>0</v>
      </c>
      <c r="G33" s="5">
        <v>44743</v>
      </c>
      <c r="H33" s="8" t="e">
        <f>#REF!</f>
        <v>#REF!</v>
      </c>
      <c r="I33" s="48"/>
      <c r="J33" s="15"/>
    </row>
    <row r="34" spans="3:10" x14ac:dyDescent="0.25">
      <c r="C34" s="12" t="s">
        <v>56</v>
      </c>
      <c r="D34" s="3" t="s">
        <v>29</v>
      </c>
      <c r="E34" s="3" t="s">
        <v>44</v>
      </c>
      <c r="F34" s="3">
        <v>0</v>
      </c>
      <c r="G34" s="5">
        <v>44743</v>
      </c>
      <c r="H34" s="8" t="e">
        <f>#REF!</f>
        <v>#REF!</v>
      </c>
      <c r="I34" s="48"/>
      <c r="J34" s="15"/>
    </row>
    <row r="35" spans="3:10" x14ac:dyDescent="0.25">
      <c r="C35" s="12" t="s">
        <v>32</v>
      </c>
      <c r="D35" s="3" t="s">
        <v>29</v>
      </c>
      <c r="E35" s="3" t="s">
        <v>44</v>
      </c>
      <c r="F35" s="3">
        <v>0</v>
      </c>
      <c r="G35" s="5">
        <v>44743</v>
      </c>
      <c r="H35" s="8" t="e">
        <f>#REF!</f>
        <v>#REF!</v>
      </c>
      <c r="I35" s="48"/>
      <c r="J35" s="15"/>
    </row>
    <row r="36" spans="3:10" x14ac:dyDescent="0.25">
      <c r="C36" s="12" t="s">
        <v>34</v>
      </c>
      <c r="D36" s="3" t="s">
        <v>29</v>
      </c>
      <c r="E36" s="3" t="s">
        <v>44</v>
      </c>
      <c r="F36" s="3">
        <v>0</v>
      </c>
      <c r="G36" s="5">
        <v>44743</v>
      </c>
      <c r="H36" s="8">
        <v>1000</v>
      </c>
      <c r="I36" s="48"/>
      <c r="J36" s="13"/>
    </row>
    <row r="37" spans="3:10" x14ac:dyDescent="0.25">
      <c r="C37" s="12" t="s">
        <v>45</v>
      </c>
      <c r="D37" s="3" t="s">
        <v>29</v>
      </c>
      <c r="E37" s="3" t="s">
        <v>44</v>
      </c>
      <c r="F37" s="3">
        <v>0</v>
      </c>
      <c r="G37" s="5">
        <v>44743</v>
      </c>
      <c r="H37" s="8">
        <v>1000</v>
      </c>
      <c r="I37" s="48"/>
      <c r="J37" s="13"/>
    </row>
    <row r="38" spans="3:10" x14ac:dyDescent="0.25">
      <c r="C38" s="12" t="s">
        <v>35</v>
      </c>
      <c r="D38" s="3" t="s">
        <v>29</v>
      </c>
      <c r="E38" s="3" t="s">
        <v>44</v>
      </c>
      <c r="F38" s="3">
        <v>0</v>
      </c>
      <c r="G38" s="5">
        <v>44743</v>
      </c>
      <c r="H38" s="8">
        <v>1000</v>
      </c>
      <c r="I38" s="49"/>
      <c r="J38" s="13"/>
    </row>
    <row r="39" spans="3:10" x14ac:dyDescent="0.25">
      <c r="C39" s="18" t="s">
        <v>8</v>
      </c>
      <c r="D39" s="3" t="s">
        <v>29</v>
      </c>
      <c r="E39" s="3" t="s">
        <v>52</v>
      </c>
      <c r="F39" s="3">
        <v>3</v>
      </c>
      <c r="G39" s="5">
        <v>44743</v>
      </c>
      <c r="H39" s="20" t="e">
        <f>#REF!</f>
        <v>#REF!</v>
      </c>
      <c r="I39" s="48" t="e">
        <f>H42+H43+H39+H40+H41</f>
        <v>#REF!</v>
      </c>
      <c r="J39" s="21"/>
    </row>
    <row r="40" spans="3:10" x14ac:dyDescent="0.25">
      <c r="C40" s="18" t="s">
        <v>9</v>
      </c>
      <c r="D40" s="3" t="s">
        <v>29</v>
      </c>
      <c r="E40" s="3" t="s">
        <v>52</v>
      </c>
      <c r="F40" s="3">
        <v>3</v>
      </c>
      <c r="G40" s="5">
        <v>44743</v>
      </c>
      <c r="H40" s="20" t="e">
        <f>#REF!</f>
        <v>#REF!</v>
      </c>
      <c r="I40" s="48"/>
      <c r="J40" s="21"/>
    </row>
    <row r="41" spans="3:10" x14ac:dyDescent="0.25">
      <c r="C41" s="18" t="s">
        <v>32</v>
      </c>
      <c r="D41" s="3" t="s">
        <v>29</v>
      </c>
      <c r="E41" s="3" t="s">
        <v>52</v>
      </c>
      <c r="F41" s="3">
        <v>3</v>
      </c>
      <c r="G41" s="5">
        <v>44743</v>
      </c>
      <c r="H41" s="20" t="e">
        <f>#REF!</f>
        <v>#REF!</v>
      </c>
      <c r="I41" s="48"/>
      <c r="J41" s="21"/>
    </row>
    <row r="42" spans="3:10" x14ac:dyDescent="0.25">
      <c r="C42" s="18" t="s">
        <v>56</v>
      </c>
      <c r="D42" s="3" t="s">
        <v>29</v>
      </c>
      <c r="E42" s="3" t="s">
        <v>52</v>
      </c>
      <c r="F42" s="3">
        <v>3</v>
      </c>
      <c r="G42" s="5">
        <v>44743</v>
      </c>
      <c r="H42" s="20" t="e">
        <f>#REF!</f>
        <v>#REF!</v>
      </c>
      <c r="I42" s="48"/>
      <c r="J42" s="21"/>
    </row>
    <row r="43" spans="3:10" x14ac:dyDescent="0.25">
      <c r="C43" s="18" t="s">
        <v>33</v>
      </c>
      <c r="D43" s="3" t="s">
        <v>29</v>
      </c>
      <c r="E43" s="3" t="s">
        <v>52</v>
      </c>
      <c r="F43" s="3">
        <v>3</v>
      </c>
      <c r="G43" s="5">
        <v>44743</v>
      </c>
      <c r="H43" s="20" t="e">
        <f>#REF!</f>
        <v>#REF!</v>
      </c>
      <c r="I43" s="49"/>
      <c r="J43" s="21"/>
    </row>
    <row r="44" spans="3:10" ht="15.75" thickBot="1" x14ac:dyDescent="0.3">
      <c r="C44" s="45" t="s">
        <v>36</v>
      </c>
      <c r="D44" s="46"/>
      <c r="E44" s="46"/>
      <c r="F44" s="46"/>
      <c r="G44" s="46"/>
      <c r="H44" s="46"/>
      <c r="I44" s="17"/>
      <c r="J44" s="16"/>
    </row>
    <row r="45" spans="3:10" ht="15.75" thickBot="1" x14ac:dyDescent="0.3">
      <c r="I45" s="4" t="e">
        <f>SUM(I32+I20+I14+I18+I39+I4)</f>
        <v>#REF!</v>
      </c>
      <c r="J45" s="2"/>
    </row>
  </sheetData>
  <mergeCells count="7">
    <mergeCell ref="I4:I13"/>
    <mergeCell ref="I14:I17"/>
    <mergeCell ref="I20:I31"/>
    <mergeCell ref="C44:H44"/>
    <mergeCell ref="I32:I38"/>
    <mergeCell ref="I18:I19"/>
    <mergeCell ref="I39:I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2:H32"/>
  <sheetViews>
    <sheetView tabSelected="1" zoomScale="110" zoomScaleNormal="110" workbookViewId="0">
      <selection activeCell="G13" sqref="G13"/>
    </sheetView>
  </sheetViews>
  <sheetFormatPr defaultColWidth="9.140625" defaultRowHeight="15" x14ac:dyDescent="0.25"/>
  <cols>
    <col min="1" max="1" width="25.85546875" customWidth="1"/>
    <col min="2" max="2" width="18.42578125" customWidth="1"/>
    <col min="3" max="3" width="25.140625" customWidth="1"/>
    <col min="4" max="4" width="7.28515625" customWidth="1"/>
    <col min="5" max="5" width="17.7109375" customWidth="1"/>
    <col min="6" max="6" width="14.42578125" customWidth="1"/>
    <col min="7" max="7" width="12.42578125" bestFit="1" customWidth="1"/>
    <col min="8" max="8" width="19.5703125" bestFit="1" customWidth="1"/>
  </cols>
  <sheetData>
    <row r="2" spans="1:8" ht="15.75" thickBot="1" x14ac:dyDescent="0.3"/>
    <row r="3" spans="1:8" x14ac:dyDescent="0.25">
      <c r="A3" s="26" t="s">
        <v>12</v>
      </c>
      <c r="B3" s="27" t="s">
        <v>13</v>
      </c>
      <c r="C3" s="27" t="s">
        <v>14</v>
      </c>
      <c r="D3" s="27" t="s">
        <v>15</v>
      </c>
      <c r="E3" s="27" t="s">
        <v>16</v>
      </c>
      <c r="F3" s="27" t="s">
        <v>17</v>
      </c>
      <c r="G3" s="27" t="s">
        <v>18</v>
      </c>
      <c r="H3" s="28" t="s">
        <v>19</v>
      </c>
    </row>
    <row r="4" spans="1:8" x14ac:dyDescent="0.25">
      <c r="A4" s="29" t="s">
        <v>22</v>
      </c>
      <c r="B4" s="23" t="s">
        <v>20</v>
      </c>
      <c r="C4" s="23" t="s">
        <v>21</v>
      </c>
      <c r="D4" s="23"/>
      <c r="E4" s="30">
        <v>45627</v>
      </c>
      <c r="F4" s="24">
        <v>38162.730503813102</v>
      </c>
      <c r="G4" s="52">
        <v>176081.09442207089</v>
      </c>
      <c r="H4" s="41"/>
    </row>
    <row r="5" spans="1:8" x14ac:dyDescent="0.25">
      <c r="A5" s="29" t="s">
        <v>7</v>
      </c>
      <c r="B5" s="23" t="s">
        <v>20</v>
      </c>
      <c r="C5" s="23" t="s">
        <v>21</v>
      </c>
      <c r="D5" s="23"/>
      <c r="E5" s="30">
        <v>45627</v>
      </c>
      <c r="F5" s="24">
        <v>37282.163552436272</v>
      </c>
      <c r="G5" s="53"/>
      <c r="H5" s="13"/>
    </row>
    <row r="6" spans="1:8" x14ac:dyDescent="0.25">
      <c r="A6" s="29" t="s">
        <v>5</v>
      </c>
      <c r="B6" s="23" t="s">
        <v>20</v>
      </c>
      <c r="C6" s="23" t="s">
        <v>21</v>
      </c>
      <c r="D6" s="23"/>
      <c r="E6" s="30">
        <v>45627</v>
      </c>
      <c r="F6" s="24">
        <v>12711.413389203626</v>
      </c>
      <c r="G6" s="53"/>
      <c r="H6" s="13"/>
    </row>
    <row r="7" spans="1:8" x14ac:dyDescent="0.25">
      <c r="A7" s="29" t="s">
        <v>9</v>
      </c>
      <c r="B7" s="23" t="s">
        <v>20</v>
      </c>
      <c r="C7" s="23" t="s">
        <v>21</v>
      </c>
      <c r="D7" s="23"/>
      <c r="E7" s="30">
        <v>45627</v>
      </c>
      <c r="F7" s="24">
        <v>6695.1892522094859</v>
      </c>
      <c r="G7" s="53"/>
      <c r="H7" s="13"/>
    </row>
    <row r="8" spans="1:8" x14ac:dyDescent="0.25">
      <c r="A8" s="22" t="s">
        <v>59</v>
      </c>
      <c r="B8" s="23" t="s">
        <v>20</v>
      </c>
      <c r="C8" s="23" t="s">
        <v>21</v>
      </c>
      <c r="D8" s="23"/>
      <c r="E8" s="30">
        <v>45627</v>
      </c>
      <c r="F8" s="24">
        <v>0</v>
      </c>
      <c r="G8" s="53"/>
      <c r="H8" s="13"/>
    </row>
    <row r="9" spans="1:8" x14ac:dyDescent="0.25">
      <c r="A9" s="22" t="s">
        <v>43</v>
      </c>
      <c r="B9" s="23" t="s">
        <v>20</v>
      </c>
      <c r="C9" s="23" t="s">
        <v>21</v>
      </c>
      <c r="D9" s="23"/>
      <c r="E9" s="30">
        <v>45627</v>
      </c>
      <c r="F9" s="24">
        <v>6807.0531742423336</v>
      </c>
      <c r="G9" s="53"/>
      <c r="H9" s="13"/>
    </row>
    <row r="10" spans="1:8" x14ac:dyDescent="0.25">
      <c r="A10" s="29" t="s">
        <v>63</v>
      </c>
      <c r="B10" s="23" t="s">
        <v>20</v>
      </c>
      <c r="C10" s="23" t="s">
        <v>21</v>
      </c>
      <c r="D10" s="23"/>
      <c r="E10" s="30">
        <v>45627</v>
      </c>
      <c r="F10" s="24">
        <v>0</v>
      </c>
      <c r="G10" s="53"/>
      <c r="H10" s="13"/>
    </row>
    <row r="11" spans="1:8" x14ac:dyDescent="0.25">
      <c r="A11" s="29" t="s">
        <v>40</v>
      </c>
      <c r="B11" s="23" t="s">
        <v>20</v>
      </c>
      <c r="C11" s="23" t="s">
        <v>21</v>
      </c>
      <c r="D11" s="23"/>
      <c r="E11" s="30">
        <v>45627</v>
      </c>
      <c r="F11" s="24">
        <v>7791.5620366160556</v>
      </c>
      <c r="G11" s="53"/>
      <c r="H11" s="13"/>
    </row>
    <row r="12" spans="1:8" x14ac:dyDescent="0.25">
      <c r="A12" s="29" t="s">
        <v>24</v>
      </c>
      <c r="B12" s="23" t="s">
        <v>20</v>
      </c>
      <c r="C12" s="23" t="s">
        <v>25</v>
      </c>
      <c r="D12" s="23"/>
      <c r="E12" s="30">
        <v>45627</v>
      </c>
      <c r="F12" s="24">
        <v>66630.982513550014</v>
      </c>
      <c r="G12" s="54"/>
      <c r="H12" s="13" t="s">
        <v>38</v>
      </c>
    </row>
    <row r="13" spans="1:8" x14ac:dyDescent="0.25">
      <c r="A13" s="22" t="s">
        <v>77</v>
      </c>
      <c r="B13" s="23" t="s">
        <v>20</v>
      </c>
      <c r="C13" s="23" t="s">
        <v>78</v>
      </c>
      <c r="D13" s="23">
        <v>0</v>
      </c>
      <c r="E13" s="30">
        <v>45627</v>
      </c>
      <c r="F13" s="24">
        <v>2000</v>
      </c>
      <c r="G13" s="42">
        <v>2000</v>
      </c>
      <c r="H13" s="13"/>
    </row>
    <row r="14" spans="1:8" x14ac:dyDescent="0.25">
      <c r="A14" s="32" t="s">
        <v>67</v>
      </c>
      <c r="B14" s="23" t="s">
        <v>29</v>
      </c>
      <c r="C14" s="23" t="s">
        <v>50</v>
      </c>
      <c r="D14" s="23" t="s">
        <v>49</v>
      </c>
      <c r="E14" s="30">
        <v>45627</v>
      </c>
      <c r="F14" s="24">
        <v>7900</v>
      </c>
      <c r="G14" s="55">
        <v>65129.447200000002</v>
      </c>
      <c r="H14" s="13"/>
    </row>
    <row r="15" spans="1:8" x14ac:dyDescent="0.25">
      <c r="A15" s="22" t="s">
        <v>0</v>
      </c>
      <c r="B15" s="23" t="s">
        <v>29</v>
      </c>
      <c r="C15" s="23" t="s">
        <v>50</v>
      </c>
      <c r="D15" s="23" t="s">
        <v>49</v>
      </c>
      <c r="E15" s="30">
        <v>45627</v>
      </c>
      <c r="F15" s="24">
        <v>14000</v>
      </c>
      <c r="G15" s="55"/>
      <c r="H15" s="13"/>
    </row>
    <row r="16" spans="1:8" x14ac:dyDescent="0.25">
      <c r="A16" s="22" t="s">
        <v>58</v>
      </c>
      <c r="B16" s="23" t="s">
        <v>29</v>
      </c>
      <c r="C16" s="23" t="s">
        <v>50</v>
      </c>
      <c r="D16" s="23" t="s">
        <v>49</v>
      </c>
      <c r="E16" s="30">
        <v>45627</v>
      </c>
      <c r="F16" s="24">
        <v>5360</v>
      </c>
      <c r="G16" s="55"/>
      <c r="H16" s="13"/>
    </row>
    <row r="17" spans="1:8" x14ac:dyDescent="0.25">
      <c r="A17" s="22" t="s">
        <v>77</v>
      </c>
      <c r="B17" s="23" t="s">
        <v>29</v>
      </c>
      <c r="C17" s="23" t="s">
        <v>50</v>
      </c>
      <c r="D17" s="23" t="s">
        <v>49</v>
      </c>
      <c r="E17" s="30">
        <v>45627</v>
      </c>
      <c r="F17" s="24">
        <v>4170</v>
      </c>
      <c r="G17" s="55"/>
      <c r="H17" s="13"/>
    </row>
    <row r="18" spans="1:8" x14ac:dyDescent="0.25">
      <c r="A18" s="22" t="s">
        <v>1</v>
      </c>
      <c r="B18" s="23" t="s">
        <v>29</v>
      </c>
      <c r="C18" s="23" t="s">
        <v>50</v>
      </c>
      <c r="D18" s="23" t="s">
        <v>49</v>
      </c>
      <c r="E18" s="30">
        <v>45627</v>
      </c>
      <c r="F18" s="24">
        <v>7930</v>
      </c>
      <c r="G18" s="55"/>
      <c r="H18" s="34"/>
    </row>
    <row r="19" spans="1:8" x14ac:dyDescent="0.25">
      <c r="A19" s="22" t="s">
        <v>80</v>
      </c>
      <c r="B19" s="23" t="s">
        <v>29</v>
      </c>
      <c r="C19" s="23" t="s">
        <v>30</v>
      </c>
      <c r="D19" s="23" t="s">
        <v>49</v>
      </c>
      <c r="E19" s="30">
        <v>45627</v>
      </c>
      <c r="F19" s="24">
        <v>540</v>
      </c>
      <c r="G19" s="55"/>
      <c r="H19" s="13"/>
    </row>
    <row r="20" spans="1:8" x14ac:dyDescent="0.25">
      <c r="A20" s="24" t="s">
        <v>3</v>
      </c>
      <c r="B20" s="23" t="s">
        <v>29</v>
      </c>
      <c r="C20" s="23" t="s">
        <v>30</v>
      </c>
      <c r="D20" s="23" t="s">
        <v>49</v>
      </c>
      <c r="E20" s="30">
        <v>45627</v>
      </c>
      <c r="F20" s="24">
        <v>1490</v>
      </c>
      <c r="G20" s="55"/>
      <c r="H20" s="13"/>
    </row>
    <row r="21" spans="1:8" x14ac:dyDescent="0.25">
      <c r="A21" s="24" t="s">
        <v>75</v>
      </c>
      <c r="B21" s="23" t="s">
        <v>29</v>
      </c>
      <c r="C21" s="23" t="s">
        <v>30</v>
      </c>
      <c r="D21" s="23" t="s">
        <v>49</v>
      </c>
      <c r="E21" s="30">
        <v>45627</v>
      </c>
      <c r="F21" s="24">
        <v>3980</v>
      </c>
      <c r="G21" s="55"/>
      <c r="H21" s="13"/>
    </row>
    <row r="22" spans="1:8" x14ac:dyDescent="0.25">
      <c r="A22" s="24" t="s">
        <v>65</v>
      </c>
      <c r="B22" s="23" t="s">
        <v>29</v>
      </c>
      <c r="C22" s="23" t="s">
        <v>30</v>
      </c>
      <c r="D22" s="23" t="s">
        <v>48</v>
      </c>
      <c r="E22" s="30">
        <v>45627</v>
      </c>
      <c r="F22" s="24">
        <v>6450</v>
      </c>
      <c r="G22" s="55"/>
      <c r="H22" s="13"/>
    </row>
    <row r="23" spans="1:8" x14ac:dyDescent="0.25">
      <c r="A23" s="29" t="s">
        <v>64</v>
      </c>
      <c r="B23" s="23" t="s">
        <v>29</v>
      </c>
      <c r="C23" s="23" t="s">
        <v>30</v>
      </c>
      <c r="D23" s="23" t="s">
        <v>48</v>
      </c>
      <c r="E23" s="30">
        <v>45627</v>
      </c>
      <c r="F23" s="24">
        <v>0</v>
      </c>
      <c r="G23" s="55"/>
      <c r="H23" s="13"/>
    </row>
    <row r="24" spans="1:8" x14ac:dyDescent="0.25">
      <c r="A24" s="24" t="s">
        <v>76</v>
      </c>
      <c r="B24" s="23" t="s">
        <v>29</v>
      </c>
      <c r="C24" s="23" t="s">
        <v>30</v>
      </c>
      <c r="D24" s="23" t="s">
        <v>48</v>
      </c>
      <c r="E24" s="30">
        <v>45627</v>
      </c>
      <c r="F24" s="24">
        <v>3210</v>
      </c>
      <c r="G24" s="55"/>
      <c r="H24" s="13"/>
    </row>
    <row r="25" spans="1:8" x14ac:dyDescent="0.25">
      <c r="A25" s="29" t="s">
        <v>11</v>
      </c>
      <c r="B25" s="23" t="s">
        <v>29</v>
      </c>
      <c r="C25" s="23" t="s">
        <v>30</v>
      </c>
      <c r="D25" s="23" t="s">
        <v>79</v>
      </c>
      <c r="E25" s="30">
        <v>45627</v>
      </c>
      <c r="F25" s="24">
        <v>990</v>
      </c>
      <c r="G25" s="55"/>
      <c r="H25" s="13"/>
    </row>
    <row r="26" spans="1:8" x14ac:dyDescent="0.25">
      <c r="A26" s="29" t="s">
        <v>31</v>
      </c>
      <c r="B26" s="23" t="s">
        <v>29</v>
      </c>
      <c r="C26" s="23" t="s">
        <v>31</v>
      </c>
      <c r="D26" s="23" t="s">
        <v>49</v>
      </c>
      <c r="E26" s="30">
        <v>45627</v>
      </c>
      <c r="F26" s="24">
        <v>9109.4472000000005</v>
      </c>
      <c r="G26" s="55"/>
      <c r="H26" s="13"/>
    </row>
    <row r="27" spans="1:8" x14ac:dyDescent="0.25">
      <c r="A27" s="29" t="s">
        <v>46</v>
      </c>
      <c r="B27" s="23" t="s">
        <v>29</v>
      </c>
      <c r="C27" s="23" t="s">
        <v>61</v>
      </c>
      <c r="D27" s="23"/>
      <c r="E27" s="30">
        <v>45627</v>
      </c>
      <c r="F27" s="24">
        <v>19622.149999999998</v>
      </c>
      <c r="G27" s="31">
        <v>19622.149999999998</v>
      </c>
      <c r="H27" s="13"/>
    </row>
    <row r="28" spans="1:8" x14ac:dyDescent="0.25">
      <c r="A28" s="29" t="s">
        <v>46</v>
      </c>
      <c r="B28" s="23" t="s">
        <v>20</v>
      </c>
      <c r="C28" s="23" t="s">
        <v>62</v>
      </c>
      <c r="D28" s="23"/>
      <c r="E28" s="30">
        <v>45627</v>
      </c>
      <c r="F28" s="24">
        <v>50540.09</v>
      </c>
      <c r="G28" s="31">
        <v>50540.09</v>
      </c>
      <c r="H28" s="13"/>
    </row>
    <row r="29" spans="1:8" x14ac:dyDescent="0.25">
      <c r="A29" s="35" t="s">
        <v>66</v>
      </c>
      <c r="B29" s="23" t="s">
        <v>29</v>
      </c>
      <c r="C29" s="36" t="s">
        <v>68</v>
      </c>
      <c r="D29" s="36"/>
      <c r="E29" s="30">
        <v>45627</v>
      </c>
      <c r="F29" s="37">
        <v>26739.329999999998</v>
      </c>
      <c r="G29" s="38">
        <v>26739.329999999998</v>
      </c>
      <c r="H29" s="21"/>
    </row>
    <row r="30" spans="1:8" x14ac:dyDescent="0.25">
      <c r="A30" s="35" t="s">
        <v>66</v>
      </c>
      <c r="B30" s="23" t="s">
        <v>20</v>
      </c>
      <c r="C30" s="36" t="s">
        <v>69</v>
      </c>
      <c r="D30" s="36"/>
      <c r="E30" s="30">
        <v>45627</v>
      </c>
      <c r="F30" s="37">
        <v>24328.719999999998</v>
      </c>
      <c r="G30" s="38">
        <v>24328.719999999998</v>
      </c>
      <c r="H30" s="21"/>
    </row>
    <row r="31" spans="1:8" ht="15.75" thickBot="1" x14ac:dyDescent="0.3">
      <c r="A31" s="50" t="s">
        <v>36</v>
      </c>
      <c r="B31" s="51"/>
      <c r="C31" s="51"/>
      <c r="D31" s="51"/>
      <c r="E31" s="51"/>
      <c r="F31" s="51"/>
      <c r="G31" s="33"/>
      <c r="H31" s="16"/>
    </row>
    <row r="32" spans="1:8" ht="15.75" thickBot="1" x14ac:dyDescent="0.3">
      <c r="G32" s="25">
        <v>364440.83162207092</v>
      </c>
      <c r="H32" s="2"/>
    </row>
  </sheetData>
  <autoFilter ref="A3:H32" xr:uid="{00000000-0009-0000-0000-000003000000}"/>
  <mergeCells count="3">
    <mergeCell ref="A31:F31"/>
    <mergeCell ref="G4:G12"/>
    <mergeCell ref="G14:G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H7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8" x14ac:dyDescent="0.25">
      <c r="A3" s="39" t="s">
        <v>70</v>
      </c>
      <c r="B3" t="s">
        <v>74</v>
      </c>
    </row>
    <row r="4" spans="1:8" x14ac:dyDescent="0.25">
      <c r="A4" s="40" t="s">
        <v>71</v>
      </c>
      <c r="B4">
        <v>166</v>
      </c>
      <c r="E4">
        <v>223</v>
      </c>
      <c r="F4">
        <f>E4/E7*100</f>
        <v>71.935483870967744</v>
      </c>
      <c r="H4">
        <f>100-F4</f>
        <v>28.064516129032256</v>
      </c>
    </row>
    <row r="5" spans="1:8" x14ac:dyDescent="0.25">
      <c r="A5" s="40" t="s">
        <v>53</v>
      </c>
      <c r="B5">
        <v>98</v>
      </c>
      <c r="E5">
        <v>87</v>
      </c>
    </row>
    <row r="6" spans="1:8" x14ac:dyDescent="0.25">
      <c r="A6" s="40" t="s">
        <v>72</v>
      </c>
    </row>
    <row r="7" spans="1:8" x14ac:dyDescent="0.25">
      <c r="A7" s="40" t="s">
        <v>73</v>
      </c>
      <c r="B7">
        <v>264</v>
      </c>
      <c r="E7">
        <v>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Target sheet July</vt:lpstr>
      <vt:lpstr>Target sheet Dev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Taylor</dc:creator>
  <cp:lastModifiedBy>Sarah Evans</cp:lastModifiedBy>
  <dcterms:created xsi:type="dcterms:W3CDTF">2023-09-20T09:21:11Z</dcterms:created>
  <dcterms:modified xsi:type="dcterms:W3CDTF">2024-11-27T09:45:13Z</dcterms:modified>
</cp:coreProperties>
</file>