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LabData\Lab\ISO 17025\Control Chart\"/>
    </mc:Choice>
  </mc:AlternateContent>
  <bookViews>
    <workbookView xWindow="240" yWindow="405" windowWidth="14805" windowHeight="7275" tabRatio="806"/>
  </bookViews>
  <sheets>
    <sheet name="083118am" sheetId="30" r:id="rId1"/>
    <sheet name="Chart" sheetId="31" r:id="rId2"/>
  </sheets>
  <calcPr calcId="152511"/>
</workbook>
</file>

<file path=xl/calcChain.xml><?xml version="1.0" encoding="utf-8"?>
<calcChain xmlns="http://schemas.openxmlformats.org/spreadsheetml/2006/main">
  <c r="F209" i="30" l="1"/>
  <c r="F208" i="30" l="1"/>
  <c r="F207" i="30" l="1"/>
  <c r="F206" i="30" l="1"/>
  <c r="F205" i="30" l="1"/>
  <c r="F204" i="30" l="1"/>
  <c r="F203" i="30" l="1"/>
  <c r="F202" i="30" l="1"/>
  <c r="F201" i="30" l="1"/>
  <c r="F200" i="30" l="1"/>
  <c r="F199" i="30" l="1"/>
  <c r="F198" i="30" l="1"/>
  <c r="F197" i="30" l="1"/>
  <c r="F196" i="30" l="1"/>
  <c r="F195" i="30" l="1"/>
  <c r="F194" i="30" l="1"/>
  <c r="F193" i="30" l="1"/>
  <c r="F192" i="30" l="1"/>
  <c r="F191" i="30" l="1"/>
  <c r="F190" i="30" l="1"/>
  <c r="F189" i="30" l="1"/>
  <c r="F188" i="30" l="1"/>
  <c r="F187" i="30" l="1"/>
  <c r="F186" i="30" l="1"/>
  <c r="F185" i="30" l="1"/>
  <c r="F184" i="30" l="1"/>
  <c r="F183" i="30" l="1"/>
  <c r="F182" i="30" l="1"/>
  <c r="F181" i="30" l="1"/>
  <c r="F180" i="30" l="1"/>
  <c r="F179" i="30" l="1"/>
  <c r="F178" i="30" l="1"/>
  <c r="F177" i="30" l="1"/>
  <c r="F176" i="30" l="1"/>
  <c r="F175" i="30" l="1"/>
  <c r="F174" i="30" l="1"/>
  <c r="F173" i="30" l="1"/>
  <c r="F172" i="30" l="1"/>
  <c r="F171" i="30" l="1"/>
  <c r="F170" i="30" l="1"/>
  <c r="F169" i="30"/>
  <c r="F168" i="30" l="1"/>
  <c r="F167" i="30" l="1"/>
  <c r="F166" i="30" l="1"/>
  <c r="F165" i="30" l="1"/>
  <c r="F164" i="30" l="1"/>
  <c r="F163" i="30" l="1"/>
  <c r="F162" i="30"/>
  <c r="F161" i="30" l="1"/>
  <c r="F160" i="30" l="1"/>
  <c r="F159" i="30" l="1"/>
  <c r="F158" i="30" l="1"/>
  <c r="F157" i="30" l="1"/>
  <c r="F156" i="30" l="1"/>
  <c r="F155" i="30" l="1"/>
  <c r="F154" i="30" l="1"/>
  <c r="F153" i="30" l="1"/>
  <c r="F149" i="30" l="1"/>
  <c r="F152" i="30" l="1"/>
  <c r="F151" i="30" l="1"/>
  <c r="F150" i="30" l="1"/>
  <c r="F148" i="30" l="1"/>
  <c r="F147" i="30" l="1"/>
  <c r="F146" i="30" l="1"/>
  <c r="F145" i="30" l="1"/>
  <c r="F144" i="30" l="1"/>
  <c r="F143" i="30" l="1"/>
  <c r="F142" i="30" l="1"/>
  <c r="F141" i="30" l="1"/>
  <c r="F140" i="30" l="1"/>
  <c r="F139" i="30" l="1"/>
  <c r="F138" i="30"/>
  <c r="F137" i="30" l="1"/>
  <c r="F136" i="30" l="1"/>
  <c r="F135" i="30" l="1"/>
  <c r="F134" i="30" l="1"/>
  <c r="F133" i="30" l="1"/>
  <c r="F130" i="30" l="1"/>
  <c r="F132" i="30" l="1"/>
  <c r="F131" i="30" l="1"/>
  <c r="F129" i="30" l="1"/>
  <c r="F128" i="30" l="1"/>
  <c r="F127" i="30" l="1"/>
  <c r="F126" i="30" l="1"/>
  <c r="F125" i="30" l="1"/>
  <c r="F124" i="30" l="1"/>
  <c r="F123" i="30" l="1"/>
  <c r="F122" i="30" l="1"/>
  <c r="F121" i="30" l="1"/>
  <c r="F120" i="30" l="1"/>
  <c r="F119" i="30" l="1"/>
  <c r="F118" i="30" l="1"/>
  <c r="F117" i="30" l="1"/>
  <c r="F116" i="30" l="1"/>
  <c r="F115" i="30" l="1"/>
  <c r="F114" i="30"/>
  <c r="F113" i="30" l="1"/>
  <c r="F112" i="30" l="1"/>
  <c r="F111" i="30" l="1"/>
  <c r="F110" i="30" l="1"/>
  <c r="F109" i="30" l="1"/>
  <c r="F108" i="30"/>
  <c r="F107" i="30" l="1"/>
  <c r="F106" i="30" l="1"/>
  <c r="F105" i="30" l="1"/>
  <c r="F104" i="30" l="1"/>
  <c r="F103" i="30" l="1"/>
  <c r="F102" i="30" l="1"/>
  <c r="F101" i="30" l="1"/>
  <c r="F100" i="30" l="1"/>
  <c r="F99" i="30" l="1"/>
  <c r="F98" i="30" l="1"/>
  <c r="F97" i="30" l="1"/>
  <c r="F96" i="30" l="1"/>
  <c r="F95" i="30" l="1"/>
  <c r="F94" i="30" l="1"/>
  <c r="F93" i="30" l="1"/>
  <c r="F92" i="30" l="1"/>
  <c r="F91" i="30" l="1"/>
  <c r="F90" i="30" l="1"/>
  <c r="F89" i="30" l="1"/>
  <c r="F88" i="30" l="1"/>
  <c r="F87" i="30" l="1"/>
  <c r="F86" i="30" l="1"/>
  <c r="F85" i="30" l="1"/>
  <c r="F84" i="30" l="1"/>
  <c r="F83" i="30" l="1"/>
  <c r="F82" i="30" l="1"/>
  <c r="F78" i="30" l="1"/>
  <c r="F81" i="30" l="1"/>
  <c r="F80" i="30" l="1"/>
  <c r="F79" i="30"/>
  <c r="F77" i="30" l="1"/>
  <c r="F76" i="30" l="1"/>
  <c r="F75" i="30" l="1"/>
  <c r="F74" i="30" l="1"/>
  <c r="F73" i="30" l="1"/>
  <c r="F72" i="30" l="1"/>
  <c r="F71" i="30" l="1"/>
  <c r="F70" i="30" l="1"/>
  <c r="F69" i="30" l="1"/>
  <c r="F68" i="30" l="1"/>
  <c r="F67" i="30" l="1"/>
  <c r="F66" i="30" l="1"/>
  <c r="F65" i="30" l="1"/>
  <c r="F64" i="30" l="1"/>
  <c r="F63" i="30" l="1"/>
  <c r="F62" i="30" l="1"/>
  <c r="F61" i="30" l="1"/>
  <c r="F60" i="30" l="1"/>
  <c r="F59" i="30" l="1"/>
  <c r="F58" i="30" l="1"/>
  <c r="F57" i="30" l="1"/>
  <c r="F56" i="30" l="1"/>
  <c r="F55" i="30" l="1"/>
  <c r="F54" i="30" l="1"/>
  <c r="F53" i="30" l="1"/>
  <c r="F52" i="30" l="1"/>
  <c r="F51" i="30" l="1"/>
  <c r="F50" i="30" l="1"/>
  <c r="F49" i="30" l="1"/>
  <c r="F48" i="30" l="1"/>
  <c r="F47" i="30" l="1"/>
  <c r="F46" i="30" l="1"/>
  <c r="F45" i="30" l="1"/>
  <c r="F44" i="30" l="1"/>
  <c r="F43" i="30" l="1"/>
  <c r="F42" i="30" l="1"/>
  <c r="F41" i="30" l="1"/>
  <c r="F40" i="30" l="1"/>
  <c r="F39" i="30" l="1"/>
  <c r="F38" i="30" l="1"/>
  <c r="F37" i="30" l="1"/>
  <c r="F36" i="30" l="1"/>
  <c r="F35" i="30" l="1"/>
  <c r="F34" i="30" l="1"/>
  <c r="F33" i="30" l="1"/>
  <c r="F32" i="30" l="1"/>
  <c r="F31" i="30" l="1"/>
  <c r="F30" i="30" l="1"/>
  <c r="F29" i="30" l="1"/>
  <c r="F28" i="30" l="1"/>
  <c r="F27" i="30" l="1"/>
  <c r="F26" i="30" l="1"/>
  <c r="F25" i="30" l="1"/>
  <c r="F24" i="30" l="1"/>
  <c r="F23" i="30" l="1"/>
  <c r="F22" i="30" l="1"/>
  <c r="F21" i="30" l="1"/>
  <c r="F20" i="30" l="1"/>
  <c r="F19" i="30" l="1"/>
  <c r="F18" i="30" l="1"/>
  <c r="F17" i="30" l="1"/>
  <c r="F16" i="30" l="1"/>
  <c r="F15" i="30" l="1"/>
  <c r="F14" i="30" l="1"/>
  <c r="F13" i="30" l="1"/>
  <c r="F12" i="30"/>
  <c r="F11" i="30" l="1"/>
  <c r="F10" i="30" l="1"/>
  <c r="F9" i="30" l="1"/>
  <c r="F8" i="30" l="1"/>
  <c r="F7" i="30"/>
  <c r="F6" i="30" l="1"/>
  <c r="F5" i="30" l="1"/>
  <c r="F2" i="30" l="1"/>
  <c r="F3" i="30"/>
  <c r="F4" i="30"/>
  <c r="T2" i="30" l="1" a="1"/>
  <c r="T2" i="30" s="1"/>
  <c r="U2" i="30" l="1"/>
  <c r="V2" i="30" l="1"/>
  <c r="Z2" i="30" s="1"/>
  <c r="M209" i="30" l="1" a="1"/>
  <c r="M209" i="30" s="1"/>
  <c r="W2" i="30"/>
  <c r="X2" i="30"/>
  <c r="Y2" i="30"/>
  <c r="M2" i="30" s="1" a="1"/>
  <c r="M2" i="30" s="1"/>
  <c r="M207" i="30" l="1" a="1"/>
  <c r="M207" i="30" s="1"/>
  <c r="M208" i="30" a="1"/>
  <c r="M208" i="30" s="1"/>
  <c r="M205" i="30" a="1"/>
  <c r="M205" i="30" s="1"/>
  <c r="M206" i="30" a="1"/>
  <c r="M206" i="30" s="1"/>
  <c r="M204" i="30" a="1"/>
  <c r="M204" i="30" s="1"/>
  <c r="M203" i="30" a="1"/>
  <c r="M203" i="30" s="1"/>
  <c r="M202" i="30" a="1"/>
  <c r="M202" i="30" s="1"/>
  <c r="M201" i="30" a="1"/>
  <c r="M201" i="30" s="1"/>
  <c r="M200" i="30" a="1"/>
  <c r="M200" i="30" s="1"/>
  <c r="M199" i="30" a="1"/>
  <c r="M199" i="30" s="1"/>
  <c r="M198" i="30" a="1"/>
  <c r="M198" i="30" s="1"/>
  <c r="M197" i="30" a="1"/>
  <c r="M197" i="30" s="1"/>
  <c r="M196" i="30" a="1"/>
  <c r="M196" i="30" s="1"/>
  <c r="M194" i="30" a="1"/>
  <c r="M194" i="30" s="1"/>
  <c r="M195" i="30" a="1"/>
  <c r="M195" i="30" s="1"/>
  <c r="M193" i="30" a="1"/>
  <c r="M193" i="30" s="1"/>
  <c r="M192" i="30" a="1"/>
  <c r="M192" i="30" s="1"/>
  <c r="M191" i="30" a="1"/>
  <c r="M191" i="30" s="1"/>
  <c r="M190" i="30" a="1"/>
  <c r="M190" i="30" s="1"/>
  <c r="M189" i="30" a="1"/>
  <c r="M189" i="30" s="1"/>
  <c r="M188" i="30" a="1"/>
  <c r="M188" i="30" s="1"/>
  <c r="M186" i="30" a="1"/>
  <c r="M186" i="30" s="1"/>
  <c r="M187" i="30" a="1"/>
  <c r="M187" i="30" s="1"/>
  <c r="M185" i="30" a="1"/>
  <c r="M185" i="30" s="1"/>
  <c r="M184" i="30" a="1"/>
  <c r="M184" i="30" s="1"/>
  <c r="M183" i="30" a="1"/>
  <c r="M183" i="30" s="1"/>
  <c r="M182" i="30" a="1"/>
  <c r="M182" i="30" s="1"/>
  <c r="M181" i="30" a="1"/>
  <c r="M181" i="30" s="1"/>
  <c r="M180" i="30" a="1"/>
  <c r="M180" i="30" s="1"/>
  <c r="M179" i="30" a="1"/>
  <c r="M179" i="30" s="1"/>
  <c r="M178" i="30" a="1"/>
  <c r="M178" i="30" s="1"/>
  <c r="M177" i="30" a="1"/>
  <c r="M177" i="30" s="1"/>
  <c r="M176" i="30" a="1"/>
  <c r="M176" i="30" s="1"/>
  <c r="M174" i="30" a="1"/>
  <c r="M174" i="30" s="1"/>
  <c r="M175" i="30" a="1"/>
  <c r="M175" i="30" s="1"/>
  <c r="M173" i="30" a="1"/>
  <c r="M173" i="30" s="1"/>
  <c r="M172" i="30" a="1"/>
  <c r="M172" i="30" s="1"/>
  <c r="M171" i="30" a="1"/>
  <c r="M171" i="30" s="1"/>
  <c r="M170" i="30" a="1"/>
  <c r="M170" i="30" s="1"/>
  <c r="M169" i="30" a="1"/>
  <c r="M169" i="30" s="1"/>
  <c r="M168" i="30" a="1"/>
  <c r="M168" i="30" s="1"/>
  <c r="M167" i="30" a="1"/>
  <c r="M167" i="30" s="1"/>
  <c r="M166" i="30" a="1"/>
  <c r="M166" i="30" s="1"/>
  <c r="M165" i="30" a="1"/>
  <c r="M165" i="30" s="1"/>
  <c r="M162" i="30" a="1"/>
  <c r="M162" i="30" s="1"/>
  <c r="M164" i="30" a="1"/>
  <c r="M164" i="30" s="1"/>
  <c r="M163" i="30" a="1"/>
  <c r="M163" i="30" s="1"/>
  <c r="M161" i="30" a="1"/>
  <c r="M161" i="30" s="1"/>
  <c r="M160" i="30" a="1"/>
  <c r="M160" i="30" s="1"/>
  <c r="M159" i="30" a="1"/>
  <c r="M159" i="30" s="1"/>
  <c r="M158" i="30" a="1"/>
  <c r="M158" i="30" s="1"/>
  <c r="M157" i="30" a="1"/>
  <c r="M157" i="30" s="1"/>
  <c r="M156" i="30" a="1"/>
  <c r="M156" i="30" s="1"/>
  <c r="M155" i="30" a="1"/>
  <c r="M155" i="30" s="1"/>
  <c r="M154" i="30" a="1"/>
  <c r="M154" i="30" s="1"/>
  <c r="M149" i="30" a="1"/>
  <c r="M149" i="30" s="1"/>
  <c r="M153" i="30" a="1"/>
  <c r="M153" i="30" s="1"/>
  <c r="M152" i="30" a="1"/>
  <c r="M152" i="30" s="1"/>
  <c r="M151" i="30" a="1"/>
  <c r="M151" i="30" s="1"/>
  <c r="M150" i="30" a="1"/>
  <c r="M150" i="30" s="1"/>
  <c r="M148" i="30" a="1"/>
  <c r="M148" i="30" s="1"/>
  <c r="M147" i="30" a="1"/>
  <c r="M147" i="30" s="1"/>
  <c r="M146" i="30" a="1"/>
  <c r="M146" i="30" s="1"/>
  <c r="M144" i="30" a="1"/>
  <c r="M144" i="30" s="1"/>
  <c r="M145" i="30" a="1"/>
  <c r="M145" i="30" s="1"/>
  <c r="M143" i="30" a="1"/>
  <c r="M143" i="30" s="1"/>
  <c r="M142" i="30" a="1"/>
  <c r="M142" i="30" s="1"/>
  <c r="M141" i="30" a="1"/>
  <c r="M141" i="30" s="1"/>
  <c r="M140" i="30" a="1"/>
  <c r="M140" i="30" s="1"/>
  <c r="M139" i="30" a="1"/>
  <c r="M139" i="30" s="1"/>
  <c r="M138" i="30" a="1"/>
  <c r="M138" i="30" s="1"/>
  <c r="M137" i="30" a="1"/>
  <c r="M137" i="30" s="1"/>
  <c r="M136" i="30" a="1"/>
  <c r="M136" i="30" s="1"/>
  <c r="M135" i="30" a="1"/>
  <c r="M135" i="30" s="1"/>
  <c r="M134" i="30" a="1"/>
  <c r="M134" i="30" s="1"/>
  <c r="M133" i="30" a="1"/>
  <c r="M133" i="30" s="1"/>
  <c r="M130" i="30" a="1"/>
  <c r="M130" i="30" s="1"/>
  <c r="M132" i="30" a="1"/>
  <c r="M132" i="30" s="1"/>
  <c r="M131" i="30" a="1"/>
  <c r="M131" i="30" s="1"/>
  <c r="M129" i="30" a="1"/>
  <c r="M129" i="30" s="1"/>
  <c r="M128" i="30" a="1"/>
  <c r="M128" i="30" s="1"/>
  <c r="M127" i="30" a="1"/>
  <c r="M127" i="30" s="1"/>
  <c r="M126" i="30" a="1"/>
  <c r="M126" i="30" s="1"/>
  <c r="M125" i="30" a="1"/>
  <c r="M125" i="30" s="1"/>
  <c r="M124" i="30" a="1"/>
  <c r="M124" i="30" s="1"/>
  <c r="M123" i="30" a="1"/>
  <c r="M123" i="30" s="1"/>
  <c r="M122" i="30" a="1"/>
  <c r="M122" i="30" s="1"/>
  <c r="M121" i="30" a="1"/>
  <c r="M121" i="30" s="1"/>
  <c r="M120" i="30" a="1"/>
  <c r="M120" i="30" s="1"/>
  <c r="M119" i="30" a="1"/>
  <c r="M119" i="30" s="1"/>
  <c r="M118" i="30" a="1"/>
  <c r="M118" i="30" s="1"/>
  <c r="M117" i="30" a="1"/>
  <c r="M117" i="30" s="1"/>
  <c r="M116" i="30" a="1"/>
  <c r="M116" i="30" s="1"/>
  <c r="M115" i="30" a="1"/>
  <c r="M115" i="30" s="1"/>
  <c r="M114" i="30" a="1"/>
  <c r="M114" i="30" s="1"/>
  <c r="M113" i="30" a="1"/>
  <c r="M113" i="30" s="1"/>
  <c r="M112" i="30" a="1"/>
  <c r="M112" i="30" s="1"/>
  <c r="M111" i="30" a="1"/>
  <c r="M111" i="30" s="1"/>
  <c r="M110" i="30" a="1"/>
  <c r="M110" i="30" s="1"/>
  <c r="M109" i="30" a="1"/>
  <c r="M109" i="30" s="1"/>
  <c r="M108" i="30" a="1"/>
  <c r="M108" i="30" s="1"/>
  <c r="M107" i="30" a="1"/>
  <c r="M107" i="30" s="1"/>
  <c r="M106" i="30" a="1"/>
  <c r="M106" i="30" s="1"/>
  <c r="M105" i="30" a="1"/>
  <c r="M105" i="30" s="1"/>
  <c r="M104" i="30" a="1"/>
  <c r="M104" i="30" s="1"/>
  <c r="M103" i="30" a="1"/>
  <c r="M103" i="30" s="1"/>
  <c r="M102" i="30" a="1"/>
  <c r="M102" i="30" s="1"/>
  <c r="M101" i="30" a="1"/>
  <c r="M101" i="30" s="1"/>
  <c r="M100" i="30" a="1"/>
  <c r="M100" i="30" s="1"/>
  <c r="M99" i="30" a="1"/>
  <c r="M99" i="30" s="1"/>
  <c r="M98" i="30" a="1"/>
  <c r="M98" i="30" s="1"/>
  <c r="M97" i="30" a="1"/>
  <c r="M97" i="30" s="1"/>
  <c r="M96" i="30" a="1"/>
  <c r="M96" i="30" s="1"/>
  <c r="M95" i="30" a="1"/>
  <c r="M95" i="30" s="1"/>
  <c r="M94" i="30" a="1"/>
  <c r="M94" i="30" s="1"/>
  <c r="M93" i="30" a="1"/>
  <c r="M93" i="30" s="1"/>
  <c r="M92" i="30" a="1"/>
  <c r="M92" i="30" s="1"/>
  <c r="M91" i="30" a="1"/>
  <c r="M91" i="30" s="1"/>
  <c r="M90" i="30" a="1"/>
  <c r="M90" i="30" s="1"/>
  <c r="M89" i="30" a="1"/>
  <c r="M89" i="30" s="1"/>
  <c r="M88" i="30" a="1"/>
  <c r="M88" i="30" s="1"/>
  <c r="M87" i="30" a="1"/>
  <c r="M87" i="30" s="1"/>
  <c r="M86" i="30" a="1"/>
  <c r="M86" i="30" s="1"/>
  <c r="M85" i="30" a="1"/>
  <c r="M85" i="30" s="1"/>
  <c r="M84" i="30" a="1"/>
  <c r="M84" i="30" s="1"/>
  <c r="M83" i="30" a="1"/>
  <c r="M83" i="30" s="1"/>
  <c r="M82" i="30" a="1"/>
  <c r="M82" i="30" s="1"/>
  <c r="M78" i="30" a="1"/>
  <c r="M78" i="30" s="1"/>
  <c r="M81" i="30" a="1"/>
  <c r="M81" i="30" s="1"/>
  <c r="M80" i="30" a="1"/>
  <c r="M80" i="30" s="1"/>
  <c r="M79" i="30" a="1"/>
  <c r="M79" i="30" s="1"/>
  <c r="M77" i="30" a="1"/>
  <c r="M77" i="30" s="1"/>
  <c r="M76" i="30" a="1"/>
  <c r="M76" i="30" s="1"/>
  <c r="M75" i="30" a="1"/>
  <c r="M75" i="30" s="1"/>
  <c r="M74" i="30" a="1"/>
  <c r="M74" i="30" s="1"/>
  <c r="M73" i="30" a="1"/>
  <c r="M73" i="30" s="1"/>
  <c r="M72" i="30" a="1"/>
  <c r="M72" i="30" s="1"/>
  <c r="M69" i="30" a="1"/>
  <c r="M69" i="30" s="1"/>
  <c r="M71" i="30" a="1"/>
  <c r="M71" i="30" s="1"/>
  <c r="M70" i="30" a="1"/>
  <c r="M70" i="30" s="1"/>
  <c r="M68" i="30" a="1"/>
  <c r="M68" i="30" s="1"/>
  <c r="M67" i="30" a="1"/>
  <c r="M67" i="30" s="1"/>
  <c r="M66" i="30" a="1"/>
  <c r="M66" i="30" s="1"/>
  <c r="M65" i="30" a="1"/>
  <c r="M65" i="30" s="1"/>
  <c r="M64" i="30" a="1"/>
  <c r="M64" i="30" s="1"/>
  <c r="M62" i="30" a="1"/>
  <c r="M62" i="30" s="1"/>
  <c r="M63" i="30" a="1"/>
  <c r="M63" i="30" s="1"/>
  <c r="M61" i="30" a="1"/>
  <c r="M61" i="30" s="1"/>
  <c r="M60" i="30" a="1"/>
  <c r="M60" i="30" s="1"/>
  <c r="M58" i="30" a="1"/>
  <c r="M58" i="30" s="1"/>
  <c r="M59" i="30" a="1"/>
  <c r="M59" i="30" s="1"/>
  <c r="M57" i="30" a="1"/>
  <c r="M57" i="30" s="1"/>
  <c r="M55" i="30" a="1"/>
  <c r="M55" i="30" s="1"/>
  <c r="M56" i="30" a="1"/>
  <c r="M56" i="30" s="1"/>
  <c r="M54" i="30" a="1"/>
  <c r="M54" i="30" s="1"/>
  <c r="M53" i="30" a="1"/>
  <c r="M53" i="30" s="1"/>
  <c r="M52" i="30" a="1"/>
  <c r="M52" i="30" s="1"/>
  <c r="M50" i="30" a="1"/>
  <c r="M50" i="30" s="1"/>
  <c r="M51" i="30" a="1"/>
  <c r="M51" i="30" s="1"/>
  <c r="M49" i="30" a="1"/>
  <c r="M49" i="30" s="1"/>
  <c r="M48" i="30" a="1"/>
  <c r="M48" i="30" s="1"/>
  <c r="M47" i="30" a="1"/>
  <c r="M47" i="30" s="1"/>
  <c r="M46" i="30" a="1"/>
  <c r="M46" i="30" s="1"/>
  <c r="M45" i="30" a="1"/>
  <c r="M45" i="30" s="1"/>
  <c r="M44" i="30" a="1"/>
  <c r="M44" i="30" s="1"/>
  <c r="M43" i="30" a="1"/>
  <c r="M43" i="30" s="1"/>
  <c r="M41" i="30" a="1"/>
  <c r="M41" i="30" s="1"/>
  <c r="M42" i="30" a="1"/>
  <c r="M42" i="30" s="1"/>
  <c r="M40" i="30" a="1"/>
  <c r="M40" i="30" s="1"/>
  <c r="M39" i="30" a="1"/>
  <c r="M39" i="30" s="1"/>
  <c r="M38" i="30" a="1"/>
  <c r="M38" i="30" s="1"/>
  <c r="M37" i="30" a="1"/>
  <c r="M37" i="30" s="1"/>
  <c r="M35" i="30" a="1"/>
  <c r="M35" i="30" s="1"/>
  <c r="M36" i="30" a="1"/>
  <c r="M36" i="30" s="1"/>
  <c r="M34" i="30" a="1"/>
  <c r="M34" i="30" s="1"/>
  <c r="M33" i="30" a="1"/>
  <c r="M33" i="30" s="1"/>
  <c r="M32" i="30" a="1"/>
  <c r="M32" i="30" s="1"/>
  <c r="M31" i="30" a="1"/>
  <c r="M31" i="30" s="1"/>
  <c r="M30" i="30" a="1"/>
  <c r="M30" i="30" s="1"/>
  <c r="M29" i="30" a="1"/>
  <c r="M29" i="30" s="1"/>
  <c r="M28" i="30" a="1"/>
  <c r="M28" i="30" s="1"/>
  <c r="M27" i="30" a="1"/>
  <c r="M27" i="30" s="1"/>
  <c r="M26" i="30" a="1"/>
  <c r="M26" i="30" s="1"/>
  <c r="M25" i="30" a="1"/>
  <c r="M25" i="30" s="1"/>
  <c r="M24" i="30" a="1"/>
  <c r="M24" i="30" s="1"/>
  <c r="M23" i="30" a="1"/>
  <c r="M23" i="30" s="1"/>
  <c r="M22" i="30" a="1"/>
  <c r="M22" i="30" s="1"/>
  <c r="M21" i="30" a="1"/>
  <c r="M21" i="30" s="1"/>
  <c r="M20" i="30" a="1"/>
  <c r="M20" i="30" s="1"/>
  <c r="M19" i="30" a="1"/>
  <c r="M19" i="30" s="1"/>
  <c r="M17" i="30" a="1"/>
  <c r="M17" i="30" s="1"/>
  <c r="M18" i="30" a="1"/>
  <c r="M18" i="30" s="1"/>
  <c r="M16" i="30" a="1"/>
  <c r="M16" i="30" s="1"/>
  <c r="M15" i="30" a="1"/>
  <c r="M15" i="30" s="1"/>
  <c r="M14" i="30" a="1"/>
  <c r="M14" i="30" s="1"/>
  <c r="M13" i="30" a="1"/>
  <c r="M13" i="30" s="1"/>
  <c r="M12" i="30" a="1"/>
  <c r="M12" i="30" s="1"/>
  <c r="M11" i="30" a="1"/>
  <c r="M11" i="30" s="1"/>
  <c r="M6" i="30" a="1"/>
  <c r="M6" i="30" s="1"/>
  <c r="M10" i="30" a="1"/>
  <c r="M10" i="30" s="1"/>
  <c r="M9" i="30" a="1"/>
  <c r="M9" i="30" s="1"/>
  <c r="M8" i="30" a="1"/>
  <c r="M8" i="30" s="1"/>
  <c r="M7" i="30" a="1"/>
  <c r="M7" i="30" s="1"/>
  <c r="M5" i="30" a="1"/>
  <c r="M5" i="30" s="1"/>
  <c r="M4" i="30" a="1"/>
  <c r="M4" i="30" s="1"/>
  <c r="M3" i="30" a="1"/>
  <c r="M3" i="30" s="1"/>
  <c r="P2" i="30" l="1" a="1"/>
  <c r="P2" i="30" s="1"/>
  <c r="O2" i="30"/>
  <c r="E208" i="30" l="1"/>
  <c r="H208" i="30" s="1"/>
  <c r="E209" i="30"/>
  <c r="G209" i="30"/>
  <c r="H209" i="30"/>
  <c r="G208" i="30"/>
  <c r="E206" i="30"/>
  <c r="H206" i="30" s="1"/>
  <c r="E207" i="30"/>
  <c r="G207" i="30"/>
  <c r="H207" i="30"/>
  <c r="G206" i="30"/>
  <c r="E204" i="30"/>
  <c r="G204" i="30" s="1"/>
  <c r="E205" i="30"/>
  <c r="G205" i="30" s="1"/>
  <c r="H204" i="30"/>
  <c r="E202" i="30"/>
  <c r="H202" i="30" s="1"/>
  <c r="E203" i="30"/>
  <c r="G203" i="30" s="1"/>
  <c r="G202" i="30"/>
  <c r="E200" i="30"/>
  <c r="G200" i="30" s="1"/>
  <c r="E201" i="30"/>
  <c r="H201" i="30" s="1"/>
  <c r="E198" i="30"/>
  <c r="H198" i="30" s="1"/>
  <c r="E199" i="30"/>
  <c r="G199" i="30" s="1"/>
  <c r="G198" i="30"/>
  <c r="E196" i="30"/>
  <c r="H196" i="30" s="1"/>
  <c r="E197" i="30"/>
  <c r="G197" i="30" s="1"/>
  <c r="E194" i="30"/>
  <c r="H194" i="30" s="1"/>
  <c r="E195" i="30"/>
  <c r="G195" i="30" s="1"/>
  <c r="G194" i="30"/>
  <c r="E192" i="30"/>
  <c r="G192" i="30" s="1"/>
  <c r="E193" i="30"/>
  <c r="G193" i="30" s="1"/>
  <c r="E190" i="30"/>
  <c r="G190" i="30" s="1"/>
  <c r="E191" i="30"/>
  <c r="G191" i="30" s="1"/>
  <c r="H190" i="30"/>
  <c r="E188" i="30"/>
  <c r="H188" i="30" s="1"/>
  <c r="E189" i="30"/>
  <c r="G189" i="30" s="1"/>
  <c r="G188" i="30"/>
  <c r="E186" i="30"/>
  <c r="G186" i="30" s="1"/>
  <c r="E187" i="30"/>
  <c r="G187" i="30" s="1"/>
  <c r="E184" i="30"/>
  <c r="H184" i="30" s="1"/>
  <c r="E185" i="30"/>
  <c r="H185" i="30" s="1"/>
  <c r="G184" i="30"/>
  <c r="E182" i="30"/>
  <c r="G182" i="30" s="1"/>
  <c r="E183" i="30"/>
  <c r="G183" i="30" s="1"/>
  <c r="H182" i="30"/>
  <c r="E180" i="30"/>
  <c r="H180" i="30" s="1"/>
  <c r="E181" i="30"/>
  <c r="H181" i="30" s="1"/>
  <c r="G180" i="30"/>
  <c r="E178" i="30"/>
  <c r="G178" i="30" s="1"/>
  <c r="E179" i="30"/>
  <c r="G179" i="30" s="1"/>
  <c r="E176" i="30"/>
  <c r="H176" i="30" s="1"/>
  <c r="E177" i="30"/>
  <c r="G177" i="30" s="1"/>
  <c r="G176" i="30"/>
  <c r="E174" i="30"/>
  <c r="H174" i="30" s="1"/>
  <c r="E175" i="30"/>
  <c r="G175" i="30" s="1"/>
  <c r="E172" i="30"/>
  <c r="H172" i="30" s="1"/>
  <c r="E173" i="30"/>
  <c r="H173" i="30" s="1"/>
  <c r="E170" i="30"/>
  <c r="G170" i="30" s="1"/>
  <c r="E171" i="30"/>
  <c r="G171" i="30" s="1"/>
  <c r="H170" i="30"/>
  <c r="E168" i="30"/>
  <c r="G168" i="30" s="1"/>
  <c r="E169" i="30"/>
  <c r="G169" i="30" s="1"/>
  <c r="E166" i="30"/>
  <c r="H166" i="30" s="1"/>
  <c r="E167" i="30"/>
  <c r="G167" i="30" s="1"/>
  <c r="E165" i="30"/>
  <c r="G165" i="30" s="1"/>
  <c r="E163" i="30"/>
  <c r="H163" i="30" s="1"/>
  <c r="E164" i="30"/>
  <c r="G164" i="30" s="1"/>
  <c r="G163" i="30"/>
  <c r="E161" i="30"/>
  <c r="G161" i="30" s="1"/>
  <c r="E162" i="30"/>
  <c r="G162" i="30" s="1"/>
  <c r="H161" i="30"/>
  <c r="E159" i="30"/>
  <c r="H159" i="30" s="1"/>
  <c r="E160" i="30"/>
  <c r="G160" i="30" s="1"/>
  <c r="E157" i="30"/>
  <c r="G157" i="30" s="1"/>
  <c r="E158" i="30"/>
  <c r="G158" i="30" s="1"/>
  <c r="E155" i="30"/>
  <c r="H155" i="30" s="1"/>
  <c r="E156" i="30"/>
  <c r="G156" i="30" s="1"/>
  <c r="E153" i="30"/>
  <c r="H153" i="30" s="1"/>
  <c r="E154" i="30"/>
  <c r="H154" i="30" s="1"/>
  <c r="E152" i="30"/>
  <c r="H152" i="30" s="1"/>
  <c r="E149" i="30"/>
  <c r="G149" i="30" s="1"/>
  <c r="G152" i="30"/>
  <c r="E150" i="30"/>
  <c r="H150" i="30" s="1"/>
  <c r="E151" i="30"/>
  <c r="G151" i="30" s="1"/>
  <c r="E147" i="30"/>
  <c r="H147" i="30" s="1"/>
  <c r="E148" i="30"/>
  <c r="G148" i="30" s="1"/>
  <c r="E145" i="30"/>
  <c r="H145" i="30" s="1"/>
  <c r="E146" i="30"/>
  <c r="G146" i="30" s="1"/>
  <c r="E143" i="30"/>
  <c r="H143" i="30" s="1"/>
  <c r="E144" i="30"/>
  <c r="G144" i="30" s="1"/>
  <c r="E141" i="30"/>
  <c r="H141" i="30" s="1"/>
  <c r="E142" i="30"/>
  <c r="G142" i="30" s="1"/>
  <c r="E139" i="30"/>
  <c r="H139" i="30" s="1"/>
  <c r="E140" i="30"/>
  <c r="H140" i="30" s="1"/>
  <c r="E137" i="30"/>
  <c r="H137" i="30" s="1"/>
  <c r="E138" i="30"/>
  <c r="G138" i="30" s="1"/>
  <c r="E135" i="30"/>
  <c r="G135" i="30" s="1"/>
  <c r="E136" i="30"/>
  <c r="G136" i="30" s="1"/>
  <c r="E133" i="30"/>
  <c r="H133" i="30" s="1"/>
  <c r="E134" i="30"/>
  <c r="G134" i="30" s="1"/>
  <c r="E132" i="30"/>
  <c r="H132" i="30" s="1"/>
  <c r="E130" i="30"/>
  <c r="H130" i="30" s="1"/>
  <c r="E129" i="30"/>
  <c r="H129" i="30" s="1"/>
  <c r="E131" i="30"/>
  <c r="G131" i="30" s="1"/>
  <c r="E127" i="30"/>
  <c r="G127" i="30" s="1"/>
  <c r="E128" i="30"/>
  <c r="G128" i="30" s="1"/>
  <c r="E125" i="30"/>
  <c r="H125" i="30" s="1"/>
  <c r="E126" i="30"/>
  <c r="H126" i="30" s="1"/>
  <c r="E123" i="30"/>
  <c r="H123" i="30" s="1"/>
  <c r="E124" i="30"/>
  <c r="G124" i="30" s="1"/>
  <c r="E121" i="30"/>
  <c r="H121" i="30" s="1"/>
  <c r="E122" i="30"/>
  <c r="G122" i="30" s="1"/>
  <c r="E119" i="30"/>
  <c r="H119" i="30" s="1"/>
  <c r="E120" i="30"/>
  <c r="H120" i="30" s="1"/>
  <c r="E117" i="30"/>
  <c r="G117" i="30" s="1"/>
  <c r="E118" i="30"/>
  <c r="H118" i="30" s="1"/>
  <c r="H117" i="30"/>
  <c r="E115" i="30"/>
  <c r="H115" i="30" s="1"/>
  <c r="E116" i="30"/>
  <c r="G116" i="30" s="1"/>
  <c r="E113" i="30"/>
  <c r="G113" i="30" s="1"/>
  <c r="E114" i="30"/>
  <c r="G114" i="30" s="1"/>
  <c r="E111" i="30"/>
  <c r="G111" i="30" s="1"/>
  <c r="E112" i="30"/>
  <c r="G112" i="30" s="1"/>
  <c r="H111" i="30"/>
  <c r="E109" i="30"/>
  <c r="H109" i="30" s="1"/>
  <c r="E110" i="30"/>
  <c r="G110" i="30" s="1"/>
  <c r="E107" i="30"/>
  <c r="G107" i="30" s="1"/>
  <c r="E108" i="30"/>
  <c r="H108" i="30" s="1"/>
  <c r="E105" i="30"/>
  <c r="H105" i="30" s="1"/>
  <c r="E106" i="30"/>
  <c r="G106" i="30" s="1"/>
  <c r="E103" i="30"/>
  <c r="G103" i="30" s="1"/>
  <c r="E104" i="30"/>
  <c r="G104" i="30" s="1"/>
  <c r="E101" i="30"/>
  <c r="H101" i="30" s="1"/>
  <c r="E102" i="30"/>
  <c r="H102" i="30" s="1"/>
  <c r="E99" i="30"/>
  <c r="G99" i="30" s="1"/>
  <c r="E100" i="30"/>
  <c r="H100" i="30" s="1"/>
  <c r="E97" i="30"/>
  <c r="H97" i="30" s="1"/>
  <c r="E98" i="30"/>
  <c r="H98" i="30" s="1"/>
  <c r="E95" i="30"/>
  <c r="H95" i="30" s="1"/>
  <c r="E96" i="30"/>
  <c r="H96" i="30" s="1"/>
  <c r="E93" i="30"/>
  <c r="G93" i="30" s="1"/>
  <c r="E94" i="30"/>
  <c r="G94" i="30" s="1"/>
  <c r="E91" i="30"/>
  <c r="H91" i="30" s="1"/>
  <c r="E92" i="30"/>
  <c r="H92" i="30" s="1"/>
  <c r="E89" i="30"/>
  <c r="H89" i="30" s="1"/>
  <c r="E90" i="30"/>
  <c r="G90" i="30" s="1"/>
  <c r="E87" i="30"/>
  <c r="G87" i="30" s="1"/>
  <c r="E88" i="30"/>
  <c r="G88" i="30" s="1"/>
  <c r="E85" i="30"/>
  <c r="H85" i="30" s="1"/>
  <c r="E86" i="30"/>
  <c r="H86" i="30" s="1"/>
  <c r="E83" i="30"/>
  <c r="G83" i="30" s="1"/>
  <c r="E84" i="30"/>
  <c r="G84" i="30" s="1"/>
  <c r="E78" i="30"/>
  <c r="H78" i="30" s="1"/>
  <c r="E82" i="30"/>
  <c r="G82" i="30" s="1"/>
  <c r="E80" i="30"/>
  <c r="G80" i="30" s="1"/>
  <c r="E81" i="30"/>
  <c r="G81" i="30" s="1"/>
  <c r="E77" i="30"/>
  <c r="G77" i="30" s="1"/>
  <c r="E79" i="30"/>
  <c r="G79" i="30" s="1"/>
  <c r="E75" i="30"/>
  <c r="H75" i="30" s="1"/>
  <c r="E76" i="30"/>
  <c r="G76" i="30" s="1"/>
  <c r="E73" i="30"/>
  <c r="G73" i="30" s="1"/>
  <c r="E74" i="30"/>
  <c r="G74" i="30" s="1"/>
  <c r="E71" i="30"/>
  <c r="H71" i="30" s="1"/>
  <c r="E72" i="30"/>
  <c r="G72" i="30" s="1"/>
  <c r="E69" i="30"/>
  <c r="H69" i="30" s="1"/>
  <c r="E70" i="30"/>
  <c r="G70" i="30" s="1"/>
  <c r="E67" i="30"/>
  <c r="G67" i="30" s="1"/>
  <c r="E68" i="30"/>
  <c r="G68" i="30" s="1"/>
  <c r="E65" i="30"/>
  <c r="H65" i="30" s="1"/>
  <c r="E66" i="30"/>
  <c r="G66" i="30" s="1"/>
  <c r="E63" i="30"/>
  <c r="G63" i="30" s="1"/>
  <c r="E64" i="30"/>
  <c r="G64" i="30" s="1"/>
  <c r="E61" i="30"/>
  <c r="G61" i="30" s="1"/>
  <c r="E62" i="30"/>
  <c r="G62" i="30" s="1"/>
  <c r="E59" i="30"/>
  <c r="H59" i="30" s="1"/>
  <c r="E60" i="30"/>
  <c r="G60" i="30" s="1"/>
  <c r="E57" i="30"/>
  <c r="H57" i="30" s="1"/>
  <c r="E58" i="30"/>
  <c r="G58" i="30" s="1"/>
  <c r="E55" i="30"/>
  <c r="H55" i="30" s="1"/>
  <c r="E56" i="30"/>
  <c r="G56" i="30" s="1"/>
  <c r="E53" i="30"/>
  <c r="H53" i="30" s="1"/>
  <c r="E54" i="30"/>
  <c r="G54" i="30" s="1"/>
  <c r="E51" i="30"/>
  <c r="H51" i="30" s="1"/>
  <c r="E52" i="30"/>
  <c r="H52" i="30" s="1"/>
  <c r="E49" i="30"/>
  <c r="G49" i="30" s="1"/>
  <c r="E50" i="30"/>
  <c r="G50" i="30" s="1"/>
  <c r="E47" i="30"/>
  <c r="H47" i="30" s="1"/>
  <c r="E48" i="30"/>
  <c r="G48" i="30" s="1"/>
  <c r="E45" i="30"/>
  <c r="H45" i="30" s="1"/>
  <c r="E46" i="30"/>
  <c r="G46" i="30" s="1"/>
  <c r="E43" i="30"/>
  <c r="G43" i="30" s="1"/>
  <c r="E44" i="30"/>
  <c r="G44" i="30" s="1"/>
  <c r="E41" i="30"/>
  <c r="H41" i="30" s="1"/>
  <c r="E42" i="30"/>
  <c r="G42" i="30" s="1"/>
  <c r="E39" i="30"/>
  <c r="H39" i="30" s="1"/>
  <c r="E40" i="30"/>
  <c r="G40" i="30" s="1"/>
  <c r="E37" i="30"/>
  <c r="H37" i="30" s="1"/>
  <c r="E38" i="30"/>
  <c r="G38" i="30" s="1"/>
  <c r="E35" i="30"/>
  <c r="G35" i="30" s="1"/>
  <c r="E36" i="30"/>
  <c r="G36" i="30" s="1"/>
  <c r="E33" i="30"/>
  <c r="H33" i="30" s="1"/>
  <c r="E34" i="30"/>
  <c r="G34" i="30" s="1"/>
  <c r="E31" i="30"/>
  <c r="H31" i="30" s="1"/>
  <c r="E32" i="30"/>
  <c r="G32" i="30" s="1"/>
  <c r="E29" i="30"/>
  <c r="H29" i="30" s="1"/>
  <c r="E30" i="30"/>
  <c r="H30" i="30" s="1"/>
  <c r="Q2" i="30"/>
  <c r="R2" i="30"/>
  <c r="E27" i="30"/>
  <c r="E28" i="30"/>
  <c r="E25" i="30"/>
  <c r="G25" i="30" s="1"/>
  <c r="E26" i="30"/>
  <c r="E23" i="30"/>
  <c r="G23" i="30" s="1"/>
  <c r="E24" i="30"/>
  <c r="E21" i="30"/>
  <c r="H21" i="30" s="1"/>
  <c r="E22" i="30"/>
  <c r="E19" i="30"/>
  <c r="G19" i="30" s="1"/>
  <c r="E20" i="30"/>
  <c r="E8" i="30"/>
  <c r="G8" i="30" s="1"/>
  <c r="E9" i="30"/>
  <c r="E14" i="30"/>
  <c r="G14" i="30" s="1"/>
  <c r="E15" i="30"/>
  <c r="E3" i="30"/>
  <c r="G3" i="30" s="1"/>
  <c r="E5" i="30"/>
  <c r="G5" i="30" s="1"/>
  <c r="E12" i="30"/>
  <c r="G12" i="30" s="1"/>
  <c r="E18" i="30"/>
  <c r="G18" i="30" s="1"/>
  <c r="E4" i="30"/>
  <c r="G4" i="30" s="1"/>
  <c r="E2" i="30"/>
  <c r="H2" i="30" s="1"/>
  <c r="E6" i="30"/>
  <c r="G6" i="30" s="1"/>
  <c r="E7" i="30"/>
  <c r="E10" i="30"/>
  <c r="G10" i="30" s="1"/>
  <c r="E11" i="30"/>
  <c r="E13" i="30"/>
  <c r="H13" i="30" s="1"/>
  <c r="E16" i="30"/>
  <c r="G16" i="30" s="1"/>
  <c r="E17" i="30"/>
  <c r="K209" i="30" l="1"/>
  <c r="L209" i="30"/>
  <c r="I209" i="30"/>
  <c r="J209" i="30"/>
  <c r="K208" i="30"/>
  <c r="L208" i="30"/>
  <c r="I208" i="30"/>
  <c r="J208" i="30"/>
  <c r="I207" i="30"/>
  <c r="J207" i="30"/>
  <c r="K207" i="30"/>
  <c r="L207" i="30"/>
  <c r="H205" i="30"/>
  <c r="I206" i="30"/>
  <c r="J206" i="30"/>
  <c r="K206" i="30"/>
  <c r="L206" i="30"/>
  <c r="H203" i="30"/>
  <c r="K205" i="30"/>
  <c r="L205" i="30"/>
  <c r="I205" i="30"/>
  <c r="J205" i="30"/>
  <c r="I204" i="30"/>
  <c r="J204" i="30"/>
  <c r="G201" i="30"/>
  <c r="K204" i="30"/>
  <c r="L204" i="30"/>
  <c r="I203" i="30"/>
  <c r="J203" i="30"/>
  <c r="H200" i="30"/>
  <c r="K203" i="30"/>
  <c r="L203" i="30"/>
  <c r="K202" i="30"/>
  <c r="L202" i="30"/>
  <c r="I202" i="30"/>
  <c r="J202" i="30"/>
  <c r="J201" i="30"/>
  <c r="I201" i="30"/>
  <c r="L201" i="30"/>
  <c r="K201" i="30"/>
  <c r="H197" i="30"/>
  <c r="H199" i="30"/>
  <c r="I200" i="30"/>
  <c r="J200" i="30"/>
  <c r="K200" i="30"/>
  <c r="L200" i="30"/>
  <c r="K199" i="30"/>
  <c r="L199" i="30"/>
  <c r="G196" i="30"/>
  <c r="I199" i="30"/>
  <c r="J199" i="30"/>
  <c r="I198" i="30"/>
  <c r="J198" i="30"/>
  <c r="K198" i="30"/>
  <c r="L198" i="30"/>
  <c r="H195" i="30"/>
  <c r="I197" i="30"/>
  <c r="J197" i="30"/>
  <c r="K197" i="30"/>
  <c r="L197" i="30"/>
  <c r="H193" i="30"/>
  <c r="J196" i="30"/>
  <c r="I196" i="30"/>
  <c r="L196" i="30"/>
  <c r="K196" i="30"/>
  <c r="H192" i="30"/>
  <c r="K195" i="30"/>
  <c r="L195" i="30"/>
  <c r="I195" i="30"/>
  <c r="J195" i="30"/>
  <c r="I194" i="30"/>
  <c r="J194" i="30"/>
  <c r="K194" i="30"/>
  <c r="L194" i="30"/>
  <c r="K193" i="30"/>
  <c r="L193" i="30"/>
  <c r="I193" i="30"/>
  <c r="J193" i="30"/>
  <c r="I192" i="30"/>
  <c r="J192" i="30"/>
  <c r="K192" i="30"/>
  <c r="L192" i="30"/>
  <c r="H191" i="30"/>
  <c r="K191" i="30"/>
  <c r="L191" i="30"/>
  <c r="I191" i="30"/>
  <c r="J191" i="30"/>
  <c r="H187" i="30"/>
  <c r="H189" i="30"/>
  <c r="J190" i="30"/>
  <c r="I190" i="30"/>
  <c r="L190" i="30"/>
  <c r="K190" i="30"/>
  <c r="K189" i="30"/>
  <c r="L189" i="30"/>
  <c r="I189" i="30"/>
  <c r="J189" i="30"/>
  <c r="H186" i="30"/>
  <c r="K188" i="30"/>
  <c r="L188" i="30"/>
  <c r="I188" i="30"/>
  <c r="J188" i="30"/>
  <c r="I187" i="30"/>
  <c r="J187" i="30"/>
  <c r="K187" i="30"/>
  <c r="L187" i="30"/>
  <c r="G181" i="30"/>
  <c r="I186" i="30"/>
  <c r="J186" i="30"/>
  <c r="K186" i="30"/>
  <c r="L186" i="30"/>
  <c r="H183" i="30"/>
  <c r="L185" i="30"/>
  <c r="K185" i="30"/>
  <c r="G185" i="30"/>
  <c r="J185" i="30"/>
  <c r="I185" i="30"/>
  <c r="I184" i="30"/>
  <c r="J184" i="30"/>
  <c r="K184" i="30"/>
  <c r="L184" i="30"/>
  <c r="I183" i="30"/>
  <c r="J183" i="30"/>
  <c r="K183" i="30"/>
  <c r="L183" i="30"/>
  <c r="L182" i="30"/>
  <c r="K182" i="30"/>
  <c r="H179" i="30"/>
  <c r="J182" i="30"/>
  <c r="I182" i="30"/>
  <c r="L181" i="30"/>
  <c r="K181" i="30"/>
  <c r="J181" i="30"/>
  <c r="I181" i="30"/>
  <c r="H178" i="30"/>
  <c r="I180" i="30"/>
  <c r="J180" i="30"/>
  <c r="K180" i="30"/>
  <c r="L180" i="30"/>
  <c r="K179" i="30"/>
  <c r="L179" i="30"/>
  <c r="I179" i="30"/>
  <c r="J179" i="30"/>
  <c r="G91" i="30"/>
  <c r="G101" i="30"/>
  <c r="G150" i="30"/>
  <c r="G159" i="30"/>
  <c r="H168" i="30"/>
  <c r="G174" i="30"/>
  <c r="H177" i="30"/>
  <c r="G78" i="30"/>
  <c r="G95" i="30"/>
  <c r="H127" i="30"/>
  <c r="K178" i="30"/>
  <c r="L178" i="30"/>
  <c r="H175" i="30"/>
  <c r="I178" i="30"/>
  <c r="J178" i="30"/>
  <c r="G173" i="30"/>
  <c r="I177" i="30"/>
  <c r="J177" i="30"/>
  <c r="G172" i="30"/>
  <c r="K177" i="30"/>
  <c r="L177" i="30"/>
  <c r="K176" i="30"/>
  <c r="L176" i="30"/>
  <c r="I176" i="30"/>
  <c r="J176" i="30"/>
  <c r="K175" i="30"/>
  <c r="L175" i="30"/>
  <c r="I175" i="30"/>
  <c r="J175" i="30"/>
  <c r="I174" i="30"/>
  <c r="J174" i="30"/>
  <c r="H167" i="30"/>
  <c r="K174" i="30"/>
  <c r="L174" i="30"/>
  <c r="L173" i="30"/>
  <c r="K173" i="30"/>
  <c r="J173" i="30"/>
  <c r="I173" i="30"/>
  <c r="H171" i="30"/>
  <c r="K172" i="30"/>
  <c r="L172" i="30"/>
  <c r="I172" i="30"/>
  <c r="J172" i="30"/>
  <c r="G166" i="30"/>
  <c r="K171" i="30"/>
  <c r="L171" i="30"/>
  <c r="I171" i="30"/>
  <c r="J171" i="30"/>
  <c r="H169" i="30"/>
  <c r="K170" i="30"/>
  <c r="L170" i="30"/>
  <c r="I170" i="30"/>
  <c r="J170" i="30"/>
  <c r="K169" i="30"/>
  <c r="L169" i="30"/>
  <c r="I169" i="30"/>
  <c r="J169" i="30"/>
  <c r="L168" i="30"/>
  <c r="K168" i="30"/>
  <c r="J168" i="30"/>
  <c r="I168" i="30"/>
  <c r="K167" i="30"/>
  <c r="L167" i="30"/>
  <c r="I167" i="30"/>
  <c r="J167" i="30"/>
  <c r="K166" i="30"/>
  <c r="L166" i="30"/>
  <c r="H165" i="30"/>
  <c r="I166" i="30"/>
  <c r="J166" i="30"/>
  <c r="H164" i="30"/>
  <c r="K165" i="30"/>
  <c r="L165" i="30"/>
  <c r="I165" i="30"/>
  <c r="J165" i="30"/>
  <c r="K164" i="30"/>
  <c r="L164" i="30"/>
  <c r="I164" i="30"/>
  <c r="J164" i="30"/>
  <c r="G154" i="30"/>
  <c r="H162" i="30"/>
  <c r="K163" i="30"/>
  <c r="L163" i="30"/>
  <c r="I163" i="30"/>
  <c r="J163" i="30"/>
  <c r="I162" i="30"/>
  <c r="J162" i="30"/>
  <c r="K162" i="30"/>
  <c r="L162" i="30"/>
  <c r="J161" i="30"/>
  <c r="I161" i="30"/>
  <c r="L161" i="30"/>
  <c r="K161" i="30"/>
  <c r="I160" i="30"/>
  <c r="J160" i="30"/>
  <c r="H160" i="30"/>
  <c r="K160" i="30"/>
  <c r="L160" i="30"/>
  <c r="H158" i="30"/>
  <c r="H157" i="30"/>
  <c r="I159" i="30"/>
  <c r="J159" i="30"/>
  <c r="K159" i="30"/>
  <c r="L159" i="30"/>
  <c r="H156" i="30"/>
  <c r="K158" i="30"/>
  <c r="L158" i="30"/>
  <c r="G155" i="30"/>
  <c r="I158" i="30"/>
  <c r="J158" i="30"/>
  <c r="G153" i="30"/>
  <c r="J157" i="30"/>
  <c r="I157" i="30"/>
  <c r="L157" i="30"/>
  <c r="K157" i="30"/>
  <c r="K156" i="30"/>
  <c r="L156" i="30"/>
  <c r="I156" i="30"/>
  <c r="J156" i="30"/>
  <c r="I155" i="30"/>
  <c r="J155" i="30"/>
  <c r="H149" i="30"/>
  <c r="K155" i="30"/>
  <c r="L155" i="30"/>
  <c r="J154" i="30"/>
  <c r="I154" i="30"/>
  <c r="L154" i="30"/>
  <c r="K154" i="30"/>
  <c r="I153" i="30"/>
  <c r="J153" i="30"/>
  <c r="G143" i="30"/>
  <c r="K153" i="30"/>
  <c r="L153" i="30"/>
  <c r="H77" i="30"/>
  <c r="H83" i="30"/>
  <c r="H93" i="30"/>
  <c r="H99" i="30"/>
  <c r="G105" i="30"/>
  <c r="G133" i="30"/>
  <c r="G147" i="30"/>
  <c r="H151" i="30"/>
  <c r="K149" i="30"/>
  <c r="L149" i="30"/>
  <c r="I149" i="30"/>
  <c r="J149" i="30"/>
  <c r="K152" i="30"/>
  <c r="L152" i="30"/>
  <c r="I152" i="30"/>
  <c r="J152" i="30"/>
  <c r="K151" i="30"/>
  <c r="L151" i="30"/>
  <c r="G132" i="30"/>
  <c r="I151" i="30"/>
  <c r="J151" i="30"/>
  <c r="G85" i="30"/>
  <c r="G97" i="30"/>
  <c r="G109" i="30"/>
  <c r="G129" i="30"/>
  <c r="G145" i="30"/>
  <c r="H148" i="30"/>
  <c r="I150" i="30"/>
  <c r="J150" i="30"/>
  <c r="K150" i="30"/>
  <c r="L150" i="30"/>
  <c r="H146" i="30"/>
  <c r="K148" i="30"/>
  <c r="L148" i="30"/>
  <c r="I148" i="30"/>
  <c r="J148" i="30"/>
  <c r="H144" i="30"/>
  <c r="K147" i="30"/>
  <c r="L147" i="30"/>
  <c r="I147" i="30"/>
  <c r="J147" i="30"/>
  <c r="I146" i="30"/>
  <c r="J146" i="30"/>
  <c r="K146" i="30"/>
  <c r="L146" i="30"/>
  <c r="I145" i="30"/>
  <c r="J145" i="30"/>
  <c r="K145" i="30"/>
  <c r="L145" i="30"/>
  <c r="H142" i="30"/>
  <c r="I144" i="30"/>
  <c r="J144" i="30"/>
  <c r="K144" i="30"/>
  <c r="L144" i="30"/>
  <c r="G141" i="30"/>
  <c r="I143" i="30"/>
  <c r="J143" i="30"/>
  <c r="K143" i="30"/>
  <c r="L143" i="30"/>
  <c r="G140" i="30"/>
  <c r="I142" i="30"/>
  <c r="J142" i="30"/>
  <c r="K142" i="30"/>
  <c r="L142" i="30"/>
  <c r="G139" i="30"/>
  <c r="I141" i="30"/>
  <c r="J141" i="30"/>
  <c r="K141" i="30"/>
  <c r="L141" i="30"/>
  <c r="H138" i="30"/>
  <c r="L140" i="30"/>
  <c r="K140" i="30"/>
  <c r="G137" i="30"/>
  <c r="J140" i="30"/>
  <c r="I140" i="30"/>
  <c r="I139" i="30"/>
  <c r="J139" i="30"/>
  <c r="K139" i="30"/>
  <c r="L139" i="30"/>
  <c r="H136" i="30"/>
  <c r="I138" i="30"/>
  <c r="J138" i="30"/>
  <c r="K138" i="30"/>
  <c r="L138" i="30"/>
  <c r="H135" i="30"/>
  <c r="I137" i="30"/>
  <c r="J137" i="30"/>
  <c r="K137" i="30"/>
  <c r="L137" i="30"/>
  <c r="K136" i="30"/>
  <c r="L136" i="30"/>
  <c r="G71" i="30"/>
  <c r="I136" i="30"/>
  <c r="J136" i="30"/>
  <c r="H134" i="30"/>
  <c r="I135" i="30"/>
  <c r="J135" i="30"/>
  <c r="K135" i="30"/>
  <c r="L135" i="30"/>
  <c r="I134" i="30"/>
  <c r="J134" i="30"/>
  <c r="H131" i="30"/>
  <c r="K134" i="30"/>
  <c r="L134" i="30"/>
  <c r="K133" i="30"/>
  <c r="L133" i="30"/>
  <c r="I133" i="30"/>
  <c r="J133" i="30"/>
  <c r="G130" i="30"/>
  <c r="J130" i="30"/>
  <c r="I130" i="30"/>
  <c r="L130" i="30"/>
  <c r="K130" i="30"/>
  <c r="K132" i="30"/>
  <c r="L132" i="30"/>
  <c r="I132" i="30"/>
  <c r="J132" i="30"/>
  <c r="K131" i="30"/>
  <c r="L131" i="30"/>
  <c r="I131" i="30"/>
  <c r="J131" i="30"/>
  <c r="K129" i="30"/>
  <c r="L129" i="30"/>
  <c r="I129" i="30"/>
  <c r="J129" i="30"/>
  <c r="G126" i="30"/>
  <c r="G125" i="30"/>
  <c r="H128" i="30"/>
  <c r="K128" i="30"/>
  <c r="L128" i="30"/>
  <c r="I128" i="30"/>
  <c r="J128" i="30"/>
  <c r="L127" i="30"/>
  <c r="K127" i="30"/>
  <c r="J127" i="30"/>
  <c r="I127" i="30"/>
  <c r="H124" i="30"/>
  <c r="J126" i="30"/>
  <c r="I126" i="30"/>
  <c r="H122" i="30"/>
  <c r="L126" i="30"/>
  <c r="K126" i="30"/>
  <c r="G120" i="30"/>
  <c r="G123" i="30"/>
  <c r="I125" i="30"/>
  <c r="J125" i="30"/>
  <c r="K125" i="30"/>
  <c r="L125" i="30"/>
  <c r="G121" i="30"/>
  <c r="G119" i="30"/>
  <c r="I124" i="30"/>
  <c r="J124" i="30"/>
  <c r="K124" i="30"/>
  <c r="L124" i="30"/>
  <c r="K123" i="30"/>
  <c r="L123" i="30"/>
  <c r="I123" i="30"/>
  <c r="J123" i="30"/>
  <c r="I122" i="30"/>
  <c r="J122" i="30"/>
  <c r="K122" i="30"/>
  <c r="L122" i="30"/>
  <c r="G118" i="30"/>
  <c r="I121" i="30"/>
  <c r="J121" i="30"/>
  <c r="K121" i="30"/>
  <c r="L121" i="30"/>
  <c r="J120" i="30"/>
  <c r="I120" i="30"/>
  <c r="L120" i="30"/>
  <c r="K120" i="30"/>
  <c r="I119" i="30"/>
  <c r="J119" i="30"/>
  <c r="K119" i="30"/>
  <c r="L119" i="30"/>
  <c r="H116" i="30"/>
  <c r="L118" i="30"/>
  <c r="K118" i="30"/>
  <c r="G115" i="30"/>
  <c r="J118" i="30"/>
  <c r="I118" i="30"/>
  <c r="J117" i="30"/>
  <c r="I117" i="30"/>
  <c r="L117" i="30"/>
  <c r="K117" i="30"/>
  <c r="I116" i="30"/>
  <c r="J116" i="30"/>
  <c r="K116" i="30"/>
  <c r="L116" i="30"/>
  <c r="H114" i="30"/>
  <c r="L115" i="30"/>
  <c r="K115" i="30"/>
  <c r="H113" i="30"/>
  <c r="J115" i="30"/>
  <c r="I115" i="30"/>
  <c r="H112" i="30"/>
  <c r="K114" i="30"/>
  <c r="L114" i="30"/>
  <c r="I114" i="30"/>
  <c r="J114" i="30"/>
  <c r="I113" i="30"/>
  <c r="J113" i="30"/>
  <c r="H110" i="30"/>
  <c r="K113" i="30"/>
  <c r="L113" i="30"/>
  <c r="I112" i="30"/>
  <c r="J112" i="30"/>
  <c r="K112" i="30"/>
  <c r="L112" i="30"/>
  <c r="J111" i="30"/>
  <c r="I111" i="30"/>
  <c r="L111" i="30"/>
  <c r="K111" i="30"/>
  <c r="G108" i="30"/>
  <c r="K110" i="30"/>
  <c r="L110" i="30"/>
  <c r="H107" i="30"/>
  <c r="I110" i="30"/>
  <c r="J110" i="30"/>
  <c r="I109" i="30"/>
  <c r="J109" i="30"/>
  <c r="K109" i="30"/>
  <c r="L109" i="30"/>
  <c r="H106" i="30"/>
  <c r="L108" i="30"/>
  <c r="K108" i="30"/>
  <c r="J108" i="30"/>
  <c r="I108" i="30"/>
  <c r="I107" i="30"/>
  <c r="J107" i="30"/>
  <c r="H104" i="30"/>
  <c r="K107" i="30"/>
  <c r="L107" i="30"/>
  <c r="K106" i="30"/>
  <c r="L106" i="30"/>
  <c r="I106" i="30"/>
  <c r="J106" i="30"/>
  <c r="H103" i="30"/>
  <c r="I105" i="30"/>
  <c r="J105" i="30"/>
  <c r="G102" i="30"/>
  <c r="K105" i="30"/>
  <c r="L105" i="30"/>
  <c r="I104" i="30"/>
  <c r="J104" i="30"/>
  <c r="K104" i="30"/>
  <c r="L104" i="30"/>
  <c r="I103" i="30"/>
  <c r="J103" i="30"/>
  <c r="K103" i="30"/>
  <c r="L103" i="30"/>
  <c r="G100" i="30"/>
  <c r="J102" i="30"/>
  <c r="I102" i="30"/>
  <c r="L102" i="30"/>
  <c r="K102" i="30"/>
  <c r="G98" i="30"/>
  <c r="G39" i="30"/>
  <c r="I101" i="30"/>
  <c r="J101" i="30"/>
  <c r="K101" i="30"/>
  <c r="L101" i="30"/>
  <c r="J100" i="30"/>
  <c r="I100" i="30"/>
  <c r="L100" i="30"/>
  <c r="K100" i="30"/>
  <c r="L99" i="30"/>
  <c r="K99" i="30"/>
  <c r="J99" i="30"/>
  <c r="I99" i="30"/>
  <c r="G96" i="30"/>
  <c r="J98" i="30"/>
  <c r="I98" i="30"/>
  <c r="L98" i="30"/>
  <c r="K98" i="30"/>
  <c r="I97" i="30"/>
  <c r="J97" i="30"/>
  <c r="K97" i="30"/>
  <c r="L97" i="30"/>
  <c r="H94" i="30"/>
  <c r="J96" i="30"/>
  <c r="I96" i="30"/>
  <c r="G92" i="30"/>
  <c r="L96" i="30"/>
  <c r="K96" i="30"/>
  <c r="K95" i="30"/>
  <c r="L95" i="30"/>
  <c r="I95" i="30"/>
  <c r="J95" i="30"/>
  <c r="K94" i="30"/>
  <c r="L94" i="30"/>
  <c r="I94" i="30"/>
  <c r="J94" i="30"/>
  <c r="J93" i="30"/>
  <c r="I93" i="30"/>
  <c r="L93" i="30"/>
  <c r="K93" i="30"/>
  <c r="H90" i="30"/>
  <c r="J92" i="30"/>
  <c r="I92" i="30"/>
  <c r="L92" i="30"/>
  <c r="K92" i="30"/>
  <c r="G89" i="30"/>
  <c r="I91" i="30"/>
  <c r="J91" i="30"/>
  <c r="K91" i="30"/>
  <c r="L91" i="30"/>
  <c r="H88" i="30"/>
  <c r="K90" i="30"/>
  <c r="L90" i="30"/>
  <c r="G86" i="30"/>
  <c r="I90" i="30"/>
  <c r="J90" i="30"/>
  <c r="K89" i="30"/>
  <c r="L89" i="30"/>
  <c r="H87" i="30"/>
  <c r="I89" i="30"/>
  <c r="J89" i="30"/>
  <c r="K88" i="30"/>
  <c r="L88" i="30"/>
  <c r="I88" i="30"/>
  <c r="J88" i="30"/>
  <c r="H84" i="30"/>
  <c r="J87" i="30"/>
  <c r="I87" i="30"/>
  <c r="L87" i="30"/>
  <c r="K87" i="30"/>
  <c r="L86" i="30"/>
  <c r="K86" i="30"/>
  <c r="H82" i="30"/>
  <c r="J86" i="30"/>
  <c r="I86" i="30"/>
  <c r="K85" i="30"/>
  <c r="L85" i="30"/>
  <c r="I85" i="30"/>
  <c r="J85" i="30"/>
  <c r="I84" i="30"/>
  <c r="J84" i="30"/>
  <c r="K84" i="30"/>
  <c r="L84" i="30"/>
  <c r="G69" i="30"/>
  <c r="G75" i="30"/>
  <c r="J83" i="30"/>
  <c r="I83" i="30"/>
  <c r="H81" i="30"/>
  <c r="L83" i="30"/>
  <c r="K83" i="30"/>
  <c r="I82" i="30"/>
  <c r="J82" i="30"/>
  <c r="K82" i="30"/>
  <c r="L82" i="30"/>
  <c r="H80" i="30"/>
  <c r="K78" i="30"/>
  <c r="L78" i="30"/>
  <c r="H79" i="30"/>
  <c r="I78" i="30"/>
  <c r="J78" i="30"/>
  <c r="K81" i="30"/>
  <c r="L81" i="30"/>
  <c r="I81" i="30"/>
  <c r="J81" i="30"/>
  <c r="H74" i="30"/>
  <c r="H76" i="30"/>
  <c r="K80" i="30"/>
  <c r="L80" i="30"/>
  <c r="I80" i="30"/>
  <c r="J80" i="30"/>
  <c r="K79" i="30"/>
  <c r="L79" i="30"/>
  <c r="I79" i="30"/>
  <c r="J79" i="30"/>
  <c r="J77" i="30"/>
  <c r="I77" i="30"/>
  <c r="L77" i="30"/>
  <c r="K77" i="30"/>
  <c r="K76" i="30"/>
  <c r="L76" i="30"/>
  <c r="I76" i="30"/>
  <c r="J76" i="30"/>
  <c r="K75" i="30"/>
  <c r="L75" i="30"/>
  <c r="H73" i="30"/>
  <c r="I75" i="30"/>
  <c r="J75" i="30"/>
  <c r="K74" i="30"/>
  <c r="L74" i="30"/>
  <c r="I74" i="30"/>
  <c r="J74" i="30"/>
  <c r="K73" i="30"/>
  <c r="L73" i="30"/>
  <c r="I73" i="30"/>
  <c r="J73" i="30"/>
  <c r="K72" i="30"/>
  <c r="L72" i="30"/>
  <c r="H72" i="30"/>
  <c r="I72" i="30"/>
  <c r="J72" i="30"/>
  <c r="H67" i="30"/>
  <c r="H70" i="30"/>
  <c r="I71" i="30"/>
  <c r="J71" i="30"/>
  <c r="G33" i="30"/>
  <c r="H68" i="30"/>
  <c r="K71" i="30"/>
  <c r="L71" i="30"/>
  <c r="G59" i="30"/>
  <c r="G57" i="30"/>
  <c r="J70" i="30"/>
  <c r="I70" i="30"/>
  <c r="K70" i="30"/>
  <c r="L70" i="30"/>
  <c r="H43" i="30"/>
  <c r="H23" i="30"/>
  <c r="G30" i="30"/>
  <c r="G41" i="30"/>
  <c r="G65" i="30"/>
  <c r="H66" i="30"/>
  <c r="K69" i="30"/>
  <c r="L69" i="30"/>
  <c r="I69" i="30"/>
  <c r="J69" i="30"/>
  <c r="L68" i="30"/>
  <c r="K68" i="30"/>
  <c r="J68" i="30"/>
  <c r="I68" i="30"/>
  <c r="H64" i="30"/>
  <c r="L67" i="30"/>
  <c r="K67" i="30"/>
  <c r="J67" i="30"/>
  <c r="I67" i="30"/>
  <c r="I66" i="30"/>
  <c r="J66" i="30"/>
  <c r="H62" i="30"/>
  <c r="K66" i="30"/>
  <c r="L66" i="30"/>
  <c r="K65" i="30"/>
  <c r="L65" i="30"/>
  <c r="I65" i="30"/>
  <c r="J65" i="30"/>
  <c r="H63" i="30"/>
  <c r="K64" i="30"/>
  <c r="L64" i="30"/>
  <c r="I64" i="30"/>
  <c r="J64" i="30"/>
  <c r="H61" i="30"/>
  <c r="H60" i="30"/>
  <c r="L63" i="30"/>
  <c r="K63" i="30"/>
  <c r="J63" i="30"/>
  <c r="I63" i="30"/>
  <c r="K62" i="30"/>
  <c r="L62" i="30"/>
  <c r="I62" i="30"/>
  <c r="J62" i="30"/>
  <c r="K61" i="30"/>
  <c r="L61" i="30"/>
  <c r="I61" i="30"/>
  <c r="J61" i="30"/>
  <c r="H54" i="30"/>
  <c r="K60" i="30"/>
  <c r="L60" i="30"/>
  <c r="I60" i="30"/>
  <c r="J60" i="30"/>
  <c r="K59" i="30"/>
  <c r="L59" i="30"/>
  <c r="I59" i="30"/>
  <c r="J59" i="30"/>
  <c r="H56" i="30"/>
  <c r="G55" i="30"/>
  <c r="K58" i="30"/>
  <c r="L58" i="30"/>
  <c r="I58" i="30"/>
  <c r="J58" i="30"/>
  <c r="H58" i="30"/>
  <c r="G53" i="30"/>
  <c r="K57" i="30"/>
  <c r="L57" i="30"/>
  <c r="I57" i="30"/>
  <c r="J57" i="30"/>
  <c r="H50" i="30"/>
  <c r="K56" i="30"/>
  <c r="L56" i="30"/>
  <c r="I56" i="30"/>
  <c r="J56" i="30"/>
  <c r="K55" i="30"/>
  <c r="L55" i="30"/>
  <c r="I55" i="30"/>
  <c r="J55" i="30"/>
  <c r="G52" i="30"/>
  <c r="K54" i="30"/>
  <c r="L54" i="30"/>
  <c r="I54" i="30"/>
  <c r="J54" i="30"/>
  <c r="G51" i="30"/>
  <c r="K53" i="30"/>
  <c r="L53" i="30"/>
  <c r="I53" i="30"/>
  <c r="J53" i="30"/>
  <c r="H49" i="30"/>
  <c r="J52" i="30"/>
  <c r="I52" i="30"/>
  <c r="H48" i="30"/>
  <c r="L52" i="30"/>
  <c r="K52" i="30"/>
  <c r="I51" i="30"/>
  <c r="J51" i="30"/>
  <c r="H46" i="30"/>
  <c r="K51" i="30"/>
  <c r="L51" i="30"/>
  <c r="K50" i="30"/>
  <c r="L50" i="30"/>
  <c r="I50" i="30"/>
  <c r="J50" i="30"/>
  <c r="L49" i="30"/>
  <c r="K49" i="30"/>
  <c r="J49" i="30"/>
  <c r="I49" i="30"/>
  <c r="H44" i="30"/>
  <c r="G47" i="30"/>
  <c r="K48" i="30"/>
  <c r="L48" i="30"/>
  <c r="I48" i="30"/>
  <c r="J48" i="30"/>
  <c r="G45" i="30"/>
  <c r="K47" i="30"/>
  <c r="L47" i="30"/>
  <c r="I47" i="30"/>
  <c r="J47" i="30"/>
  <c r="K46" i="30"/>
  <c r="L46" i="30"/>
  <c r="I46" i="30"/>
  <c r="J46" i="30"/>
  <c r="H42" i="30"/>
  <c r="K45" i="30"/>
  <c r="L45" i="30"/>
  <c r="I45" i="30"/>
  <c r="J45" i="30"/>
  <c r="K44" i="30"/>
  <c r="L44" i="30"/>
  <c r="I44" i="30"/>
  <c r="J44" i="30"/>
  <c r="H40" i="30"/>
  <c r="L43" i="30"/>
  <c r="K43" i="30"/>
  <c r="J43" i="30"/>
  <c r="I43" i="30"/>
  <c r="K42" i="30"/>
  <c r="L42" i="30"/>
  <c r="I42" i="30"/>
  <c r="J42" i="30"/>
  <c r="K41" i="30"/>
  <c r="L41" i="30"/>
  <c r="I41" i="30"/>
  <c r="J41" i="30"/>
  <c r="H36" i="30"/>
  <c r="H38" i="30"/>
  <c r="I40" i="30"/>
  <c r="J40" i="30"/>
  <c r="G37" i="30"/>
  <c r="K40" i="30"/>
  <c r="L40" i="30"/>
  <c r="K39" i="30"/>
  <c r="L39" i="30"/>
  <c r="I39" i="30"/>
  <c r="J39" i="30"/>
  <c r="H35" i="30"/>
  <c r="K38" i="30"/>
  <c r="L38" i="30"/>
  <c r="I25" i="30"/>
  <c r="I38" i="30"/>
  <c r="J38" i="30"/>
  <c r="H32" i="30"/>
  <c r="H34" i="30"/>
  <c r="K37" i="30"/>
  <c r="L37" i="30"/>
  <c r="I37" i="30"/>
  <c r="J37" i="30"/>
  <c r="K36" i="30"/>
  <c r="L36" i="30"/>
  <c r="I36" i="30"/>
  <c r="J36" i="30"/>
  <c r="L29" i="30"/>
  <c r="G31" i="30"/>
  <c r="K35" i="30"/>
  <c r="L35" i="30"/>
  <c r="I29" i="30"/>
  <c r="I35" i="30"/>
  <c r="J35" i="30"/>
  <c r="G1048559" i="30"/>
  <c r="L11" i="30"/>
  <c r="I7" i="30"/>
  <c r="J15" i="30"/>
  <c r="I9" i="30"/>
  <c r="K20" i="30"/>
  <c r="L21" i="30"/>
  <c r="H25" i="30"/>
  <c r="L27" i="30"/>
  <c r="J29" i="30"/>
  <c r="K25" i="30"/>
  <c r="J27" i="30"/>
  <c r="J28" i="30"/>
  <c r="G29" i="30"/>
  <c r="K34" i="30"/>
  <c r="L34" i="30"/>
  <c r="I34" i="30"/>
  <c r="J34" i="30"/>
  <c r="K33" i="30"/>
  <c r="L33" i="30"/>
  <c r="I33" i="30"/>
  <c r="J33" i="30"/>
  <c r="K32" i="30"/>
  <c r="L32" i="30"/>
  <c r="I32" i="30"/>
  <c r="J32" i="30"/>
  <c r="K31" i="30"/>
  <c r="L31" i="30"/>
  <c r="I31" i="30"/>
  <c r="J31" i="30"/>
  <c r="K30" i="30"/>
  <c r="L30" i="30"/>
  <c r="L17" i="30"/>
  <c r="L25" i="30"/>
  <c r="J25" i="30"/>
  <c r="L28" i="30"/>
  <c r="K27" i="30"/>
  <c r="K29" i="30"/>
  <c r="I30" i="30"/>
  <c r="J30" i="30"/>
  <c r="L3" i="30"/>
  <c r="J12" i="30"/>
  <c r="I27" i="30"/>
  <c r="H3" i="30"/>
  <c r="I8" i="30"/>
  <c r="K14" i="30"/>
  <c r="G28" i="30"/>
  <c r="H28" i="30"/>
  <c r="K28" i="30"/>
  <c r="I28" i="30"/>
  <c r="G27" i="30"/>
  <c r="H27" i="30"/>
  <c r="J3" i="30"/>
  <c r="J4" i="30"/>
  <c r="K8" i="30"/>
  <c r="L12" i="30"/>
  <c r="I13" i="30"/>
  <c r="I14" i="30"/>
  <c r="I21" i="30"/>
  <c r="J23" i="30"/>
  <c r="G26" i="30"/>
  <c r="H26" i="30"/>
  <c r="J26" i="30"/>
  <c r="L26" i="30"/>
  <c r="G2" i="30"/>
  <c r="L9" i="30"/>
  <c r="L23" i="30"/>
  <c r="I26" i="30"/>
  <c r="K26" i="30"/>
  <c r="K2" i="30"/>
  <c r="L5" i="30"/>
  <c r="K7" i="30"/>
  <c r="J11" i="30"/>
  <c r="I23" i="30"/>
  <c r="K23" i="30"/>
  <c r="G24" i="30"/>
  <c r="H24" i="30"/>
  <c r="L24" i="30"/>
  <c r="J24" i="30"/>
  <c r="G21" i="30"/>
  <c r="K24" i="30"/>
  <c r="I24" i="30"/>
  <c r="K3" i="30"/>
  <c r="I3" i="30"/>
  <c r="K6" i="30"/>
  <c r="L8" i="30"/>
  <c r="J8" i="30"/>
  <c r="H8" i="30"/>
  <c r="K10" i="30"/>
  <c r="H12" i="30"/>
  <c r="K12" i="30"/>
  <c r="I12" i="30"/>
  <c r="L14" i="30"/>
  <c r="J14" i="30"/>
  <c r="H14" i="30"/>
  <c r="J20" i="30"/>
  <c r="J21" i="30"/>
  <c r="K21" i="30"/>
  <c r="L4" i="30"/>
  <c r="H4" i="30"/>
  <c r="I6" i="30"/>
  <c r="H10" i="30"/>
  <c r="I10" i="30"/>
  <c r="I15" i="30"/>
  <c r="I17" i="30"/>
  <c r="K19" i="30"/>
  <c r="H22" i="30"/>
  <c r="G22" i="30"/>
  <c r="I22" i="30"/>
  <c r="K22" i="30"/>
  <c r="I2" i="30"/>
  <c r="J5" i="30"/>
  <c r="J9" i="30"/>
  <c r="K15" i="30"/>
  <c r="I19" i="30"/>
  <c r="J22" i="30"/>
  <c r="L22" i="30"/>
  <c r="K4" i="30"/>
  <c r="I4" i="30"/>
  <c r="K5" i="30"/>
  <c r="I5" i="30"/>
  <c r="L6" i="30"/>
  <c r="J6" i="30"/>
  <c r="H5" i="30"/>
  <c r="H6" i="30"/>
  <c r="K9" i="30"/>
  <c r="L10" i="30"/>
  <c r="J10" i="30"/>
  <c r="L15" i="30"/>
  <c r="J18" i="30"/>
  <c r="H19" i="30"/>
  <c r="L19" i="30"/>
  <c r="J19" i="30"/>
  <c r="K13" i="30"/>
  <c r="K17" i="30"/>
  <c r="L18" i="30"/>
  <c r="L20" i="30"/>
  <c r="L13" i="30"/>
  <c r="J13" i="30"/>
  <c r="G13" i="30"/>
  <c r="J17" i="30"/>
  <c r="H18" i="30"/>
  <c r="I18" i="30"/>
  <c r="K18" i="30"/>
  <c r="I20" i="30"/>
  <c r="K16" i="30"/>
  <c r="H20" i="30"/>
  <c r="G20" i="30"/>
  <c r="I16" i="30"/>
  <c r="G15" i="30"/>
  <c r="H15" i="30"/>
  <c r="H9" i="30"/>
  <c r="G9" i="30"/>
  <c r="H11" i="30"/>
  <c r="G11" i="30"/>
  <c r="H7" i="30"/>
  <c r="G7" i="30"/>
  <c r="L2" i="30"/>
  <c r="J2" i="30"/>
  <c r="J7" i="30"/>
  <c r="L7" i="30"/>
  <c r="K11" i="30"/>
  <c r="I11" i="30"/>
  <c r="L16" i="30"/>
  <c r="J16" i="30"/>
  <c r="H16" i="30"/>
  <c r="H17" i="30"/>
  <c r="G17" i="30"/>
</calcChain>
</file>

<file path=xl/sharedStrings.xml><?xml version="1.0" encoding="utf-8"?>
<sst xmlns="http://schemas.openxmlformats.org/spreadsheetml/2006/main" count="235" uniqueCount="38">
  <si>
    <t>Date</t>
  </si>
  <si>
    <t>UWL</t>
  </si>
  <si>
    <t xml:space="preserve">LWL </t>
  </si>
  <si>
    <t xml:space="preserve">UAL </t>
  </si>
  <si>
    <t xml:space="preserve">LAL </t>
  </si>
  <si>
    <t>Operator</t>
  </si>
  <si>
    <t>Time</t>
  </si>
  <si>
    <t>Mean</t>
  </si>
  <si>
    <t>Standard Deviation</t>
  </si>
  <si>
    <t>Warning Limit</t>
  </si>
  <si>
    <t>Action Limit</t>
  </si>
  <si>
    <t>Outlier</t>
  </si>
  <si>
    <t>Q1</t>
  </si>
  <si>
    <t>Q3</t>
  </si>
  <si>
    <t>IQR</t>
  </si>
  <si>
    <t>Upper Minor Outlier</t>
  </si>
  <si>
    <t>Lower Minor Outlier</t>
  </si>
  <si>
    <t>Upper Major Outlier</t>
  </si>
  <si>
    <t>Lower Major Outlier</t>
  </si>
  <si>
    <t>+1SL</t>
  </si>
  <si>
    <t>-1SL</t>
  </si>
  <si>
    <t>Notes</t>
  </si>
  <si>
    <t>Measured Value</t>
  </si>
  <si>
    <t>ETS Result</t>
  </si>
  <si>
    <t>Previous LCS StDev</t>
  </si>
  <si>
    <t>Mean Value</t>
  </si>
  <si>
    <t>Datetime</t>
  </si>
  <si>
    <t>am</t>
  </si>
  <si>
    <t>ms</t>
  </si>
  <si>
    <t>dc</t>
  </si>
  <si>
    <t>np</t>
  </si>
  <si>
    <t>JG</t>
  </si>
  <si>
    <t>jg</t>
  </si>
  <si>
    <t>br</t>
  </si>
  <si>
    <t>A</t>
  </si>
  <si>
    <t>MS</t>
  </si>
  <si>
    <t>NP</t>
  </si>
  <si>
    <t xml:space="preserve">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</si>
</sst>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14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5" fontId="0" fillId="0" borderId="4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1"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double">
          <color auto="1"/>
        </right>
        <top/>
        <bottom/>
        <vertical/>
        <horizontal/>
      </border>
    </dxf>
    <dxf>
      <font>
        <b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double">
          <color auto="1"/>
        </left>
        <right/>
        <top/>
        <bottom/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6" formatCode="[$-409]m/d/yy\ h:mm\ AM/PM;@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  <border outline="0">
        <left style="dashDot">
          <color auto="1"/>
        </left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ashDot">
          <color auto="1"/>
        </left>
        <right/>
        <top/>
        <bottom/>
      </border>
    </dxf>
    <dxf>
      <numFmt numFmtId="19" formatCode="m/d/yyyy"/>
      <alignment horizontal="center" vertical="center" textRotation="0" wrapText="0" indent="0" justifyLastLine="0" shrinkToFit="0" readingOrder="0"/>
      <border outline="0">
        <right style="dashDot">
          <color auto="1"/>
        </right>
      </border>
    </dxf>
    <dxf>
      <numFmt numFmtId="1" formatCode="0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910772414215203E-2"/>
          <c:y val="9.1874508723618666E-3"/>
          <c:w val="0.96447958228119657"/>
          <c:h val="0.86771331621784242"/>
        </c:manualLayout>
      </c:layout>
      <c:lineChart>
        <c:grouping val="standard"/>
        <c:varyColors val="0"/>
        <c:ser>
          <c:idx val="0"/>
          <c:order val="0"/>
          <c:tx>
            <c:v>Measured Value</c:v>
          </c:tx>
          <c:spPr>
            <a:ln w="38100" cap="rnd">
              <a:solidFill>
                <a:srgbClr val="1F497D"/>
              </a:solidFill>
              <a:round/>
            </a:ln>
            <a:effectLst/>
          </c:spPr>
          <c:marker>
            <c:symbol val="none"/>
          </c:marker>
          <c:cat>
            <c:numRef>
              <c:f>'083118am'!$F$2:$F$209</c:f>
              <c:numCache>
                <c:formatCode>[$-409]m/d/yy\ h:mm\ AM/PM;@</c:formatCode>
                <c:ptCount val="208"/>
                <c:pt idx="0">
                  <c:v>43386.461111111108</c:v>
                </c:pt>
                <c:pt idx="1">
                  <c:v>43386.461111111108</c:v>
                </c:pt>
                <c:pt idx="2">
                  <c:v>43386.461111111108</c:v>
                </c:pt>
                <c:pt idx="3">
                  <c:v>43388.262499999997</c:v>
                </c:pt>
                <c:pt idx="4">
                  <c:v>43388.390277777777</c:v>
                </c:pt>
                <c:pt idx="5">
                  <c:v>43388.436805555553</c:v>
                </c:pt>
                <c:pt idx="6">
                  <c:v>43388.520833333336</c:v>
                </c:pt>
                <c:pt idx="7">
                  <c:v>43388.607638888891</c:v>
                </c:pt>
                <c:pt idx="8">
                  <c:v>43388.645833333336</c:v>
                </c:pt>
                <c:pt idx="9">
                  <c:v>43388.779166666667</c:v>
                </c:pt>
                <c:pt idx="10">
                  <c:v>43388.824305555558</c:v>
                </c:pt>
                <c:pt idx="11">
                  <c:v>43388.85833333333</c:v>
                </c:pt>
                <c:pt idx="12">
                  <c:v>43389.263194444444</c:v>
                </c:pt>
                <c:pt idx="13">
                  <c:v>43389.386805555558</c:v>
                </c:pt>
                <c:pt idx="14">
                  <c:v>43389.449305555558</c:v>
                </c:pt>
                <c:pt idx="15">
                  <c:v>43389.49722222222</c:v>
                </c:pt>
                <c:pt idx="16">
                  <c:v>43389.533333333333</c:v>
                </c:pt>
                <c:pt idx="17">
                  <c:v>43389.666666666664</c:v>
                </c:pt>
                <c:pt idx="18">
                  <c:v>43390.256944444445</c:v>
                </c:pt>
                <c:pt idx="19">
                  <c:v>43390.388888888891</c:v>
                </c:pt>
                <c:pt idx="20">
                  <c:v>43390.543055555558</c:v>
                </c:pt>
                <c:pt idx="21">
                  <c:v>43390.640972222223</c:v>
                </c:pt>
                <c:pt idx="22">
                  <c:v>43390.761111111111</c:v>
                </c:pt>
                <c:pt idx="23">
                  <c:v>43391.259722222225</c:v>
                </c:pt>
                <c:pt idx="24">
                  <c:v>43391.401388888888</c:v>
                </c:pt>
                <c:pt idx="25">
                  <c:v>43391.538194444445</c:v>
                </c:pt>
                <c:pt idx="26">
                  <c:v>43391.611805555556</c:v>
                </c:pt>
                <c:pt idx="27">
                  <c:v>43392.261111111111</c:v>
                </c:pt>
                <c:pt idx="28">
                  <c:v>43392.396527777775</c:v>
                </c:pt>
                <c:pt idx="29">
                  <c:v>43392.540277777778</c:v>
                </c:pt>
                <c:pt idx="30">
                  <c:v>43392.593055555553</c:v>
                </c:pt>
                <c:pt idx="31">
                  <c:v>43392.625</c:v>
                </c:pt>
                <c:pt idx="32">
                  <c:v>43395.263888888891</c:v>
                </c:pt>
                <c:pt idx="33">
                  <c:v>43395.373611111114</c:v>
                </c:pt>
                <c:pt idx="34">
                  <c:v>43395.461805555555</c:v>
                </c:pt>
                <c:pt idx="35">
                  <c:v>43395.574305555558</c:v>
                </c:pt>
                <c:pt idx="36">
                  <c:v>43395.655555555553</c:v>
                </c:pt>
                <c:pt idx="37">
                  <c:v>43396.259722222225</c:v>
                </c:pt>
                <c:pt idx="38">
                  <c:v>43396.390277777777</c:v>
                </c:pt>
                <c:pt idx="39">
                  <c:v>43396.563194444447</c:v>
                </c:pt>
                <c:pt idx="40">
                  <c:v>43396.642361111109</c:v>
                </c:pt>
                <c:pt idx="41">
                  <c:v>43397.256944444445</c:v>
                </c:pt>
                <c:pt idx="42">
                  <c:v>43397.375694444447</c:v>
                </c:pt>
                <c:pt idx="43">
                  <c:v>43397.506944444445</c:v>
                </c:pt>
                <c:pt idx="44">
                  <c:v>43397.564583333333</c:v>
                </c:pt>
                <c:pt idx="45">
                  <c:v>43397.620138888888</c:v>
                </c:pt>
                <c:pt idx="46">
                  <c:v>43398.261111111111</c:v>
                </c:pt>
                <c:pt idx="47">
                  <c:v>43398.385416666664</c:v>
                </c:pt>
                <c:pt idx="48">
                  <c:v>43398.488194444442</c:v>
                </c:pt>
                <c:pt idx="49">
                  <c:v>43398.599305555559</c:v>
                </c:pt>
                <c:pt idx="50">
                  <c:v>43399.246527777781</c:v>
                </c:pt>
                <c:pt idx="51">
                  <c:v>43399.345138888886</c:v>
                </c:pt>
                <c:pt idx="52">
                  <c:v>43399.384027777778</c:v>
                </c:pt>
                <c:pt idx="53">
                  <c:v>43399.557638888888</c:v>
                </c:pt>
                <c:pt idx="54">
                  <c:v>43399.729166666664</c:v>
                </c:pt>
                <c:pt idx="55">
                  <c:v>43402.261111111111</c:v>
                </c:pt>
                <c:pt idx="56">
                  <c:v>43402.326388888891</c:v>
                </c:pt>
                <c:pt idx="57">
                  <c:v>43402.385416666664</c:v>
                </c:pt>
                <c:pt idx="58">
                  <c:v>43402.539583333331</c:v>
                </c:pt>
                <c:pt idx="59">
                  <c:v>43402.628472222219</c:v>
                </c:pt>
                <c:pt idx="60">
                  <c:v>43403.261805555558</c:v>
                </c:pt>
                <c:pt idx="61">
                  <c:v>43403.318055555559</c:v>
                </c:pt>
                <c:pt idx="62">
                  <c:v>43403.336805555555</c:v>
                </c:pt>
                <c:pt idx="63">
                  <c:v>43403.369444444441</c:v>
                </c:pt>
                <c:pt idx="64">
                  <c:v>43403.458333333336</c:v>
                </c:pt>
                <c:pt idx="65">
                  <c:v>43403.580555555556</c:v>
                </c:pt>
                <c:pt idx="66">
                  <c:v>43403.643055555556</c:v>
                </c:pt>
                <c:pt idx="67">
                  <c:v>43404.229166666664</c:v>
                </c:pt>
                <c:pt idx="68">
                  <c:v>43404.284722222219</c:v>
                </c:pt>
                <c:pt idx="69">
                  <c:v>43404.340277777781</c:v>
                </c:pt>
                <c:pt idx="70">
                  <c:v>43404.392361111109</c:v>
                </c:pt>
                <c:pt idx="71">
                  <c:v>43404.671527777777</c:v>
                </c:pt>
                <c:pt idx="72">
                  <c:v>43405.263888888891</c:v>
                </c:pt>
                <c:pt idx="73">
                  <c:v>43405.34652777778</c:v>
                </c:pt>
                <c:pt idx="74">
                  <c:v>43405.4375</c:v>
                </c:pt>
                <c:pt idx="75">
                  <c:v>43405.566666666666</c:v>
                </c:pt>
                <c:pt idx="76">
                  <c:v>43405.59375</c:v>
                </c:pt>
                <c:pt idx="77">
                  <c:v>43405.631249999999</c:v>
                </c:pt>
                <c:pt idx="78">
                  <c:v>43405.631249999999</c:v>
                </c:pt>
                <c:pt idx="79">
                  <c:v>43405.75</c:v>
                </c:pt>
                <c:pt idx="80">
                  <c:v>43406.330555555556</c:v>
                </c:pt>
                <c:pt idx="81">
                  <c:v>43406.37222222222</c:v>
                </c:pt>
                <c:pt idx="82">
                  <c:v>43406.531944444447</c:v>
                </c:pt>
                <c:pt idx="83">
                  <c:v>43406.578472222223</c:v>
                </c:pt>
                <c:pt idx="84">
                  <c:v>43406.826388888891</c:v>
                </c:pt>
                <c:pt idx="85">
                  <c:v>43407.243055555555</c:v>
                </c:pt>
                <c:pt idx="86">
                  <c:v>43407.293749999997</c:v>
                </c:pt>
                <c:pt idx="87">
                  <c:v>43407.383333333331</c:v>
                </c:pt>
                <c:pt idx="88">
                  <c:v>43407.439583333333</c:v>
                </c:pt>
                <c:pt idx="89">
                  <c:v>43409.263194444444</c:v>
                </c:pt>
                <c:pt idx="90">
                  <c:v>43409.298611111109</c:v>
                </c:pt>
                <c:pt idx="91">
                  <c:v>43409.396527777775</c:v>
                </c:pt>
                <c:pt idx="92">
                  <c:v>43409.466666666667</c:v>
                </c:pt>
                <c:pt idx="93">
                  <c:v>43409.543055555558</c:v>
                </c:pt>
                <c:pt idx="94">
                  <c:v>43409.624305555553</c:v>
                </c:pt>
                <c:pt idx="95">
                  <c:v>43410.258333333331</c:v>
                </c:pt>
                <c:pt idx="96">
                  <c:v>43410.385416666664</c:v>
                </c:pt>
                <c:pt idx="97">
                  <c:v>43410.520138888889</c:v>
                </c:pt>
                <c:pt idx="98">
                  <c:v>43410.627083333333</c:v>
                </c:pt>
                <c:pt idx="99">
                  <c:v>43410.78125</c:v>
                </c:pt>
                <c:pt idx="100">
                  <c:v>43411.256249999999</c:v>
                </c:pt>
                <c:pt idx="101">
                  <c:v>43411.379861111112</c:v>
                </c:pt>
                <c:pt idx="102">
                  <c:v>43411.425694444442</c:v>
                </c:pt>
                <c:pt idx="103">
                  <c:v>43412.262499999997</c:v>
                </c:pt>
                <c:pt idx="104">
                  <c:v>43412.317361111112</c:v>
                </c:pt>
                <c:pt idx="105">
                  <c:v>43412.38958333333</c:v>
                </c:pt>
                <c:pt idx="106">
                  <c:v>43412.504166666666</c:v>
                </c:pt>
                <c:pt idx="107">
                  <c:v>43412.5625</c:v>
                </c:pt>
                <c:pt idx="108">
                  <c:v>43412.590277777781</c:v>
                </c:pt>
                <c:pt idx="109">
                  <c:v>43412.698611111111</c:v>
                </c:pt>
                <c:pt idx="110">
                  <c:v>43413.256249999999</c:v>
                </c:pt>
                <c:pt idx="111">
                  <c:v>43413.404166666667</c:v>
                </c:pt>
                <c:pt idx="112">
                  <c:v>43413.478472222225</c:v>
                </c:pt>
                <c:pt idx="113">
                  <c:v>43413.513194444444</c:v>
                </c:pt>
                <c:pt idx="114">
                  <c:v>43413.557638888888</c:v>
                </c:pt>
                <c:pt idx="115">
                  <c:v>43109.672222222223</c:v>
                </c:pt>
                <c:pt idx="116">
                  <c:v>43413.78125</c:v>
                </c:pt>
                <c:pt idx="117">
                  <c:v>43416.259027777778</c:v>
                </c:pt>
                <c:pt idx="118">
                  <c:v>43416.420138888891</c:v>
                </c:pt>
                <c:pt idx="119">
                  <c:v>43416.524305555555</c:v>
                </c:pt>
                <c:pt idx="120">
                  <c:v>43416.553472222222</c:v>
                </c:pt>
                <c:pt idx="121">
                  <c:v>43416.6</c:v>
                </c:pt>
                <c:pt idx="122">
                  <c:v>43416.6875</c:v>
                </c:pt>
                <c:pt idx="123">
                  <c:v>43416.709722222222</c:v>
                </c:pt>
                <c:pt idx="124">
                  <c:v>43416.796527777777</c:v>
                </c:pt>
                <c:pt idx="125">
                  <c:v>43417.257638888892</c:v>
                </c:pt>
                <c:pt idx="126">
                  <c:v>43417.398611111108</c:v>
                </c:pt>
                <c:pt idx="127">
                  <c:v>43417.492361111108</c:v>
                </c:pt>
                <c:pt idx="128">
                  <c:v>43417.534722222219</c:v>
                </c:pt>
                <c:pt idx="129">
                  <c:v>43417.611805555556</c:v>
                </c:pt>
                <c:pt idx="130">
                  <c:v>43417.749305555553</c:v>
                </c:pt>
                <c:pt idx="131">
                  <c:v>43417.786805555559</c:v>
                </c:pt>
                <c:pt idx="132">
                  <c:v>43418.265277777777</c:v>
                </c:pt>
                <c:pt idx="133">
                  <c:v>43418.40625</c:v>
                </c:pt>
                <c:pt idx="134">
                  <c:v>43418.431944444441</c:v>
                </c:pt>
                <c:pt idx="135">
                  <c:v>43418.533333333333</c:v>
                </c:pt>
                <c:pt idx="136">
                  <c:v>43418.605555555558</c:v>
                </c:pt>
                <c:pt idx="137">
                  <c:v>43418.710416666669</c:v>
                </c:pt>
                <c:pt idx="138">
                  <c:v>43418.758333333331</c:v>
                </c:pt>
                <c:pt idx="139">
                  <c:v>43419.258333333331</c:v>
                </c:pt>
                <c:pt idx="140">
                  <c:v>43419.383333333331</c:v>
                </c:pt>
                <c:pt idx="141">
                  <c:v>43419.521527777775</c:v>
                </c:pt>
                <c:pt idx="142">
                  <c:v>43419.625694444447</c:v>
                </c:pt>
                <c:pt idx="143">
                  <c:v>43419.681250000001</c:v>
                </c:pt>
                <c:pt idx="144">
                  <c:v>43420.234027777777</c:v>
                </c:pt>
                <c:pt idx="145">
                  <c:v>43420.287499999999</c:v>
                </c:pt>
                <c:pt idx="146">
                  <c:v>43420.382638888892</c:v>
                </c:pt>
                <c:pt idx="147">
                  <c:v>43420.442361111112</c:v>
                </c:pt>
                <c:pt idx="148">
                  <c:v>43420.474305555559</c:v>
                </c:pt>
                <c:pt idx="149">
                  <c:v>43420.619444444441</c:v>
                </c:pt>
                <c:pt idx="150">
                  <c:v>43420.691666666666</c:v>
                </c:pt>
                <c:pt idx="151">
                  <c:v>43420.69027777778</c:v>
                </c:pt>
                <c:pt idx="152">
                  <c:v>43424.255555555559</c:v>
                </c:pt>
                <c:pt idx="153">
                  <c:v>43424.281944444447</c:v>
                </c:pt>
                <c:pt idx="154">
                  <c:v>43424.375694444447</c:v>
                </c:pt>
                <c:pt idx="155">
                  <c:v>43424.522222222222</c:v>
                </c:pt>
                <c:pt idx="156">
                  <c:v>43424.625</c:v>
                </c:pt>
                <c:pt idx="157">
                  <c:v>43425.226388888892</c:v>
                </c:pt>
                <c:pt idx="158">
                  <c:v>43425.285416666666</c:v>
                </c:pt>
                <c:pt idx="159">
                  <c:v>43425.402777777781</c:v>
                </c:pt>
                <c:pt idx="160">
                  <c:v>43425.536805555559</c:v>
                </c:pt>
                <c:pt idx="161">
                  <c:v>43425.631944444445</c:v>
                </c:pt>
                <c:pt idx="162">
                  <c:v>43430.356249999997</c:v>
                </c:pt>
                <c:pt idx="163">
                  <c:v>43430.444444444445</c:v>
                </c:pt>
                <c:pt idx="164">
                  <c:v>43430.500694444447</c:v>
                </c:pt>
                <c:pt idx="165">
                  <c:v>43430.579861111109</c:v>
                </c:pt>
                <c:pt idx="166">
                  <c:v>43430.611111111109</c:v>
                </c:pt>
                <c:pt idx="167">
                  <c:v>43430.649305555555</c:v>
                </c:pt>
                <c:pt idx="168">
                  <c:v>43430.722222222219</c:v>
                </c:pt>
                <c:pt idx="169">
                  <c:v>43431.267361111109</c:v>
                </c:pt>
                <c:pt idx="170">
                  <c:v>43431.381944444445</c:v>
                </c:pt>
                <c:pt idx="171">
                  <c:v>43431.490972222222</c:v>
                </c:pt>
                <c:pt idx="172">
                  <c:v>43431.556250000001</c:v>
                </c:pt>
                <c:pt idx="173">
                  <c:v>43431.635416666664</c:v>
                </c:pt>
                <c:pt idx="174">
                  <c:v>43431.645138888889</c:v>
                </c:pt>
                <c:pt idx="175">
                  <c:v>43432.263194444444</c:v>
                </c:pt>
                <c:pt idx="176">
                  <c:v>43432.394444444442</c:v>
                </c:pt>
                <c:pt idx="177">
                  <c:v>43432.479861111111</c:v>
                </c:pt>
                <c:pt idx="178">
                  <c:v>43432.540277777778</c:v>
                </c:pt>
                <c:pt idx="179">
                  <c:v>43432.627083333333</c:v>
                </c:pt>
                <c:pt idx="180">
                  <c:v>43432.714583333334</c:v>
                </c:pt>
                <c:pt idx="181">
                  <c:v>43433.26458333333</c:v>
                </c:pt>
                <c:pt idx="182">
                  <c:v>43433.386111111111</c:v>
                </c:pt>
                <c:pt idx="183">
                  <c:v>43433.524305555555</c:v>
                </c:pt>
                <c:pt idx="184">
                  <c:v>43433.582638888889</c:v>
                </c:pt>
                <c:pt idx="185">
                  <c:v>43433.746527777781</c:v>
                </c:pt>
                <c:pt idx="186">
                  <c:v>43434.245138888888</c:v>
                </c:pt>
                <c:pt idx="187">
                  <c:v>43434.282638888886</c:v>
                </c:pt>
                <c:pt idx="188">
                  <c:v>43434.388194444444</c:v>
                </c:pt>
                <c:pt idx="189">
                  <c:v>43434.560416666667</c:v>
                </c:pt>
                <c:pt idx="190">
                  <c:v>43437.26666666667</c:v>
                </c:pt>
                <c:pt idx="191">
                  <c:v>43437.400694444441</c:v>
                </c:pt>
                <c:pt idx="192">
                  <c:v>43437.451388888891</c:v>
                </c:pt>
                <c:pt idx="193">
                  <c:v>43437.508333333331</c:v>
                </c:pt>
                <c:pt idx="194">
                  <c:v>43437.554861111108</c:v>
                </c:pt>
                <c:pt idx="195">
                  <c:v>43438.265972222223</c:v>
                </c:pt>
                <c:pt idx="196">
                  <c:v>43438.40625</c:v>
                </c:pt>
                <c:pt idx="197">
                  <c:v>43438.426388888889</c:v>
                </c:pt>
                <c:pt idx="198">
                  <c:v>43438.484722222223</c:v>
                </c:pt>
                <c:pt idx="199">
                  <c:v>43439.229166666664</c:v>
                </c:pt>
                <c:pt idx="200">
                  <c:v>43439.322222222225</c:v>
                </c:pt>
                <c:pt idx="201">
                  <c:v>43439.342361111114</c:v>
                </c:pt>
                <c:pt idx="202">
                  <c:v>43439.454861111109</c:v>
                </c:pt>
                <c:pt idx="203">
                  <c:v>43439.570833333331</c:v>
                </c:pt>
                <c:pt idx="204">
                  <c:v>43439.706250000003</c:v>
                </c:pt>
                <c:pt idx="205">
                  <c:v>43440.262499999997</c:v>
                </c:pt>
                <c:pt idx="206">
                  <c:v>43440.353472222225</c:v>
                </c:pt>
                <c:pt idx="207">
                  <c:v>43440.39166666667</c:v>
                </c:pt>
              </c:numCache>
            </c:numRef>
          </c:cat>
          <c:val>
            <c:numRef>
              <c:f>'083118am'!$D$2:$D$209</c:f>
              <c:numCache>
                <c:formatCode>0</c:formatCode>
                <c:ptCount val="208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211</c:v>
                </c:pt>
                <c:pt idx="4">
                  <c:v>208</c:v>
                </c:pt>
                <c:pt idx="5">
                  <c:v>210</c:v>
                </c:pt>
                <c:pt idx="6">
                  <c:v>205</c:v>
                </c:pt>
                <c:pt idx="7">
                  <c:v>207</c:v>
                </c:pt>
                <c:pt idx="8">
                  <c:v>210</c:v>
                </c:pt>
                <c:pt idx="9">
                  <c:v>209</c:v>
                </c:pt>
                <c:pt idx="10">
                  <c:v>211</c:v>
                </c:pt>
                <c:pt idx="11">
                  <c:v>211</c:v>
                </c:pt>
                <c:pt idx="12">
                  <c:v>213</c:v>
                </c:pt>
                <c:pt idx="13">
                  <c:v>215</c:v>
                </c:pt>
                <c:pt idx="14">
                  <c:v>214</c:v>
                </c:pt>
                <c:pt idx="15">
                  <c:v>215</c:v>
                </c:pt>
                <c:pt idx="16">
                  <c:v>213</c:v>
                </c:pt>
                <c:pt idx="17">
                  <c:v>214</c:v>
                </c:pt>
                <c:pt idx="18">
                  <c:v>217</c:v>
                </c:pt>
                <c:pt idx="19">
                  <c:v>217</c:v>
                </c:pt>
                <c:pt idx="20">
                  <c:v>216</c:v>
                </c:pt>
                <c:pt idx="21">
                  <c:v>216</c:v>
                </c:pt>
                <c:pt idx="22">
                  <c:v>218</c:v>
                </c:pt>
                <c:pt idx="23">
                  <c:v>224</c:v>
                </c:pt>
                <c:pt idx="24">
                  <c:v>224</c:v>
                </c:pt>
                <c:pt idx="25">
                  <c:v>218</c:v>
                </c:pt>
                <c:pt idx="26">
                  <c:v>217</c:v>
                </c:pt>
                <c:pt idx="27">
                  <c:v>214</c:v>
                </c:pt>
                <c:pt idx="28">
                  <c:v>214</c:v>
                </c:pt>
                <c:pt idx="29">
                  <c:v>212</c:v>
                </c:pt>
                <c:pt idx="30">
                  <c:v>212</c:v>
                </c:pt>
                <c:pt idx="31">
                  <c:v>215</c:v>
                </c:pt>
                <c:pt idx="32">
                  <c:v>207</c:v>
                </c:pt>
                <c:pt idx="33">
                  <c:v>209</c:v>
                </c:pt>
                <c:pt idx="34">
                  <c:v>208</c:v>
                </c:pt>
                <c:pt idx="35">
                  <c:v>209</c:v>
                </c:pt>
                <c:pt idx="36">
                  <c:v>206</c:v>
                </c:pt>
                <c:pt idx="37">
                  <c:v>225</c:v>
                </c:pt>
                <c:pt idx="38">
                  <c:v>227</c:v>
                </c:pt>
                <c:pt idx="39">
                  <c:v>224</c:v>
                </c:pt>
                <c:pt idx="40">
                  <c:v>224</c:v>
                </c:pt>
                <c:pt idx="41">
                  <c:v>216</c:v>
                </c:pt>
                <c:pt idx="42">
                  <c:v>217</c:v>
                </c:pt>
                <c:pt idx="43">
                  <c:v>216</c:v>
                </c:pt>
                <c:pt idx="44">
                  <c:v>213</c:v>
                </c:pt>
                <c:pt idx="45">
                  <c:v>216</c:v>
                </c:pt>
                <c:pt idx="46">
                  <c:v>212</c:v>
                </c:pt>
                <c:pt idx="47">
                  <c:v>212</c:v>
                </c:pt>
                <c:pt idx="48">
                  <c:v>214</c:v>
                </c:pt>
                <c:pt idx="49">
                  <c:v>214</c:v>
                </c:pt>
                <c:pt idx="50">
                  <c:v>211</c:v>
                </c:pt>
                <c:pt idx="51">
                  <c:v>210</c:v>
                </c:pt>
                <c:pt idx="52">
                  <c:v>212</c:v>
                </c:pt>
                <c:pt idx="53">
                  <c:v>212</c:v>
                </c:pt>
                <c:pt idx="54">
                  <c:v>210</c:v>
                </c:pt>
                <c:pt idx="55">
                  <c:v>214</c:v>
                </c:pt>
                <c:pt idx="56">
                  <c:v>214</c:v>
                </c:pt>
                <c:pt idx="57">
                  <c:v>212</c:v>
                </c:pt>
                <c:pt idx="58">
                  <c:v>210</c:v>
                </c:pt>
                <c:pt idx="59">
                  <c:v>211</c:v>
                </c:pt>
                <c:pt idx="60">
                  <c:v>213</c:v>
                </c:pt>
                <c:pt idx="61">
                  <c:v>209</c:v>
                </c:pt>
                <c:pt idx="62">
                  <c:v>211</c:v>
                </c:pt>
                <c:pt idx="63">
                  <c:v>208</c:v>
                </c:pt>
                <c:pt idx="64">
                  <c:v>208</c:v>
                </c:pt>
                <c:pt idx="65">
                  <c:v>213</c:v>
                </c:pt>
                <c:pt idx="66">
                  <c:v>212</c:v>
                </c:pt>
                <c:pt idx="67">
                  <c:v>206</c:v>
                </c:pt>
                <c:pt idx="68">
                  <c:v>209</c:v>
                </c:pt>
                <c:pt idx="69">
                  <c:v>208</c:v>
                </c:pt>
                <c:pt idx="70">
                  <c:v>211</c:v>
                </c:pt>
                <c:pt idx="71">
                  <c:v>205</c:v>
                </c:pt>
                <c:pt idx="72">
                  <c:v>208</c:v>
                </c:pt>
                <c:pt idx="73">
                  <c:v>208</c:v>
                </c:pt>
                <c:pt idx="74">
                  <c:v>210</c:v>
                </c:pt>
                <c:pt idx="75">
                  <c:v>207</c:v>
                </c:pt>
                <c:pt idx="76">
                  <c:v>208</c:v>
                </c:pt>
                <c:pt idx="77">
                  <c:v>209</c:v>
                </c:pt>
                <c:pt idx="78">
                  <c:v>208</c:v>
                </c:pt>
                <c:pt idx="79">
                  <c:v>225</c:v>
                </c:pt>
                <c:pt idx="80">
                  <c:v>213</c:v>
                </c:pt>
                <c:pt idx="81">
                  <c:v>208</c:v>
                </c:pt>
                <c:pt idx="82">
                  <c:v>209</c:v>
                </c:pt>
                <c:pt idx="83">
                  <c:v>213</c:v>
                </c:pt>
                <c:pt idx="84">
                  <c:v>211</c:v>
                </c:pt>
                <c:pt idx="85">
                  <c:v>210</c:v>
                </c:pt>
                <c:pt idx="86">
                  <c:v>209</c:v>
                </c:pt>
                <c:pt idx="87">
                  <c:v>211</c:v>
                </c:pt>
                <c:pt idx="88">
                  <c:v>210</c:v>
                </c:pt>
                <c:pt idx="89">
                  <c:v>213</c:v>
                </c:pt>
                <c:pt idx="90">
                  <c:v>210</c:v>
                </c:pt>
                <c:pt idx="91">
                  <c:v>213</c:v>
                </c:pt>
                <c:pt idx="92">
                  <c:v>212</c:v>
                </c:pt>
                <c:pt idx="93">
                  <c:v>212</c:v>
                </c:pt>
                <c:pt idx="94">
                  <c:v>212</c:v>
                </c:pt>
                <c:pt idx="95">
                  <c:v>209</c:v>
                </c:pt>
                <c:pt idx="96">
                  <c:v>209</c:v>
                </c:pt>
                <c:pt idx="97">
                  <c:v>208</c:v>
                </c:pt>
                <c:pt idx="98">
                  <c:v>207</c:v>
                </c:pt>
                <c:pt idx="99">
                  <c:v>210</c:v>
                </c:pt>
                <c:pt idx="100">
                  <c:v>206</c:v>
                </c:pt>
                <c:pt idx="101">
                  <c:v>208</c:v>
                </c:pt>
                <c:pt idx="102">
                  <c:v>204</c:v>
                </c:pt>
                <c:pt idx="103">
                  <c:v>209</c:v>
                </c:pt>
                <c:pt idx="104">
                  <c:v>209</c:v>
                </c:pt>
                <c:pt idx="105">
                  <c:v>210</c:v>
                </c:pt>
                <c:pt idx="106">
                  <c:v>210</c:v>
                </c:pt>
                <c:pt idx="107">
                  <c:v>211</c:v>
                </c:pt>
                <c:pt idx="108">
                  <c:v>209</c:v>
                </c:pt>
                <c:pt idx="109">
                  <c:v>211</c:v>
                </c:pt>
                <c:pt idx="110">
                  <c:v>211</c:v>
                </c:pt>
                <c:pt idx="111">
                  <c:v>211</c:v>
                </c:pt>
                <c:pt idx="112">
                  <c:v>211</c:v>
                </c:pt>
                <c:pt idx="113">
                  <c:v>211</c:v>
                </c:pt>
                <c:pt idx="114">
                  <c:v>211</c:v>
                </c:pt>
                <c:pt idx="115">
                  <c:v>210</c:v>
                </c:pt>
                <c:pt idx="116">
                  <c:v>215</c:v>
                </c:pt>
                <c:pt idx="117">
                  <c:v>211</c:v>
                </c:pt>
                <c:pt idx="118">
                  <c:v>210</c:v>
                </c:pt>
                <c:pt idx="119">
                  <c:v>212</c:v>
                </c:pt>
                <c:pt idx="120">
                  <c:v>209</c:v>
                </c:pt>
                <c:pt idx="121">
                  <c:v>212</c:v>
                </c:pt>
                <c:pt idx="122">
                  <c:v>204</c:v>
                </c:pt>
                <c:pt idx="123">
                  <c:v>213</c:v>
                </c:pt>
                <c:pt idx="124">
                  <c:v>214</c:v>
                </c:pt>
                <c:pt idx="125">
                  <c:v>213</c:v>
                </c:pt>
                <c:pt idx="126">
                  <c:v>215</c:v>
                </c:pt>
                <c:pt idx="127">
                  <c:v>213</c:v>
                </c:pt>
                <c:pt idx="128">
                  <c:v>213</c:v>
                </c:pt>
                <c:pt idx="129">
                  <c:v>213</c:v>
                </c:pt>
                <c:pt idx="130">
                  <c:v>205</c:v>
                </c:pt>
                <c:pt idx="131">
                  <c:v>211</c:v>
                </c:pt>
                <c:pt idx="132">
                  <c:v>215</c:v>
                </c:pt>
                <c:pt idx="133">
                  <c:v>216</c:v>
                </c:pt>
                <c:pt idx="134">
                  <c:v>214</c:v>
                </c:pt>
                <c:pt idx="135">
                  <c:v>214</c:v>
                </c:pt>
                <c:pt idx="136">
                  <c:v>214</c:v>
                </c:pt>
                <c:pt idx="137">
                  <c:v>216</c:v>
                </c:pt>
                <c:pt idx="138">
                  <c:v>216</c:v>
                </c:pt>
                <c:pt idx="139">
                  <c:v>215</c:v>
                </c:pt>
                <c:pt idx="140">
                  <c:v>213</c:v>
                </c:pt>
                <c:pt idx="141">
                  <c:v>214</c:v>
                </c:pt>
                <c:pt idx="142">
                  <c:v>219</c:v>
                </c:pt>
                <c:pt idx="143">
                  <c:v>217</c:v>
                </c:pt>
                <c:pt idx="144">
                  <c:v>216</c:v>
                </c:pt>
                <c:pt idx="145">
                  <c:v>216</c:v>
                </c:pt>
                <c:pt idx="146">
                  <c:v>217</c:v>
                </c:pt>
                <c:pt idx="147">
                  <c:v>215</c:v>
                </c:pt>
                <c:pt idx="148">
                  <c:v>217</c:v>
                </c:pt>
                <c:pt idx="149">
                  <c:v>218</c:v>
                </c:pt>
                <c:pt idx="150">
                  <c:v>212</c:v>
                </c:pt>
                <c:pt idx="151">
                  <c:v>207</c:v>
                </c:pt>
                <c:pt idx="152">
                  <c:v>213</c:v>
                </c:pt>
                <c:pt idx="153">
                  <c:v>213</c:v>
                </c:pt>
                <c:pt idx="154">
                  <c:v>215</c:v>
                </c:pt>
                <c:pt idx="155">
                  <c:v>214</c:v>
                </c:pt>
                <c:pt idx="156">
                  <c:v>216</c:v>
                </c:pt>
                <c:pt idx="157">
                  <c:v>213</c:v>
                </c:pt>
                <c:pt idx="158">
                  <c:v>218</c:v>
                </c:pt>
                <c:pt idx="159">
                  <c:v>216</c:v>
                </c:pt>
                <c:pt idx="160">
                  <c:v>215</c:v>
                </c:pt>
                <c:pt idx="161">
                  <c:v>216</c:v>
                </c:pt>
                <c:pt idx="162">
                  <c:v>212</c:v>
                </c:pt>
                <c:pt idx="163">
                  <c:v>210</c:v>
                </c:pt>
                <c:pt idx="164">
                  <c:v>215</c:v>
                </c:pt>
                <c:pt idx="165">
                  <c:v>214</c:v>
                </c:pt>
                <c:pt idx="166">
                  <c:v>214</c:v>
                </c:pt>
                <c:pt idx="167">
                  <c:v>212</c:v>
                </c:pt>
                <c:pt idx="168">
                  <c:v>212</c:v>
                </c:pt>
                <c:pt idx="169">
                  <c:v>214</c:v>
                </c:pt>
                <c:pt idx="170">
                  <c:v>214</c:v>
                </c:pt>
                <c:pt idx="171">
                  <c:v>215</c:v>
                </c:pt>
                <c:pt idx="172">
                  <c:v>215</c:v>
                </c:pt>
                <c:pt idx="173">
                  <c:v>211</c:v>
                </c:pt>
                <c:pt idx="174">
                  <c:v>213</c:v>
                </c:pt>
                <c:pt idx="175">
                  <c:v>215</c:v>
                </c:pt>
                <c:pt idx="176">
                  <c:v>215</c:v>
                </c:pt>
                <c:pt idx="177">
                  <c:v>215</c:v>
                </c:pt>
                <c:pt idx="178">
                  <c:v>215</c:v>
                </c:pt>
                <c:pt idx="179">
                  <c:v>215</c:v>
                </c:pt>
                <c:pt idx="180">
                  <c:v>214</c:v>
                </c:pt>
                <c:pt idx="181">
                  <c:v>217</c:v>
                </c:pt>
                <c:pt idx="182">
                  <c:v>216</c:v>
                </c:pt>
                <c:pt idx="183">
                  <c:v>217</c:v>
                </c:pt>
                <c:pt idx="184">
                  <c:v>218</c:v>
                </c:pt>
                <c:pt idx="185">
                  <c:v>215</c:v>
                </c:pt>
                <c:pt idx="186">
                  <c:v>216</c:v>
                </c:pt>
                <c:pt idx="187">
                  <c:v>215</c:v>
                </c:pt>
                <c:pt idx="188">
                  <c:v>215</c:v>
                </c:pt>
                <c:pt idx="189">
                  <c:v>216</c:v>
                </c:pt>
                <c:pt idx="190">
                  <c:v>217</c:v>
                </c:pt>
                <c:pt idx="191">
                  <c:v>218</c:v>
                </c:pt>
                <c:pt idx="192">
                  <c:v>217</c:v>
                </c:pt>
                <c:pt idx="193">
                  <c:v>217</c:v>
                </c:pt>
                <c:pt idx="194">
                  <c:v>218</c:v>
                </c:pt>
                <c:pt idx="195">
                  <c:v>216</c:v>
                </c:pt>
                <c:pt idx="196">
                  <c:v>215</c:v>
                </c:pt>
                <c:pt idx="197">
                  <c:v>215</c:v>
                </c:pt>
                <c:pt idx="198">
                  <c:v>213</c:v>
                </c:pt>
                <c:pt idx="199">
                  <c:v>209</c:v>
                </c:pt>
                <c:pt idx="200">
                  <c:v>211</c:v>
                </c:pt>
                <c:pt idx="201">
                  <c:v>211</c:v>
                </c:pt>
                <c:pt idx="202">
                  <c:v>209</c:v>
                </c:pt>
                <c:pt idx="203">
                  <c:v>210</c:v>
                </c:pt>
                <c:pt idx="204">
                  <c:v>210</c:v>
                </c:pt>
                <c:pt idx="205">
                  <c:v>210</c:v>
                </c:pt>
                <c:pt idx="206">
                  <c:v>213</c:v>
                </c:pt>
                <c:pt idx="207">
                  <c:v>209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E3-41F2-8904-AD1AB08E74D8}"/>
            </c:ext>
          </c:extLst>
        </c:ser>
        <c:ser>
          <c:idx val="1"/>
          <c:order val="1"/>
          <c:tx>
            <c:v>UWL</c:v>
          </c:tx>
          <c:spPr>
            <a:ln w="28575" cap="rnd">
              <a:solidFill>
                <a:srgbClr val="F79646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'083118am'!$I$2:$I$209</c:f>
              <c:numCache>
                <c:formatCode>0.00</c:formatCode>
                <c:ptCount val="208"/>
                <c:pt idx="0">
                  <c:v>220.55405260479611</c:v>
                </c:pt>
                <c:pt idx="1">
                  <c:v>220.55405260479611</c:v>
                </c:pt>
                <c:pt idx="2">
                  <c:v>220.55405260479611</c:v>
                </c:pt>
                <c:pt idx="3">
                  <c:v>220.55405260479611</c:v>
                </c:pt>
                <c:pt idx="4">
                  <c:v>220.55405260479611</c:v>
                </c:pt>
                <c:pt idx="5">
                  <c:v>220.55405260479611</c:v>
                </c:pt>
                <c:pt idx="6">
                  <c:v>220.55405260479611</c:v>
                </c:pt>
                <c:pt idx="7">
                  <c:v>220.55405260479611</c:v>
                </c:pt>
                <c:pt idx="8">
                  <c:v>220.55405260479611</c:v>
                </c:pt>
                <c:pt idx="9">
                  <c:v>220.55405260479611</c:v>
                </c:pt>
                <c:pt idx="10">
                  <c:v>220.55405260479611</c:v>
                </c:pt>
                <c:pt idx="11">
                  <c:v>220.55405260479611</c:v>
                </c:pt>
                <c:pt idx="12">
                  <c:v>220.55405260479611</c:v>
                </c:pt>
                <c:pt idx="13">
                  <c:v>220.55405260479611</c:v>
                </c:pt>
                <c:pt idx="14">
                  <c:v>220.55405260479611</c:v>
                </c:pt>
                <c:pt idx="15">
                  <c:v>220.55405260479611</c:v>
                </c:pt>
                <c:pt idx="16">
                  <c:v>220.55405260479611</c:v>
                </c:pt>
                <c:pt idx="17">
                  <c:v>220.55405260479611</c:v>
                </c:pt>
                <c:pt idx="18">
                  <c:v>220.55405260479611</c:v>
                </c:pt>
                <c:pt idx="19">
                  <c:v>220.55405260479611</c:v>
                </c:pt>
                <c:pt idx="20">
                  <c:v>220.55405260479611</c:v>
                </c:pt>
                <c:pt idx="21">
                  <c:v>220.55405260479611</c:v>
                </c:pt>
                <c:pt idx="22">
                  <c:v>220.55405260479611</c:v>
                </c:pt>
                <c:pt idx="23">
                  <c:v>220.55405260479611</c:v>
                </c:pt>
                <c:pt idx="24">
                  <c:v>220.55405260479611</c:v>
                </c:pt>
                <c:pt idx="25">
                  <c:v>220.55405260479611</c:v>
                </c:pt>
                <c:pt idx="26">
                  <c:v>220.55405260479611</c:v>
                </c:pt>
                <c:pt idx="27">
                  <c:v>220.55405260479611</c:v>
                </c:pt>
                <c:pt idx="28">
                  <c:v>220.55405260479611</c:v>
                </c:pt>
                <c:pt idx="29">
                  <c:v>220.55405260479611</c:v>
                </c:pt>
                <c:pt idx="30">
                  <c:v>220.55405260479611</c:v>
                </c:pt>
                <c:pt idx="31">
                  <c:v>220.55405260479611</c:v>
                </c:pt>
                <c:pt idx="32">
                  <c:v>220.55405260479611</c:v>
                </c:pt>
                <c:pt idx="33">
                  <c:v>220.55405260479611</c:v>
                </c:pt>
                <c:pt idx="34">
                  <c:v>220.55405260479611</c:v>
                </c:pt>
                <c:pt idx="35">
                  <c:v>220.55405260479611</c:v>
                </c:pt>
                <c:pt idx="36">
                  <c:v>220.55405260479611</c:v>
                </c:pt>
                <c:pt idx="37">
                  <c:v>220.55405260479611</c:v>
                </c:pt>
                <c:pt idx="38">
                  <c:v>220.55405260479611</c:v>
                </c:pt>
                <c:pt idx="39">
                  <c:v>220.55405260479611</c:v>
                </c:pt>
                <c:pt idx="40">
                  <c:v>220.55405260479611</c:v>
                </c:pt>
                <c:pt idx="41">
                  <c:v>220.55405260479611</c:v>
                </c:pt>
                <c:pt idx="42">
                  <c:v>220.55405260479611</c:v>
                </c:pt>
                <c:pt idx="43">
                  <c:v>220.55405260479611</c:v>
                </c:pt>
                <c:pt idx="44">
                  <c:v>220.55405260479611</c:v>
                </c:pt>
                <c:pt idx="45">
                  <c:v>220.55405260479611</c:v>
                </c:pt>
                <c:pt idx="46">
                  <c:v>220.55405260479611</c:v>
                </c:pt>
                <c:pt idx="47">
                  <c:v>220.55405260479611</c:v>
                </c:pt>
                <c:pt idx="48">
                  <c:v>220.55405260479611</c:v>
                </c:pt>
                <c:pt idx="49">
                  <c:v>220.55405260479611</c:v>
                </c:pt>
                <c:pt idx="50">
                  <c:v>220.55405260479611</c:v>
                </c:pt>
                <c:pt idx="51">
                  <c:v>220.55405260479611</c:v>
                </c:pt>
                <c:pt idx="52">
                  <c:v>220.55405260479611</c:v>
                </c:pt>
                <c:pt idx="53">
                  <c:v>220.55405260479611</c:v>
                </c:pt>
                <c:pt idx="54">
                  <c:v>220.55405260479611</c:v>
                </c:pt>
                <c:pt idx="55">
                  <c:v>220.55405260479611</c:v>
                </c:pt>
                <c:pt idx="56">
                  <c:v>220.55405260479611</c:v>
                </c:pt>
                <c:pt idx="57">
                  <c:v>220.55405260479611</c:v>
                </c:pt>
                <c:pt idx="58">
                  <c:v>220.55405260479611</c:v>
                </c:pt>
                <c:pt idx="59">
                  <c:v>220.55405260479611</c:v>
                </c:pt>
                <c:pt idx="60">
                  <c:v>220.55405260479611</c:v>
                </c:pt>
                <c:pt idx="61">
                  <c:v>220.55405260479611</c:v>
                </c:pt>
                <c:pt idx="62">
                  <c:v>220.55405260479611</c:v>
                </c:pt>
                <c:pt idx="63">
                  <c:v>220.55405260479611</c:v>
                </c:pt>
                <c:pt idx="64">
                  <c:v>220.55405260479611</c:v>
                </c:pt>
                <c:pt idx="65">
                  <c:v>220.55405260479611</c:v>
                </c:pt>
                <c:pt idx="66">
                  <c:v>220.55405260479611</c:v>
                </c:pt>
                <c:pt idx="67">
                  <c:v>220.55405260479611</c:v>
                </c:pt>
                <c:pt idx="68">
                  <c:v>220.55405260479611</c:v>
                </c:pt>
                <c:pt idx="69">
                  <c:v>220.55405260479611</c:v>
                </c:pt>
                <c:pt idx="70">
                  <c:v>220.55405260479611</c:v>
                </c:pt>
                <c:pt idx="71">
                  <c:v>220.55405260479611</c:v>
                </c:pt>
                <c:pt idx="72">
                  <c:v>220.55405260479611</c:v>
                </c:pt>
                <c:pt idx="73">
                  <c:v>220.55405260479611</c:v>
                </c:pt>
                <c:pt idx="74">
                  <c:v>220.55405260479611</c:v>
                </c:pt>
                <c:pt idx="75">
                  <c:v>220.55405260479611</c:v>
                </c:pt>
                <c:pt idx="76">
                  <c:v>220.55405260479611</c:v>
                </c:pt>
                <c:pt idx="77">
                  <c:v>220.55405260479611</c:v>
                </c:pt>
                <c:pt idx="78">
                  <c:v>220.55405260479611</c:v>
                </c:pt>
                <c:pt idx="79">
                  <c:v>220.55405260479611</c:v>
                </c:pt>
                <c:pt idx="80">
                  <c:v>220.55405260479611</c:v>
                </c:pt>
                <c:pt idx="81">
                  <c:v>220.55405260479611</c:v>
                </c:pt>
                <c:pt idx="82">
                  <c:v>220.55405260479611</c:v>
                </c:pt>
                <c:pt idx="83">
                  <c:v>220.55405260479611</c:v>
                </c:pt>
                <c:pt idx="84">
                  <c:v>220.55405260479611</c:v>
                </c:pt>
                <c:pt idx="85">
                  <c:v>220.55405260479611</c:v>
                </c:pt>
                <c:pt idx="86">
                  <c:v>220.55405260479611</c:v>
                </c:pt>
                <c:pt idx="87">
                  <c:v>220.55405260479611</c:v>
                </c:pt>
                <c:pt idx="88">
                  <c:v>220.55405260479611</c:v>
                </c:pt>
                <c:pt idx="89">
                  <c:v>220.55405260479611</c:v>
                </c:pt>
                <c:pt idx="90">
                  <c:v>220.55405260479611</c:v>
                </c:pt>
                <c:pt idx="91">
                  <c:v>220.55405260479611</c:v>
                </c:pt>
                <c:pt idx="92">
                  <c:v>220.55405260479611</c:v>
                </c:pt>
                <c:pt idx="93">
                  <c:v>220.55405260479611</c:v>
                </c:pt>
                <c:pt idx="94">
                  <c:v>220.55405260479611</c:v>
                </c:pt>
                <c:pt idx="95">
                  <c:v>220.55405260479611</c:v>
                </c:pt>
                <c:pt idx="96">
                  <c:v>220.55405260479611</c:v>
                </c:pt>
                <c:pt idx="97">
                  <c:v>220.55405260479611</c:v>
                </c:pt>
                <c:pt idx="98">
                  <c:v>220.55405260479611</c:v>
                </c:pt>
                <c:pt idx="99">
                  <c:v>220.55405260479611</c:v>
                </c:pt>
                <c:pt idx="100">
                  <c:v>220.55405260479611</c:v>
                </c:pt>
                <c:pt idx="101">
                  <c:v>220.55405260479611</c:v>
                </c:pt>
                <c:pt idx="102">
                  <c:v>220.55405260479611</c:v>
                </c:pt>
                <c:pt idx="103">
                  <c:v>220.55405260479611</c:v>
                </c:pt>
                <c:pt idx="104">
                  <c:v>220.55405260479611</c:v>
                </c:pt>
                <c:pt idx="105">
                  <c:v>220.55405260479611</c:v>
                </c:pt>
                <c:pt idx="106">
                  <c:v>220.55405260479611</c:v>
                </c:pt>
                <c:pt idx="107">
                  <c:v>220.55405260479611</c:v>
                </c:pt>
                <c:pt idx="108">
                  <c:v>220.55405260479611</c:v>
                </c:pt>
                <c:pt idx="109">
                  <c:v>220.55405260479611</c:v>
                </c:pt>
                <c:pt idx="110">
                  <c:v>220.55405260479611</c:v>
                </c:pt>
                <c:pt idx="111">
                  <c:v>220.55405260479611</c:v>
                </c:pt>
                <c:pt idx="112">
                  <c:v>220.55405260479611</c:v>
                </c:pt>
                <c:pt idx="113">
                  <c:v>220.55405260479611</c:v>
                </c:pt>
                <c:pt idx="114">
                  <c:v>220.55405260479611</c:v>
                </c:pt>
                <c:pt idx="115">
                  <c:v>220.55405260479611</c:v>
                </c:pt>
                <c:pt idx="116">
                  <c:v>220.55405260479611</c:v>
                </c:pt>
                <c:pt idx="117">
                  <c:v>220.55405260479611</c:v>
                </c:pt>
                <c:pt idx="118">
                  <c:v>220.55405260479611</c:v>
                </c:pt>
                <c:pt idx="119">
                  <c:v>220.55405260479611</c:v>
                </c:pt>
                <c:pt idx="120">
                  <c:v>220.55405260479611</c:v>
                </c:pt>
                <c:pt idx="121">
                  <c:v>220.55405260479611</c:v>
                </c:pt>
                <c:pt idx="122">
                  <c:v>220.55405260479611</c:v>
                </c:pt>
                <c:pt idx="123">
                  <c:v>220.55405260479611</c:v>
                </c:pt>
                <c:pt idx="124">
                  <c:v>220.55405260479611</c:v>
                </c:pt>
                <c:pt idx="125">
                  <c:v>220.55405260479611</c:v>
                </c:pt>
                <c:pt idx="126">
                  <c:v>220.55405260479611</c:v>
                </c:pt>
                <c:pt idx="127">
                  <c:v>220.55405260479611</c:v>
                </c:pt>
                <c:pt idx="128">
                  <c:v>220.55405260479611</c:v>
                </c:pt>
                <c:pt idx="129">
                  <c:v>220.55405260479611</c:v>
                </c:pt>
                <c:pt idx="130">
                  <c:v>220.55405260479611</c:v>
                </c:pt>
                <c:pt idx="131">
                  <c:v>220.55405260479611</c:v>
                </c:pt>
                <c:pt idx="132">
                  <c:v>220.55405260479611</c:v>
                </c:pt>
                <c:pt idx="133">
                  <c:v>220.55405260479611</c:v>
                </c:pt>
                <c:pt idx="134">
                  <c:v>220.55405260479611</c:v>
                </c:pt>
                <c:pt idx="135">
                  <c:v>220.55405260479611</c:v>
                </c:pt>
                <c:pt idx="136">
                  <c:v>220.55405260479611</c:v>
                </c:pt>
                <c:pt idx="137">
                  <c:v>220.55405260479611</c:v>
                </c:pt>
                <c:pt idx="138">
                  <c:v>220.55405260479611</c:v>
                </c:pt>
                <c:pt idx="139">
                  <c:v>220.55405260479611</c:v>
                </c:pt>
                <c:pt idx="140">
                  <c:v>220.55405260479611</c:v>
                </c:pt>
                <c:pt idx="141">
                  <c:v>220.55405260479611</c:v>
                </c:pt>
                <c:pt idx="142">
                  <c:v>220.55405260479611</c:v>
                </c:pt>
                <c:pt idx="143">
                  <c:v>220.55405260479611</c:v>
                </c:pt>
                <c:pt idx="144">
                  <c:v>220.55405260479611</c:v>
                </c:pt>
                <c:pt idx="145">
                  <c:v>220.55405260479611</c:v>
                </c:pt>
                <c:pt idx="146">
                  <c:v>220.55405260479611</c:v>
                </c:pt>
                <c:pt idx="147">
                  <c:v>220.55405260479611</c:v>
                </c:pt>
                <c:pt idx="148">
                  <c:v>220.55405260479611</c:v>
                </c:pt>
                <c:pt idx="149">
                  <c:v>220.55405260479611</c:v>
                </c:pt>
                <c:pt idx="150">
                  <c:v>220.55405260479611</c:v>
                </c:pt>
                <c:pt idx="151">
                  <c:v>220.55405260479611</c:v>
                </c:pt>
                <c:pt idx="152">
                  <c:v>220.55405260479611</c:v>
                </c:pt>
                <c:pt idx="153">
                  <c:v>220.55405260479611</c:v>
                </c:pt>
                <c:pt idx="154">
                  <c:v>220.55405260479611</c:v>
                </c:pt>
                <c:pt idx="155">
                  <c:v>220.55405260479611</c:v>
                </c:pt>
                <c:pt idx="156">
                  <c:v>220.55405260479611</c:v>
                </c:pt>
                <c:pt idx="157">
                  <c:v>220.55405260479611</c:v>
                </c:pt>
                <c:pt idx="158">
                  <c:v>220.55405260479611</c:v>
                </c:pt>
                <c:pt idx="159">
                  <c:v>220.55405260479611</c:v>
                </c:pt>
                <c:pt idx="160">
                  <c:v>220.55405260479611</c:v>
                </c:pt>
                <c:pt idx="161">
                  <c:v>220.55405260479611</c:v>
                </c:pt>
                <c:pt idx="162">
                  <c:v>220.55405260479611</c:v>
                </c:pt>
                <c:pt idx="163">
                  <c:v>220.55405260479611</c:v>
                </c:pt>
                <c:pt idx="164">
                  <c:v>220.55405260479611</c:v>
                </c:pt>
                <c:pt idx="165">
                  <c:v>220.55405260479611</c:v>
                </c:pt>
                <c:pt idx="166">
                  <c:v>220.55405260479611</c:v>
                </c:pt>
                <c:pt idx="167">
                  <c:v>220.55405260479611</c:v>
                </c:pt>
                <c:pt idx="168">
                  <c:v>220.55405260479611</c:v>
                </c:pt>
                <c:pt idx="169">
                  <c:v>220.55405260479611</c:v>
                </c:pt>
                <c:pt idx="170">
                  <c:v>220.55405260479611</c:v>
                </c:pt>
                <c:pt idx="171">
                  <c:v>220.55405260479611</c:v>
                </c:pt>
                <c:pt idx="172">
                  <c:v>220.55405260479611</c:v>
                </c:pt>
                <c:pt idx="173">
                  <c:v>220.55405260479611</c:v>
                </c:pt>
                <c:pt idx="174">
                  <c:v>220.55405260479611</c:v>
                </c:pt>
                <c:pt idx="175">
                  <c:v>220.55405260479611</c:v>
                </c:pt>
                <c:pt idx="176">
                  <c:v>220.55405260479611</c:v>
                </c:pt>
                <c:pt idx="177">
                  <c:v>220.55405260479611</c:v>
                </c:pt>
                <c:pt idx="178">
                  <c:v>220.55405260479611</c:v>
                </c:pt>
                <c:pt idx="179">
                  <c:v>220.55405260479611</c:v>
                </c:pt>
                <c:pt idx="180">
                  <c:v>220.55405260479611</c:v>
                </c:pt>
                <c:pt idx="181">
                  <c:v>220.55405260479611</c:v>
                </c:pt>
                <c:pt idx="182">
                  <c:v>220.55405260479611</c:v>
                </c:pt>
                <c:pt idx="183">
                  <c:v>220.55405260479611</c:v>
                </c:pt>
                <c:pt idx="184">
                  <c:v>220.55405260479611</c:v>
                </c:pt>
                <c:pt idx="185">
                  <c:v>220.55405260479611</c:v>
                </c:pt>
                <c:pt idx="186">
                  <c:v>220.55405260479611</c:v>
                </c:pt>
                <c:pt idx="187">
                  <c:v>220.55405260479611</c:v>
                </c:pt>
                <c:pt idx="188">
                  <c:v>220.55405260479611</c:v>
                </c:pt>
                <c:pt idx="189">
                  <c:v>220.55405260479611</c:v>
                </c:pt>
                <c:pt idx="190">
                  <c:v>220.55405260479611</c:v>
                </c:pt>
                <c:pt idx="191">
                  <c:v>220.55405260479611</c:v>
                </c:pt>
                <c:pt idx="192">
                  <c:v>220.55405260479611</c:v>
                </c:pt>
                <c:pt idx="193">
                  <c:v>220.55405260479611</c:v>
                </c:pt>
                <c:pt idx="194">
                  <c:v>220.55405260479611</c:v>
                </c:pt>
                <c:pt idx="195">
                  <c:v>220.55405260479611</c:v>
                </c:pt>
                <c:pt idx="196">
                  <c:v>220.55405260479611</c:v>
                </c:pt>
                <c:pt idx="197">
                  <c:v>220.55405260479611</c:v>
                </c:pt>
                <c:pt idx="198">
                  <c:v>220.55405260479611</c:v>
                </c:pt>
                <c:pt idx="199">
                  <c:v>220.55405260479611</c:v>
                </c:pt>
                <c:pt idx="200">
                  <c:v>220.55405260479611</c:v>
                </c:pt>
                <c:pt idx="201">
                  <c:v>220.55405260479611</c:v>
                </c:pt>
                <c:pt idx="202">
                  <c:v>220.55405260479611</c:v>
                </c:pt>
                <c:pt idx="203">
                  <c:v>220.55405260479611</c:v>
                </c:pt>
                <c:pt idx="204">
                  <c:v>220.55405260479611</c:v>
                </c:pt>
                <c:pt idx="205">
                  <c:v>220.55405260479611</c:v>
                </c:pt>
                <c:pt idx="206">
                  <c:v>220.55405260479611</c:v>
                </c:pt>
                <c:pt idx="207">
                  <c:v>220.55405260479611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7E3-41F2-8904-AD1AB08E74D8}"/>
            </c:ext>
          </c:extLst>
        </c:ser>
        <c:ser>
          <c:idx val="2"/>
          <c:order val="2"/>
          <c:tx>
            <c:v>LWL</c:v>
          </c:tx>
          <c:spPr>
            <a:ln w="28575" cap="rnd">
              <a:solidFill>
                <a:srgbClr val="F79646">
                  <a:lumMod val="5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'083118am'!$J$2:$J$209</c:f>
              <c:numCache>
                <c:formatCode>0.00</c:formatCode>
                <c:ptCount val="208"/>
                <c:pt idx="0">
                  <c:v>204.96517816443466</c:v>
                </c:pt>
                <c:pt idx="1">
                  <c:v>204.96517816443466</c:v>
                </c:pt>
                <c:pt idx="2">
                  <c:v>204.96517816443466</c:v>
                </c:pt>
                <c:pt idx="3">
                  <c:v>204.96517816443466</c:v>
                </c:pt>
                <c:pt idx="4">
                  <c:v>204.96517816443466</c:v>
                </c:pt>
                <c:pt idx="5">
                  <c:v>204.96517816443466</c:v>
                </c:pt>
                <c:pt idx="6">
                  <c:v>204.96517816443466</c:v>
                </c:pt>
                <c:pt idx="7">
                  <c:v>204.96517816443466</c:v>
                </c:pt>
                <c:pt idx="8">
                  <c:v>204.96517816443466</c:v>
                </c:pt>
                <c:pt idx="9">
                  <c:v>204.96517816443466</c:v>
                </c:pt>
                <c:pt idx="10">
                  <c:v>204.96517816443466</c:v>
                </c:pt>
                <c:pt idx="11">
                  <c:v>204.96517816443466</c:v>
                </c:pt>
                <c:pt idx="12">
                  <c:v>204.96517816443466</c:v>
                </c:pt>
                <c:pt idx="13">
                  <c:v>204.96517816443466</c:v>
                </c:pt>
                <c:pt idx="14">
                  <c:v>204.96517816443466</c:v>
                </c:pt>
                <c:pt idx="15">
                  <c:v>204.96517816443466</c:v>
                </c:pt>
                <c:pt idx="16">
                  <c:v>204.96517816443466</c:v>
                </c:pt>
                <c:pt idx="17">
                  <c:v>204.96517816443466</c:v>
                </c:pt>
                <c:pt idx="18">
                  <c:v>204.96517816443466</c:v>
                </c:pt>
                <c:pt idx="19">
                  <c:v>204.96517816443466</c:v>
                </c:pt>
                <c:pt idx="20">
                  <c:v>204.96517816443466</c:v>
                </c:pt>
                <c:pt idx="21">
                  <c:v>204.96517816443466</c:v>
                </c:pt>
                <c:pt idx="22">
                  <c:v>204.96517816443466</c:v>
                </c:pt>
                <c:pt idx="23">
                  <c:v>204.96517816443466</c:v>
                </c:pt>
                <c:pt idx="24">
                  <c:v>204.96517816443466</c:v>
                </c:pt>
                <c:pt idx="25">
                  <c:v>204.96517816443466</c:v>
                </c:pt>
                <c:pt idx="26">
                  <c:v>204.96517816443466</c:v>
                </c:pt>
                <c:pt idx="27">
                  <c:v>204.96517816443466</c:v>
                </c:pt>
                <c:pt idx="28">
                  <c:v>204.96517816443466</c:v>
                </c:pt>
                <c:pt idx="29">
                  <c:v>204.96517816443466</c:v>
                </c:pt>
                <c:pt idx="30">
                  <c:v>204.96517816443466</c:v>
                </c:pt>
                <c:pt idx="31">
                  <c:v>204.96517816443466</c:v>
                </c:pt>
                <c:pt idx="32">
                  <c:v>204.96517816443466</c:v>
                </c:pt>
                <c:pt idx="33">
                  <c:v>204.96517816443466</c:v>
                </c:pt>
                <c:pt idx="34">
                  <c:v>204.96517816443466</c:v>
                </c:pt>
                <c:pt idx="35">
                  <c:v>204.96517816443466</c:v>
                </c:pt>
                <c:pt idx="36">
                  <c:v>204.96517816443466</c:v>
                </c:pt>
                <c:pt idx="37">
                  <c:v>204.96517816443466</c:v>
                </c:pt>
                <c:pt idx="38">
                  <c:v>204.96517816443466</c:v>
                </c:pt>
                <c:pt idx="39">
                  <c:v>204.96517816443466</c:v>
                </c:pt>
                <c:pt idx="40">
                  <c:v>204.96517816443466</c:v>
                </c:pt>
                <c:pt idx="41">
                  <c:v>204.96517816443466</c:v>
                </c:pt>
                <c:pt idx="42">
                  <c:v>204.96517816443466</c:v>
                </c:pt>
                <c:pt idx="43">
                  <c:v>204.96517816443466</c:v>
                </c:pt>
                <c:pt idx="44">
                  <c:v>204.96517816443466</c:v>
                </c:pt>
                <c:pt idx="45">
                  <c:v>204.96517816443466</c:v>
                </c:pt>
                <c:pt idx="46">
                  <c:v>204.96517816443466</c:v>
                </c:pt>
                <c:pt idx="47">
                  <c:v>204.96517816443466</c:v>
                </c:pt>
                <c:pt idx="48">
                  <c:v>204.96517816443466</c:v>
                </c:pt>
                <c:pt idx="49">
                  <c:v>204.96517816443466</c:v>
                </c:pt>
                <c:pt idx="50">
                  <c:v>204.96517816443466</c:v>
                </c:pt>
                <c:pt idx="51">
                  <c:v>204.96517816443466</c:v>
                </c:pt>
                <c:pt idx="52">
                  <c:v>204.96517816443466</c:v>
                </c:pt>
                <c:pt idx="53">
                  <c:v>204.96517816443466</c:v>
                </c:pt>
                <c:pt idx="54">
                  <c:v>204.96517816443466</c:v>
                </c:pt>
                <c:pt idx="55">
                  <c:v>204.96517816443466</c:v>
                </c:pt>
                <c:pt idx="56">
                  <c:v>204.96517816443466</c:v>
                </c:pt>
                <c:pt idx="57">
                  <c:v>204.96517816443466</c:v>
                </c:pt>
                <c:pt idx="58">
                  <c:v>204.96517816443466</c:v>
                </c:pt>
                <c:pt idx="59">
                  <c:v>204.96517816443466</c:v>
                </c:pt>
                <c:pt idx="60">
                  <c:v>204.96517816443466</c:v>
                </c:pt>
                <c:pt idx="61">
                  <c:v>204.96517816443466</c:v>
                </c:pt>
                <c:pt idx="62">
                  <c:v>204.96517816443466</c:v>
                </c:pt>
                <c:pt idx="63">
                  <c:v>204.96517816443466</c:v>
                </c:pt>
                <c:pt idx="64">
                  <c:v>204.96517816443466</c:v>
                </c:pt>
                <c:pt idx="65">
                  <c:v>204.96517816443466</c:v>
                </c:pt>
                <c:pt idx="66">
                  <c:v>204.96517816443466</c:v>
                </c:pt>
                <c:pt idx="67">
                  <c:v>204.96517816443466</c:v>
                </c:pt>
                <c:pt idx="68">
                  <c:v>204.96517816443466</c:v>
                </c:pt>
                <c:pt idx="69">
                  <c:v>204.96517816443466</c:v>
                </c:pt>
                <c:pt idx="70">
                  <c:v>204.96517816443466</c:v>
                </c:pt>
                <c:pt idx="71">
                  <c:v>204.96517816443466</c:v>
                </c:pt>
                <c:pt idx="72">
                  <c:v>204.96517816443466</c:v>
                </c:pt>
                <c:pt idx="73">
                  <c:v>204.96517816443466</c:v>
                </c:pt>
                <c:pt idx="74">
                  <c:v>204.96517816443466</c:v>
                </c:pt>
                <c:pt idx="75">
                  <c:v>204.96517816443466</c:v>
                </c:pt>
                <c:pt idx="76">
                  <c:v>204.96517816443466</c:v>
                </c:pt>
                <c:pt idx="77">
                  <c:v>204.96517816443466</c:v>
                </c:pt>
                <c:pt idx="78">
                  <c:v>204.96517816443466</c:v>
                </c:pt>
                <c:pt idx="79">
                  <c:v>204.96517816443466</c:v>
                </c:pt>
                <c:pt idx="80">
                  <c:v>204.96517816443466</c:v>
                </c:pt>
                <c:pt idx="81">
                  <c:v>204.96517816443466</c:v>
                </c:pt>
                <c:pt idx="82">
                  <c:v>204.96517816443466</c:v>
                </c:pt>
                <c:pt idx="83">
                  <c:v>204.96517816443466</c:v>
                </c:pt>
                <c:pt idx="84">
                  <c:v>204.96517816443466</c:v>
                </c:pt>
                <c:pt idx="85">
                  <c:v>204.96517816443466</c:v>
                </c:pt>
                <c:pt idx="86">
                  <c:v>204.96517816443466</c:v>
                </c:pt>
                <c:pt idx="87">
                  <c:v>204.96517816443466</c:v>
                </c:pt>
                <c:pt idx="88">
                  <c:v>204.96517816443466</c:v>
                </c:pt>
                <c:pt idx="89">
                  <c:v>204.96517816443466</c:v>
                </c:pt>
                <c:pt idx="90">
                  <c:v>204.96517816443466</c:v>
                </c:pt>
                <c:pt idx="91">
                  <c:v>204.96517816443466</c:v>
                </c:pt>
                <c:pt idx="92">
                  <c:v>204.96517816443466</c:v>
                </c:pt>
                <c:pt idx="93">
                  <c:v>204.96517816443466</c:v>
                </c:pt>
                <c:pt idx="94">
                  <c:v>204.96517816443466</c:v>
                </c:pt>
                <c:pt idx="95">
                  <c:v>204.96517816443466</c:v>
                </c:pt>
                <c:pt idx="96">
                  <c:v>204.96517816443466</c:v>
                </c:pt>
                <c:pt idx="97">
                  <c:v>204.96517816443466</c:v>
                </c:pt>
                <c:pt idx="98">
                  <c:v>204.96517816443466</c:v>
                </c:pt>
                <c:pt idx="99">
                  <c:v>204.96517816443466</c:v>
                </c:pt>
                <c:pt idx="100">
                  <c:v>204.96517816443466</c:v>
                </c:pt>
                <c:pt idx="101">
                  <c:v>204.96517816443466</c:v>
                </c:pt>
                <c:pt idx="102">
                  <c:v>204.96517816443466</c:v>
                </c:pt>
                <c:pt idx="103">
                  <c:v>204.96517816443466</c:v>
                </c:pt>
                <c:pt idx="104">
                  <c:v>204.96517816443466</c:v>
                </c:pt>
                <c:pt idx="105">
                  <c:v>204.96517816443466</c:v>
                </c:pt>
                <c:pt idx="106">
                  <c:v>204.96517816443466</c:v>
                </c:pt>
                <c:pt idx="107">
                  <c:v>204.96517816443466</c:v>
                </c:pt>
                <c:pt idx="108">
                  <c:v>204.96517816443466</c:v>
                </c:pt>
                <c:pt idx="109">
                  <c:v>204.96517816443466</c:v>
                </c:pt>
                <c:pt idx="110">
                  <c:v>204.96517816443466</c:v>
                </c:pt>
                <c:pt idx="111">
                  <c:v>204.96517816443466</c:v>
                </c:pt>
                <c:pt idx="112">
                  <c:v>204.96517816443466</c:v>
                </c:pt>
                <c:pt idx="113">
                  <c:v>204.96517816443466</c:v>
                </c:pt>
                <c:pt idx="114">
                  <c:v>204.96517816443466</c:v>
                </c:pt>
                <c:pt idx="115">
                  <c:v>204.96517816443466</c:v>
                </c:pt>
                <c:pt idx="116">
                  <c:v>204.96517816443466</c:v>
                </c:pt>
                <c:pt idx="117">
                  <c:v>204.96517816443466</c:v>
                </c:pt>
                <c:pt idx="118">
                  <c:v>204.96517816443466</c:v>
                </c:pt>
                <c:pt idx="119">
                  <c:v>204.96517816443466</c:v>
                </c:pt>
                <c:pt idx="120">
                  <c:v>204.96517816443466</c:v>
                </c:pt>
                <c:pt idx="121">
                  <c:v>204.96517816443466</c:v>
                </c:pt>
                <c:pt idx="122">
                  <c:v>204.96517816443466</c:v>
                </c:pt>
                <c:pt idx="123">
                  <c:v>204.96517816443466</c:v>
                </c:pt>
                <c:pt idx="124">
                  <c:v>204.96517816443466</c:v>
                </c:pt>
                <c:pt idx="125">
                  <c:v>204.96517816443466</c:v>
                </c:pt>
                <c:pt idx="126">
                  <c:v>204.96517816443466</c:v>
                </c:pt>
                <c:pt idx="127">
                  <c:v>204.96517816443466</c:v>
                </c:pt>
                <c:pt idx="128">
                  <c:v>204.96517816443466</c:v>
                </c:pt>
                <c:pt idx="129">
                  <c:v>204.96517816443466</c:v>
                </c:pt>
                <c:pt idx="130">
                  <c:v>204.96517816443466</c:v>
                </c:pt>
                <c:pt idx="131">
                  <c:v>204.96517816443466</c:v>
                </c:pt>
                <c:pt idx="132">
                  <c:v>204.96517816443466</c:v>
                </c:pt>
                <c:pt idx="133">
                  <c:v>204.96517816443466</c:v>
                </c:pt>
                <c:pt idx="134">
                  <c:v>204.96517816443466</c:v>
                </c:pt>
                <c:pt idx="135">
                  <c:v>204.96517816443466</c:v>
                </c:pt>
                <c:pt idx="136">
                  <c:v>204.96517816443466</c:v>
                </c:pt>
                <c:pt idx="137">
                  <c:v>204.96517816443466</c:v>
                </c:pt>
                <c:pt idx="138">
                  <c:v>204.96517816443466</c:v>
                </c:pt>
                <c:pt idx="139">
                  <c:v>204.96517816443466</c:v>
                </c:pt>
                <c:pt idx="140">
                  <c:v>204.96517816443466</c:v>
                </c:pt>
                <c:pt idx="141">
                  <c:v>204.96517816443466</c:v>
                </c:pt>
                <c:pt idx="142">
                  <c:v>204.96517816443466</c:v>
                </c:pt>
                <c:pt idx="143">
                  <c:v>204.96517816443466</c:v>
                </c:pt>
                <c:pt idx="144">
                  <c:v>204.96517816443466</c:v>
                </c:pt>
                <c:pt idx="145">
                  <c:v>204.96517816443466</c:v>
                </c:pt>
                <c:pt idx="146">
                  <c:v>204.96517816443466</c:v>
                </c:pt>
                <c:pt idx="147">
                  <c:v>204.96517816443466</c:v>
                </c:pt>
                <c:pt idx="148">
                  <c:v>204.96517816443466</c:v>
                </c:pt>
                <c:pt idx="149">
                  <c:v>204.96517816443466</c:v>
                </c:pt>
                <c:pt idx="150">
                  <c:v>204.96517816443466</c:v>
                </c:pt>
                <c:pt idx="151">
                  <c:v>204.96517816443466</c:v>
                </c:pt>
                <c:pt idx="152">
                  <c:v>204.96517816443466</c:v>
                </c:pt>
                <c:pt idx="153">
                  <c:v>204.96517816443466</c:v>
                </c:pt>
                <c:pt idx="154">
                  <c:v>204.96517816443466</c:v>
                </c:pt>
                <c:pt idx="155">
                  <c:v>204.96517816443466</c:v>
                </c:pt>
                <c:pt idx="156">
                  <c:v>204.96517816443466</c:v>
                </c:pt>
                <c:pt idx="157">
                  <c:v>204.96517816443466</c:v>
                </c:pt>
                <c:pt idx="158">
                  <c:v>204.96517816443466</c:v>
                </c:pt>
                <c:pt idx="159">
                  <c:v>204.96517816443466</c:v>
                </c:pt>
                <c:pt idx="160">
                  <c:v>204.96517816443466</c:v>
                </c:pt>
                <c:pt idx="161">
                  <c:v>204.96517816443466</c:v>
                </c:pt>
                <c:pt idx="162">
                  <c:v>204.96517816443466</c:v>
                </c:pt>
                <c:pt idx="163">
                  <c:v>204.96517816443466</c:v>
                </c:pt>
                <c:pt idx="164">
                  <c:v>204.96517816443466</c:v>
                </c:pt>
                <c:pt idx="165">
                  <c:v>204.96517816443466</c:v>
                </c:pt>
                <c:pt idx="166">
                  <c:v>204.96517816443466</c:v>
                </c:pt>
                <c:pt idx="167">
                  <c:v>204.96517816443466</c:v>
                </c:pt>
                <c:pt idx="168">
                  <c:v>204.96517816443466</c:v>
                </c:pt>
                <c:pt idx="169">
                  <c:v>204.96517816443466</c:v>
                </c:pt>
                <c:pt idx="170">
                  <c:v>204.96517816443466</c:v>
                </c:pt>
                <c:pt idx="171">
                  <c:v>204.96517816443466</c:v>
                </c:pt>
                <c:pt idx="172">
                  <c:v>204.96517816443466</c:v>
                </c:pt>
                <c:pt idx="173">
                  <c:v>204.96517816443466</c:v>
                </c:pt>
                <c:pt idx="174">
                  <c:v>204.96517816443466</c:v>
                </c:pt>
                <c:pt idx="175">
                  <c:v>204.96517816443466</c:v>
                </c:pt>
                <c:pt idx="176">
                  <c:v>204.96517816443466</c:v>
                </c:pt>
                <c:pt idx="177">
                  <c:v>204.96517816443466</c:v>
                </c:pt>
                <c:pt idx="178">
                  <c:v>204.96517816443466</c:v>
                </c:pt>
                <c:pt idx="179">
                  <c:v>204.96517816443466</c:v>
                </c:pt>
                <c:pt idx="180">
                  <c:v>204.96517816443466</c:v>
                </c:pt>
                <c:pt idx="181">
                  <c:v>204.96517816443466</c:v>
                </c:pt>
                <c:pt idx="182">
                  <c:v>204.96517816443466</c:v>
                </c:pt>
                <c:pt idx="183">
                  <c:v>204.96517816443466</c:v>
                </c:pt>
                <c:pt idx="184">
                  <c:v>204.96517816443466</c:v>
                </c:pt>
                <c:pt idx="185">
                  <c:v>204.96517816443466</c:v>
                </c:pt>
                <c:pt idx="186">
                  <c:v>204.96517816443466</c:v>
                </c:pt>
                <c:pt idx="187">
                  <c:v>204.96517816443466</c:v>
                </c:pt>
                <c:pt idx="188">
                  <c:v>204.96517816443466</c:v>
                </c:pt>
                <c:pt idx="189">
                  <c:v>204.96517816443466</c:v>
                </c:pt>
                <c:pt idx="190">
                  <c:v>204.96517816443466</c:v>
                </c:pt>
                <c:pt idx="191">
                  <c:v>204.96517816443466</c:v>
                </c:pt>
                <c:pt idx="192">
                  <c:v>204.96517816443466</c:v>
                </c:pt>
                <c:pt idx="193">
                  <c:v>204.96517816443466</c:v>
                </c:pt>
                <c:pt idx="194">
                  <c:v>204.96517816443466</c:v>
                </c:pt>
                <c:pt idx="195">
                  <c:v>204.96517816443466</c:v>
                </c:pt>
                <c:pt idx="196">
                  <c:v>204.96517816443466</c:v>
                </c:pt>
                <c:pt idx="197">
                  <c:v>204.96517816443466</c:v>
                </c:pt>
                <c:pt idx="198">
                  <c:v>204.96517816443466</c:v>
                </c:pt>
                <c:pt idx="199">
                  <c:v>204.96517816443466</c:v>
                </c:pt>
                <c:pt idx="200">
                  <c:v>204.96517816443466</c:v>
                </c:pt>
                <c:pt idx="201">
                  <c:v>204.96517816443466</c:v>
                </c:pt>
                <c:pt idx="202">
                  <c:v>204.96517816443466</c:v>
                </c:pt>
                <c:pt idx="203">
                  <c:v>204.96517816443466</c:v>
                </c:pt>
                <c:pt idx="204">
                  <c:v>204.96517816443466</c:v>
                </c:pt>
                <c:pt idx="205">
                  <c:v>204.96517816443466</c:v>
                </c:pt>
                <c:pt idx="206">
                  <c:v>204.96517816443466</c:v>
                </c:pt>
                <c:pt idx="207">
                  <c:v>204.96517816443466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7E3-41F2-8904-AD1AB08E74D8}"/>
            </c:ext>
          </c:extLst>
        </c:ser>
        <c:ser>
          <c:idx val="3"/>
          <c:order val="3"/>
          <c:tx>
            <c:v>UAL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'083118am'!$K$2:$K$209</c:f>
              <c:numCache>
                <c:formatCode>0.00</c:formatCode>
                <c:ptCount val="208"/>
                <c:pt idx="0">
                  <c:v>224.45127121488648</c:v>
                </c:pt>
                <c:pt idx="1">
                  <c:v>224.45127121488648</c:v>
                </c:pt>
                <c:pt idx="2">
                  <c:v>224.45127121488648</c:v>
                </c:pt>
                <c:pt idx="3">
                  <c:v>224.45127121488648</c:v>
                </c:pt>
                <c:pt idx="4">
                  <c:v>224.45127121488648</c:v>
                </c:pt>
                <c:pt idx="5">
                  <c:v>224.45127121488648</c:v>
                </c:pt>
                <c:pt idx="6">
                  <c:v>224.45127121488648</c:v>
                </c:pt>
                <c:pt idx="7">
                  <c:v>224.45127121488648</c:v>
                </c:pt>
                <c:pt idx="8">
                  <c:v>224.45127121488648</c:v>
                </c:pt>
                <c:pt idx="9">
                  <c:v>224.45127121488648</c:v>
                </c:pt>
                <c:pt idx="10">
                  <c:v>224.45127121488648</c:v>
                </c:pt>
                <c:pt idx="11">
                  <c:v>224.45127121488648</c:v>
                </c:pt>
                <c:pt idx="12">
                  <c:v>224.45127121488648</c:v>
                </c:pt>
                <c:pt idx="13">
                  <c:v>224.45127121488648</c:v>
                </c:pt>
                <c:pt idx="14">
                  <c:v>224.45127121488648</c:v>
                </c:pt>
                <c:pt idx="15">
                  <c:v>224.45127121488648</c:v>
                </c:pt>
                <c:pt idx="16">
                  <c:v>224.45127121488648</c:v>
                </c:pt>
                <c:pt idx="17">
                  <c:v>224.45127121488648</c:v>
                </c:pt>
                <c:pt idx="18">
                  <c:v>224.45127121488648</c:v>
                </c:pt>
                <c:pt idx="19">
                  <c:v>224.45127121488648</c:v>
                </c:pt>
                <c:pt idx="20">
                  <c:v>224.45127121488648</c:v>
                </c:pt>
                <c:pt idx="21">
                  <c:v>224.45127121488648</c:v>
                </c:pt>
                <c:pt idx="22">
                  <c:v>224.45127121488648</c:v>
                </c:pt>
                <c:pt idx="23">
                  <c:v>224.45127121488648</c:v>
                </c:pt>
                <c:pt idx="24">
                  <c:v>224.45127121488648</c:v>
                </c:pt>
                <c:pt idx="25">
                  <c:v>224.45127121488648</c:v>
                </c:pt>
                <c:pt idx="26">
                  <c:v>224.45127121488648</c:v>
                </c:pt>
                <c:pt idx="27">
                  <c:v>224.45127121488648</c:v>
                </c:pt>
                <c:pt idx="28">
                  <c:v>224.45127121488648</c:v>
                </c:pt>
                <c:pt idx="29">
                  <c:v>224.45127121488648</c:v>
                </c:pt>
                <c:pt idx="30">
                  <c:v>224.45127121488648</c:v>
                </c:pt>
                <c:pt idx="31">
                  <c:v>224.45127121488648</c:v>
                </c:pt>
                <c:pt idx="32">
                  <c:v>224.45127121488648</c:v>
                </c:pt>
                <c:pt idx="33">
                  <c:v>224.45127121488648</c:v>
                </c:pt>
                <c:pt idx="34">
                  <c:v>224.45127121488648</c:v>
                </c:pt>
                <c:pt idx="35">
                  <c:v>224.45127121488648</c:v>
                </c:pt>
                <c:pt idx="36">
                  <c:v>224.45127121488648</c:v>
                </c:pt>
                <c:pt idx="37">
                  <c:v>224.45127121488648</c:v>
                </c:pt>
                <c:pt idx="38">
                  <c:v>224.45127121488648</c:v>
                </c:pt>
                <c:pt idx="39">
                  <c:v>224.45127121488648</c:v>
                </c:pt>
                <c:pt idx="40">
                  <c:v>224.45127121488648</c:v>
                </c:pt>
                <c:pt idx="41">
                  <c:v>224.45127121488648</c:v>
                </c:pt>
                <c:pt idx="42">
                  <c:v>224.45127121488648</c:v>
                </c:pt>
                <c:pt idx="43">
                  <c:v>224.45127121488648</c:v>
                </c:pt>
                <c:pt idx="44">
                  <c:v>224.45127121488648</c:v>
                </c:pt>
                <c:pt idx="45">
                  <c:v>224.45127121488648</c:v>
                </c:pt>
                <c:pt idx="46">
                  <c:v>224.45127121488648</c:v>
                </c:pt>
                <c:pt idx="47">
                  <c:v>224.45127121488648</c:v>
                </c:pt>
                <c:pt idx="48">
                  <c:v>224.45127121488648</c:v>
                </c:pt>
                <c:pt idx="49">
                  <c:v>224.45127121488648</c:v>
                </c:pt>
                <c:pt idx="50">
                  <c:v>224.45127121488648</c:v>
                </c:pt>
                <c:pt idx="51">
                  <c:v>224.45127121488648</c:v>
                </c:pt>
                <c:pt idx="52">
                  <c:v>224.45127121488648</c:v>
                </c:pt>
                <c:pt idx="53">
                  <c:v>224.45127121488648</c:v>
                </c:pt>
                <c:pt idx="54">
                  <c:v>224.45127121488648</c:v>
                </c:pt>
                <c:pt idx="55">
                  <c:v>224.45127121488648</c:v>
                </c:pt>
                <c:pt idx="56">
                  <c:v>224.45127121488648</c:v>
                </c:pt>
                <c:pt idx="57">
                  <c:v>224.45127121488648</c:v>
                </c:pt>
                <c:pt idx="58">
                  <c:v>224.45127121488648</c:v>
                </c:pt>
                <c:pt idx="59">
                  <c:v>224.45127121488648</c:v>
                </c:pt>
                <c:pt idx="60">
                  <c:v>224.45127121488648</c:v>
                </c:pt>
                <c:pt idx="61">
                  <c:v>224.45127121488648</c:v>
                </c:pt>
                <c:pt idx="62">
                  <c:v>224.45127121488648</c:v>
                </c:pt>
                <c:pt idx="63">
                  <c:v>224.45127121488648</c:v>
                </c:pt>
                <c:pt idx="64">
                  <c:v>224.45127121488648</c:v>
                </c:pt>
                <c:pt idx="65">
                  <c:v>224.45127121488648</c:v>
                </c:pt>
                <c:pt idx="66">
                  <c:v>224.45127121488648</c:v>
                </c:pt>
                <c:pt idx="67">
                  <c:v>224.45127121488648</c:v>
                </c:pt>
                <c:pt idx="68">
                  <c:v>224.45127121488648</c:v>
                </c:pt>
                <c:pt idx="69">
                  <c:v>224.45127121488648</c:v>
                </c:pt>
                <c:pt idx="70">
                  <c:v>224.45127121488648</c:v>
                </c:pt>
                <c:pt idx="71">
                  <c:v>224.45127121488648</c:v>
                </c:pt>
                <c:pt idx="72">
                  <c:v>224.45127121488648</c:v>
                </c:pt>
                <c:pt idx="73">
                  <c:v>224.45127121488648</c:v>
                </c:pt>
                <c:pt idx="74">
                  <c:v>224.45127121488648</c:v>
                </c:pt>
                <c:pt idx="75">
                  <c:v>224.45127121488648</c:v>
                </c:pt>
                <c:pt idx="76">
                  <c:v>224.45127121488648</c:v>
                </c:pt>
                <c:pt idx="77">
                  <c:v>224.45127121488648</c:v>
                </c:pt>
                <c:pt idx="78">
                  <c:v>224.45127121488648</c:v>
                </c:pt>
                <c:pt idx="79">
                  <c:v>224.45127121488648</c:v>
                </c:pt>
                <c:pt idx="80">
                  <c:v>224.45127121488648</c:v>
                </c:pt>
                <c:pt idx="81">
                  <c:v>224.45127121488648</c:v>
                </c:pt>
                <c:pt idx="82">
                  <c:v>224.45127121488648</c:v>
                </c:pt>
                <c:pt idx="83">
                  <c:v>224.45127121488648</c:v>
                </c:pt>
                <c:pt idx="84">
                  <c:v>224.45127121488648</c:v>
                </c:pt>
                <c:pt idx="85">
                  <c:v>224.45127121488648</c:v>
                </c:pt>
                <c:pt idx="86">
                  <c:v>224.45127121488648</c:v>
                </c:pt>
                <c:pt idx="87">
                  <c:v>224.45127121488648</c:v>
                </c:pt>
                <c:pt idx="88">
                  <c:v>224.45127121488648</c:v>
                </c:pt>
                <c:pt idx="89">
                  <c:v>224.45127121488648</c:v>
                </c:pt>
                <c:pt idx="90">
                  <c:v>224.45127121488648</c:v>
                </c:pt>
                <c:pt idx="91">
                  <c:v>224.45127121488648</c:v>
                </c:pt>
                <c:pt idx="92">
                  <c:v>224.45127121488648</c:v>
                </c:pt>
                <c:pt idx="93">
                  <c:v>224.45127121488648</c:v>
                </c:pt>
                <c:pt idx="94">
                  <c:v>224.45127121488648</c:v>
                </c:pt>
                <c:pt idx="95">
                  <c:v>224.45127121488648</c:v>
                </c:pt>
                <c:pt idx="96">
                  <c:v>224.45127121488648</c:v>
                </c:pt>
                <c:pt idx="97">
                  <c:v>224.45127121488648</c:v>
                </c:pt>
                <c:pt idx="98">
                  <c:v>224.45127121488648</c:v>
                </c:pt>
                <c:pt idx="99">
                  <c:v>224.45127121488648</c:v>
                </c:pt>
                <c:pt idx="100">
                  <c:v>224.45127121488648</c:v>
                </c:pt>
                <c:pt idx="101">
                  <c:v>224.45127121488648</c:v>
                </c:pt>
                <c:pt idx="102">
                  <c:v>224.45127121488648</c:v>
                </c:pt>
                <c:pt idx="103">
                  <c:v>224.45127121488648</c:v>
                </c:pt>
                <c:pt idx="104">
                  <c:v>224.45127121488648</c:v>
                </c:pt>
                <c:pt idx="105">
                  <c:v>224.45127121488648</c:v>
                </c:pt>
                <c:pt idx="106">
                  <c:v>224.45127121488648</c:v>
                </c:pt>
                <c:pt idx="107">
                  <c:v>224.45127121488648</c:v>
                </c:pt>
                <c:pt idx="108">
                  <c:v>224.45127121488648</c:v>
                </c:pt>
                <c:pt idx="109">
                  <c:v>224.45127121488648</c:v>
                </c:pt>
                <c:pt idx="110">
                  <c:v>224.45127121488648</c:v>
                </c:pt>
                <c:pt idx="111">
                  <c:v>224.45127121488648</c:v>
                </c:pt>
                <c:pt idx="112">
                  <c:v>224.45127121488648</c:v>
                </c:pt>
                <c:pt idx="113">
                  <c:v>224.45127121488648</c:v>
                </c:pt>
                <c:pt idx="114">
                  <c:v>224.45127121488648</c:v>
                </c:pt>
                <c:pt idx="115">
                  <c:v>224.45127121488648</c:v>
                </c:pt>
                <c:pt idx="116">
                  <c:v>224.45127121488648</c:v>
                </c:pt>
                <c:pt idx="117">
                  <c:v>224.45127121488648</c:v>
                </c:pt>
                <c:pt idx="118">
                  <c:v>224.45127121488648</c:v>
                </c:pt>
                <c:pt idx="119">
                  <c:v>224.45127121488648</c:v>
                </c:pt>
                <c:pt idx="120">
                  <c:v>224.45127121488648</c:v>
                </c:pt>
                <c:pt idx="121">
                  <c:v>224.45127121488648</c:v>
                </c:pt>
                <c:pt idx="122">
                  <c:v>224.45127121488648</c:v>
                </c:pt>
                <c:pt idx="123">
                  <c:v>224.45127121488648</c:v>
                </c:pt>
                <c:pt idx="124">
                  <c:v>224.45127121488648</c:v>
                </c:pt>
                <c:pt idx="125">
                  <c:v>224.45127121488648</c:v>
                </c:pt>
                <c:pt idx="126">
                  <c:v>224.45127121488648</c:v>
                </c:pt>
                <c:pt idx="127">
                  <c:v>224.45127121488648</c:v>
                </c:pt>
                <c:pt idx="128">
                  <c:v>224.45127121488648</c:v>
                </c:pt>
                <c:pt idx="129">
                  <c:v>224.45127121488648</c:v>
                </c:pt>
                <c:pt idx="130">
                  <c:v>224.45127121488648</c:v>
                </c:pt>
                <c:pt idx="131">
                  <c:v>224.45127121488648</c:v>
                </c:pt>
                <c:pt idx="132">
                  <c:v>224.45127121488648</c:v>
                </c:pt>
                <c:pt idx="133">
                  <c:v>224.45127121488648</c:v>
                </c:pt>
                <c:pt idx="134">
                  <c:v>224.45127121488648</c:v>
                </c:pt>
                <c:pt idx="135">
                  <c:v>224.45127121488648</c:v>
                </c:pt>
                <c:pt idx="136">
                  <c:v>224.45127121488648</c:v>
                </c:pt>
                <c:pt idx="137">
                  <c:v>224.45127121488648</c:v>
                </c:pt>
                <c:pt idx="138">
                  <c:v>224.45127121488648</c:v>
                </c:pt>
                <c:pt idx="139">
                  <c:v>224.45127121488648</c:v>
                </c:pt>
                <c:pt idx="140">
                  <c:v>224.45127121488648</c:v>
                </c:pt>
                <c:pt idx="141">
                  <c:v>224.45127121488648</c:v>
                </c:pt>
                <c:pt idx="142">
                  <c:v>224.45127121488648</c:v>
                </c:pt>
                <c:pt idx="143">
                  <c:v>224.45127121488648</c:v>
                </c:pt>
                <c:pt idx="144">
                  <c:v>224.45127121488648</c:v>
                </c:pt>
                <c:pt idx="145">
                  <c:v>224.45127121488648</c:v>
                </c:pt>
                <c:pt idx="146">
                  <c:v>224.45127121488648</c:v>
                </c:pt>
                <c:pt idx="147">
                  <c:v>224.45127121488648</c:v>
                </c:pt>
                <c:pt idx="148">
                  <c:v>224.45127121488648</c:v>
                </c:pt>
                <c:pt idx="149">
                  <c:v>224.45127121488648</c:v>
                </c:pt>
                <c:pt idx="150">
                  <c:v>224.45127121488648</c:v>
                </c:pt>
                <c:pt idx="151">
                  <c:v>224.45127121488648</c:v>
                </c:pt>
                <c:pt idx="152">
                  <c:v>224.45127121488648</c:v>
                </c:pt>
                <c:pt idx="153">
                  <c:v>224.45127121488648</c:v>
                </c:pt>
                <c:pt idx="154">
                  <c:v>224.45127121488648</c:v>
                </c:pt>
                <c:pt idx="155">
                  <c:v>224.45127121488648</c:v>
                </c:pt>
                <c:pt idx="156">
                  <c:v>224.45127121488648</c:v>
                </c:pt>
                <c:pt idx="157">
                  <c:v>224.45127121488648</c:v>
                </c:pt>
                <c:pt idx="158">
                  <c:v>224.45127121488648</c:v>
                </c:pt>
                <c:pt idx="159">
                  <c:v>224.45127121488648</c:v>
                </c:pt>
                <c:pt idx="160">
                  <c:v>224.45127121488648</c:v>
                </c:pt>
                <c:pt idx="161">
                  <c:v>224.45127121488648</c:v>
                </c:pt>
                <c:pt idx="162">
                  <c:v>224.45127121488648</c:v>
                </c:pt>
                <c:pt idx="163">
                  <c:v>224.45127121488648</c:v>
                </c:pt>
                <c:pt idx="164">
                  <c:v>224.45127121488648</c:v>
                </c:pt>
                <c:pt idx="165">
                  <c:v>224.45127121488648</c:v>
                </c:pt>
                <c:pt idx="166">
                  <c:v>224.45127121488648</c:v>
                </c:pt>
                <c:pt idx="167">
                  <c:v>224.45127121488648</c:v>
                </c:pt>
                <c:pt idx="168">
                  <c:v>224.45127121488648</c:v>
                </c:pt>
                <c:pt idx="169">
                  <c:v>224.45127121488648</c:v>
                </c:pt>
                <c:pt idx="170">
                  <c:v>224.45127121488648</c:v>
                </c:pt>
                <c:pt idx="171">
                  <c:v>224.45127121488648</c:v>
                </c:pt>
                <c:pt idx="172">
                  <c:v>224.45127121488648</c:v>
                </c:pt>
                <c:pt idx="173">
                  <c:v>224.45127121488648</c:v>
                </c:pt>
                <c:pt idx="174">
                  <c:v>224.45127121488648</c:v>
                </c:pt>
                <c:pt idx="175">
                  <c:v>224.45127121488648</c:v>
                </c:pt>
                <c:pt idx="176">
                  <c:v>224.45127121488648</c:v>
                </c:pt>
                <c:pt idx="177">
                  <c:v>224.45127121488648</c:v>
                </c:pt>
                <c:pt idx="178">
                  <c:v>224.45127121488648</c:v>
                </c:pt>
                <c:pt idx="179">
                  <c:v>224.45127121488648</c:v>
                </c:pt>
                <c:pt idx="180">
                  <c:v>224.45127121488648</c:v>
                </c:pt>
                <c:pt idx="181">
                  <c:v>224.45127121488648</c:v>
                </c:pt>
                <c:pt idx="182">
                  <c:v>224.45127121488648</c:v>
                </c:pt>
                <c:pt idx="183">
                  <c:v>224.45127121488648</c:v>
                </c:pt>
                <c:pt idx="184">
                  <c:v>224.45127121488648</c:v>
                </c:pt>
                <c:pt idx="185">
                  <c:v>224.45127121488648</c:v>
                </c:pt>
                <c:pt idx="186">
                  <c:v>224.45127121488648</c:v>
                </c:pt>
                <c:pt idx="187">
                  <c:v>224.45127121488648</c:v>
                </c:pt>
                <c:pt idx="188">
                  <c:v>224.45127121488648</c:v>
                </c:pt>
                <c:pt idx="189">
                  <c:v>224.45127121488648</c:v>
                </c:pt>
                <c:pt idx="190">
                  <c:v>224.45127121488648</c:v>
                </c:pt>
                <c:pt idx="191">
                  <c:v>224.45127121488648</c:v>
                </c:pt>
                <c:pt idx="192">
                  <c:v>224.45127121488648</c:v>
                </c:pt>
                <c:pt idx="193">
                  <c:v>224.45127121488648</c:v>
                </c:pt>
                <c:pt idx="194">
                  <c:v>224.45127121488648</c:v>
                </c:pt>
                <c:pt idx="195">
                  <c:v>224.45127121488648</c:v>
                </c:pt>
                <c:pt idx="196">
                  <c:v>224.45127121488648</c:v>
                </c:pt>
                <c:pt idx="197">
                  <c:v>224.45127121488648</c:v>
                </c:pt>
                <c:pt idx="198">
                  <c:v>224.45127121488648</c:v>
                </c:pt>
                <c:pt idx="199">
                  <c:v>224.45127121488648</c:v>
                </c:pt>
                <c:pt idx="200">
                  <c:v>224.45127121488648</c:v>
                </c:pt>
                <c:pt idx="201">
                  <c:v>224.45127121488648</c:v>
                </c:pt>
                <c:pt idx="202">
                  <c:v>224.45127121488648</c:v>
                </c:pt>
                <c:pt idx="203">
                  <c:v>224.45127121488648</c:v>
                </c:pt>
                <c:pt idx="204">
                  <c:v>224.45127121488648</c:v>
                </c:pt>
                <c:pt idx="205">
                  <c:v>224.45127121488648</c:v>
                </c:pt>
                <c:pt idx="206">
                  <c:v>224.45127121488648</c:v>
                </c:pt>
                <c:pt idx="207">
                  <c:v>224.45127121488648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7E3-41F2-8904-AD1AB08E74D8}"/>
            </c:ext>
          </c:extLst>
        </c:ser>
        <c:ser>
          <c:idx val="4"/>
          <c:order val="4"/>
          <c:tx>
            <c:v>LAL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'083118am'!$L$2:$L$209</c:f>
              <c:numCache>
                <c:formatCode>0.00</c:formatCode>
                <c:ptCount val="208"/>
                <c:pt idx="0">
                  <c:v>201.0679595543443</c:v>
                </c:pt>
                <c:pt idx="1">
                  <c:v>201.0679595543443</c:v>
                </c:pt>
                <c:pt idx="2">
                  <c:v>201.0679595543443</c:v>
                </c:pt>
                <c:pt idx="3">
                  <c:v>201.0679595543443</c:v>
                </c:pt>
                <c:pt idx="4">
                  <c:v>201.0679595543443</c:v>
                </c:pt>
                <c:pt idx="5">
                  <c:v>201.0679595543443</c:v>
                </c:pt>
                <c:pt idx="6">
                  <c:v>201.0679595543443</c:v>
                </c:pt>
                <c:pt idx="7">
                  <c:v>201.0679595543443</c:v>
                </c:pt>
                <c:pt idx="8">
                  <c:v>201.0679595543443</c:v>
                </c:pt>
                <c:pt idx="9">
                  <c:v>201.0679595543443</c:v>
                </c:pt>
                <c:pt idx="10">
                  <c:v>201.0679595543443</c:v>
                </c:pt>
                <c:pt idx="11">
                  <c:v>201.0679595543443</c:v>
                </c:pt>
                <c:pt idx="12">
                  <c:v>201.0679595543443</c:v>
                </c:pt>
                <c:pt idx="13">
                  <c:v>201.0679595543443</c:v>
                </c:pt>
                <c:pt idx="14">
                  <c:v>201.0679595543443</c:v>
                </c:pt>
                <c:pt idx="15">
                  <c:v>201.0679595543443</c:v>
                </c:pt>
                <c:pt idx="16">
                  <c:v>201.0679595543443</c:v>
                </c:pt>
                <c:pt idx="17">
                  <c:v>201.0679595543443</c:v>
                </c:pt>
                <c:pt idx="18">
                  <c:v>201.0679595543443</c:v>
                </c:pt>
                <c:pt idx="19">
                  <c:v>201.0679595543443</c:v>
                </c:pt>
                <c:pt idx="20">
                  <c:v>201.0679595543443</c:v>
                </c:pt>
                <c:pt idx="21">
                  <c:v>201.0679595543443</c:v>
                </c:pt>
                <c:pt idx="22">
                  <c:v>201.0679595543443</c:v>
                </c:pt>
                <c:pt idx="23">
                  <c:v>201.0679595543443</c:v>
                </c:pt>
                <c:pt idx="24">
                  <c:v>201.0679595543443</c:v>
                </c:pt>
                <c:pt idx="25">
                  <c:v>201.0679595543443</c:v>
                </c:pt>
                <c:pt idx="26">
                  <c:v>201.0679595543443</c:v>
                </c:pt>
                <c:pt idx="27">
                  <c:v>201.0679595543443</c:v>
                </c:pt>
                <c:pt idx="28">
                  <c:v>201.0679595543443</c:v>
                </c:pt>
                <c:pt idx="29">
                  <c:v>201.0679595543443</c:v>
                </c:pt>
                <c:pt idx="30">
                  <c:v>201.0679595543443</c:v>
                </c:pt>
                <c:pt idx="31">
                  <c:v>201.0679595543443</c:v>
                </c:pt>
                <c:pt idx="32">
                  <c:v>201.0679595543443</c:v>
                </c:pt>
                <c:pt idx="33">
                  <c:v>201.0679595543443</c:v>
                </c:pt>
                <c:pt idx="34">
                  <c:v>201.0679595543443</c:v>
                </c:pt>
                <c:pt idx="35">
                  <c:v>201.0679595543443</c:v>
                </c:pt>
                <c:pt idx="36">
                  <c:v>201.0679595543443</c:v>
                </c:pt>
                <c:pt idx="37">
                  <c:v>201.0679595543443</c:v>
                </c:pt>
                <c:pt idx="38">
                  <c:v>201.0679595543443</c:v>
                </c:pt>
                <c:pt idx="39">
                  <c:v>201.0679595543443</c:v>
                </c:pt>
                <c:pt idx="40">
                  <c:v>201.0679595543443</c:v>
                </c:pt>
                <c:pt idx="41">
                  <c:v>201.0679595543443</c:v>
                </c:pt>
                <c:pt idx="42">
                  <c:v>201.0679595543443</c:v>
                </c:pt>
                <c:pt idx="43">
                  <c:v>201.0679595543443</c:v>
                </c:pt>
                <c:pt idx="44">
                  <c:v>201.0679595543443</c:v>
                </c:pt>
                <c:pt idx="45">
                  <c:v>201.0679595543443</c:v>
                </c:pt>
                <c:pt idx="46">
                  <c:v>201.0679595543443</c:v>
                </c:pt>
                <c:pt idx="47">
                  <c:v>201.0679595543443</c:v>
                </c:pt>
                <c:pt idx="48">
                  <c:v>201.0679595543443</c:v>
                </c:pt>
                <c:pt idx="49">
                  <c:v>201.0679595543443</c:v>
                </c:pt>
                <c:pt idx="50">
                  <c:v>201.0679595543443</c:v>
                </c:pt>
                <c:pt idx="51">
                  <c:v>201.0679595543443</c:v>
                </c:pt>
                <c:pt idx="52">
                  <c:v>201.0679595543443</c:v>
                </c:pt>
                <c:pt idx="53">
                  <c:v>201.0679595543443</c:v>
                </c:pt>
                <c:pt idx="54">
                  <c:v>201.0679595543443</c:v>
                </c:pt>
                <c:pt idx="55">
                  <c:v>201.0679595543443</c:v>
                </c:pt>
                <c:pt idx="56">
                  <c:v>201.0679595543443</c:v>
                </c:pt>
                <c:pt idx="57">
                  <c:v>201.0679595543443</c:v>
                </c:pt>
                <c:pt idx="58">
                  <c:v>201.0679595543443</c:v>
                </c:pt>
                <c:pt idx="59">
                  <c:v>201.0679595543443</c:v>
                </c:pt>
                <c:pt idx="60">
                  <c:v>201.0679595543443</c:v>
                </c:pt>
                <c:pt idx="61">
                  <c:v>201.0679595543443</c:v>
                </c:pt>
                <c:pt idx="62">
                  <c:v>201.0679595543443</c:v>
                </c:pt>
                <c:pt idx="63">
                  <c:v>201.0679595543443</c:v>
                </c:pt>
                <c:pt idx="64">
                  <c:v>201.0679595543443</c:v>
                </c:pt>
                <c:pt idx="65">
                  <c:v>201.0679595543443</c:v>
                </c:pt>
                <c:pt idx="66">
                  <c:v>201.0679595543443</c:v>
                </c:pt>
                <c:pt idx="67">
                  <c:v>201.0679595543443</c:v>
                </c:pt>
                <c:pt idx="68">
                  <c:v>201.0679595543443</c:v>
                </c:pt>
                <c:pt idx="69">
                  <c:v>201.0679595543443</c:v>
                </c:pt>
                <c:pt idx="70">
                  <c:v>201.0679595543443</c:v>
                </c:pt>
                <c:pt idx="71">
                  <c:v>201.0679595543443</c:v>
                </c:pt>
                <c:pt idx="72">
                  <c:v>201.0679595543443</c:v>
                </c:pt>
                <c:pt idx="73">
                  <c:v>201.0679595543443</c:v>
                </c:pt>
                <c:pt idx="74">
                  <c:v>201.0679595543443</c:v>
                </c:pt>
                <c:pt idx="75">
                  <c:v>201.0679595543443</c:v>
                </c:pt>
                <c:pt idx="76">
                  <c:v>201.0679595543443</c:v>
                </c:pt>
                <c:pt idx="77">
                  <c:v>201.0679595543443</c:v>
                </c:pt>
                <c:pt idx="78">
                  <c:v>201.0679595543443</c:v>
                </c:pt>
                <c:pt idx="79">
                  <c:v>201.0679595543443</c:v>
                </c:pt>
                <c:pt idx="80">
                  <c:v>201.0679595543443</c:v>
                </c:pt>
                <c:pt idx="81">
                  <c:v>201.0679595543443</c:v>
                </c:pt>
                <c:pt idx="82">
                  <c:v>201.0679595543443</c:v>
                </c:pt>
                <c:pt idx="83">
                  <c:v>201.0679595543443</c:v>
                </c:pt>
                <c:pt idx="84">
                  <c:v>201.0679595543443</c:v>
                </c:pt>
                <c:pt idx="85">
                  <c:v>201.0679595543443</c:v>
                </c:pt>
                <c:pt idx="86">
                  <c:v>201.0679595543443</c:v>
                </c:pt>
                <c:pt idx="87">
                  <c:v>201.0679595543443</c:v>
                </c:pt>
                <c:pt idx="88">
                  <c:v>201.0679595543443</c:v>
                </c:pt>
                <c:pt idx="89">
                  <c:v>201.0679595543443</c:v>
                </c:pt>
                <c:pt idx="90">
                  <c:v>201.0679595543443</c:v>
                </c:pt>
                <c:pt idx="91">
                  <c:v>201.0679595543443</c:v>
                </c:pt>
                <c:pt idx="92">
                  <c:v>201.0679595543443</c:v>
                </c:pt>
                <c:pt idx="93">
                  <c:v>201.0679595543443</c:v>
                </c:pt>
                <c:pt idx="94">
                  <c:v>201.0679595543443</c:v>
                </c:pt>
                <c:pt idx="95">
                  <c:v>201.0679595543443</c:v>
                </c:pt>
                <c:pt idx="96">
                  <c:v>201.0679595543443</c:v>
                </c:pt>
                <c:pt idx="97">
                  <c:v>201.0679595543443</c:v>
                </c:pt>
                <c:pt idx="98">
                  <c:v>201.0679595543443</c:v>
                </c:pt>
                <c:pt idx="99">
                  <c:v>201.0679595543443</c:v>
                </c:pt>
                <c:pt idx="100">
                  <c:v>201.0679595543443</c:v>
                </c:pt>
                <c:pt idx="101">
                  <c:v>201.0679595543443</c:v>
                </c:pt>
                <c:pt idx="102">
                  <c:v>201.0679595543443</c:v>
                </c:pt>
                <c:pt idx="103">
                  <c:v>201.0679595543443</c:v>
                </c:pt>
                <c:pt idx="104">
                  <c:v>201.0679595543443</c:v>
                </c:pt>
                <c:pt idx="105">
                  <c:v>201.0679595543443</c:v>
                </c:pt>
                <c:pt idx="106">
                  <c:v>201.0679595543443</c:v>
                </c:pt>
                <c:pt idx="107">
                  <c:v>201.0679595543443</c:v>
                </c:pt>
                <c:pt idx="108">
                  <c:v>201.0679595543443</c:v>
                </c:pt>
                <c:pt idx="109">
                  <c:v>201.0679595543443</c:v>
                </c:pt>
                <c:pt idx="110">
                  <c:v>201.0679595543443</c:v>
                </c:pt>
                <c:pt idx="111">
                  <c:v>201.0679595543443</c:v>
                </c:pt>
                <c:pt idx="112">
                  <c:v>201.0679595543443</c:v>
                </c:pt>
                <c:pt idx="113">
                  <c:v>201.0679595543443</c:v>
                </c:pt>
                <c:pt idx="114">
                  <c:v>201.0679595543443</c:v>
                </c:pt>
                <c:pt idx="115">
                  <c:v>201.0679595543443</c:v>
                </c:pt>
                <c:pt idx="116">
                  <c:v>201.0679595543443</c:v>
                </c:pt>
                <c:pt idx="117">
                  <c:v>201.0679595543443</c:v>
                </c:pt>
                <c:pt idx="118">
                  <c:v>201.0679595543443</c:v>
                </c:pt>
                <c:pt idx="119">
                  <c:v>201.0679595543443</c:v>
                </c:pt>
                <c:pt idx="120">
                  <c:v>201.0679595543443</c:v>
                </c:pt>
                <c:pt idx="121">
                  <c:v>201.0679595543443</c:v>
                </c:pt>
                <c:pt idx="122">
                  <c:v>201.0679595543443</c:v>
                </c:pt>
                <c:pt idx="123">
                  <c:v>201.0679595543443</c:v>
                </c:pt>
                <c:pt idx="124">
                  <c:v>201.0679595543443</c:v>
                </c:pt>
                <c:pt idx="125">
                  <c:v>201.0679595543443</c:v>
                </c:pt>
                <c:pt idx="126">
                  <c:v>201.0679595543443</c:v>
                </c:pt>
                <c:pt idx="127">
                  <c:v>201.0679595543443</c:v>
                </c:pt>
                <c:pt idx="128">
                  <c:v>201.0679595543443</c:v>
                </c:pt>
                <c:pt idx="129">
                  <c:v>201.0679595543443</c:v>
                </c:pt>
                <c:pt idx="130">
                  <c:v>201.0679595543443</c:v>
                </c:pt>
                <c:pt idx="131">
                  <c:v>201.0679595543443</c:v>
                </c:pt>
                <c:pt idx="132">
                  <c:v>201.0679595543443</c:v>
                </c:pt>
                <c:pt idx="133">
                  <c:v>201.0679595543443</c:v>
                </c:pt>
                <c:pt idx="134">
                  <c:v>201.0679595543443</c:v>
                </c:pt>
                <c:pt idx="135">
                  <c:v>201.0679595543443</c:v>
                </c:pt>
                <c:pt idx="136">
                  <c:v>201.0679595543443</c:v>
                </c:pt>
                <c:pt idx="137">
                  <c:v>201.0679595543443</c:v>
                </c:pt>
                <c:pt idx="138">
                  <c:v>201.0679595543443</c:v>
                </c:pt>
                <c:pt idx="139">
                  <c:v>201.0679595543443</c:v>
                </c:pt>
                <c:pt idx="140">
                  <c:v>201.0679595543443</c:v>
                </c:pt>
                <c:pt idx="141">
                  <c:v>201.0679595543443</c:v>
                </c:pt>
                <c:pt idx="142">
                  <c:v>201.0679595543443</c:v>
                </c:pt>
                <c:pt idx="143">
                  <c:v>201.0679595543443</c:v>
                </c:pt>
                <c:pt idx="144">
                  <c:v>201.0679595543443</c:v>
                </c:pt>
                <c:pt idx="145">
                  <c:v>201.0679595543443</c:v>
                </c:pt>
                <c:pt idx="146">
                  <c:v>201.0679595543443</c:v>
                </c:pt>
                <c:pt idx="147">
                  <c:v>201.0679595543443</c:v>
                </c:pt>
                <c:pt idx="148">
                  <c:v>201.0679595543443</c:v>
                </c:pt>
                <c:pt idx="149">
                  <c:v>201.0679595543443</c:v>
                </c:pt>
                <c:pt idx="150">
                  <c:v>201.0679595543443</c:v>
                </c:pt>
                <c:pt idx="151">
                  <c:v>201.0679595543443</c:v>
                </c:pt>
                <c:pt idx="152">
                  <c:v>201.0679595543443</c:v>
                </c:pt>
                <c:pt idx="153">
                  <c:v>201.0679595543443</c:v>
                </c:pt>
                <c:pt idx="154">
                  <c:v>201.0679595543443</c:v>
                </c:pt>
                <c:pt idx="155">
                  <c:v>201.0679595543443</c:v>
                </c:pt>
                <c:pt idx="156">
                  <c:v>201.0679595543443</c:v>
                </c:pt>
                <c:pt idx="157">
                  <c:v>201.0679595543443</c:v>
                </c:pt>
                <c:pt idx="158">
                  <c:v>201.0679595543443</c:v>
                </c:pt>
                <c:pt idx="159">
                  <c:v>201.0679595543443</c:v>
                </c:pt>
                <c:pt idx="160">
                  <c:v>201.0679595543443</c:v>
                </c:pt>
                <c:pt idx="161">
                  <c:v>201.0679595543443</c:v>
                </c:pt>
                <c:pt idx="162">
                  <c:v>201.0679595543443</c:v>
                </c:pt>
                <c:pt idx="163">
                  <c:v>201.0679595543443</c:v>
                </c:pt>
                <c:pt idx="164">
                  <c:v>201.0679595543443</c:v>
                </c:pt>
                <c:pt idx="165">
                  <c:v>201.0679595543443</c:v>
                </c:pt>
                <c:pt idx="166">
                  <c:v>201.0679595543443</c:v>
                </c:pt>
                <c:pt idx="167">
                  <c:v>201.0679595543443</c:v>
                </c:pt>
                <c:pt idx="168">
                  <c:v>201.0679595543443</c:v>
                </c:pt>
                <c:pt idx="169">
                  <c:v>201.0679595543443</c:v>
                </c:pt>
                <c:pt idx="170">
                  <c:v>201.0679595543443</c:v>
                </c:pt>
                <c:pt idx="171">
                  <c:v>201.0679595543443</c:v>
                </c:pt>
                <c:pt idx="172">
                  <c:v>201.0679595543443</c:v>
                </c:pt>
                <c:pt idx="173">
                  <c:v>201.0679595543443</c:v>
                </c:pt>
                <c:pt idx="174">
                  <c:v>201.0679595543443</c:v>
                </c:pt>
                <c:pt idx="175">
                  <c:v>201.0679595543443</c:v>
                </c:pt>
                <c:pt idx="176">
                  <c:v>201.0679595543443</c:v>
                </c:pt>
                <c:pt idx="177">
                  <c:v>201.0679595543443</c:v>
                </c:pt>
                <c:pt idx="178">
                  <c:v>201.0679595543443</c:v>
                </c:pt>
                <c:pt idx="179">
                  <c:v>201.0679595543443</c:v>
                </c:pt>
                <c:pt idx="180">
                  <c:v>201.0679595543443</c:v>
                </c:pt>
                <c:pt idx="181">
                  <c:v>201.0679595543443</c:v>
                </c:pt>
                <c:pt idx="182">
                  <c:v>201.0679595543443</c:v>
                </c:pt>
                <c:pt idx="183">
                  <c:v>201.0679595543443</c:v>
                </c:pt>
                <c:pt idx="184">
                  <c:v>201.0679595543443</c:v>
                </c:pt>
                <c:pt idx="185">
                  <c:v>201.0679595543443</c:v>
                </c:pt>
                <c:pt idx="186">
                  <c:v>201.0679595543443</c:v>
                </c:pt>
                <c:pt idx="187">
                  <c:v>201.0679595543443</c:v>
                </c:pt>
                <c:pt idx="188">
                  <c:v>201.0679595543443</c:v>
                </c:pt>
                <c:pt idx="189">
                  <c:v>201.0679595543443</c:v>
                </c:pt>
                <c:pt idx="190">
                  <c:v>201.0679595543443</c:v>
                </c:pt>
                <c:pt idx="191">
                  <c:v>201.0679595543443</c:v>
                </c:pt>
                <c:pt idx="192">
                  <c:v>201.0679595543443</c:v>
                </c:pt>
                <c:pt idx="193">
                  <c:v>201.0679595543443</c:v>
                </c:pt>
                <c:pt idx="194">
                  <c:v>201.0679595543443</c:v>
                </c:pt>
                <c:pt idx="195">
                  <c:v>201.0679595543443</c:v>
                </c:pt>
                <c:pt idx="196">
                  <c:v>201.0679595543443</c:v>
                </c:pt>
                <c:pt idx="197">
                  <c:v>201.0679595543443</c:v>
                </c:pt>
                <c:pt idx="198">
                  <c:v>201.0679595543443</c:v>
                </c:pt>
                <c:pt idx="199">
                  <c:v>201.0679595543443</c:v>
                </c:pt>
                <c:pt idx="200">
                  <c:v>201.0679595543443</c:v>
                </c:pt>
                <c:pt idx="201">
                  <c:v>201.0679595543443</c:v>
                </c:pt>
                <c:pt idx="202">
                  <c:v>201.0679595543443</c:v>
                </c:pt>
                <c:pt idx="203">
                  <c:v>201.0679595543443</c:v>
                </c:pt>
                <c:pt idx="204">
                  <c:v>201.0679595543443</c:v>
                </c:pt>
                <c:pt idx="205">
                  <c:v>201.0679595543443</c:v>
                </c:pt>
                <c:pt idx="206">
                  <c:v>201.0679595543443</c:v>
                </c:pt>
                <c:pt idx="207">
                  <c:v>201.0679595543443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7E3-41F2-8904-AD1AB08E74D8}"/>
            </c:ext>
          </c:extLst>
        </c:ser>
        <c:ser>
          <c:idx val="5"/>
          <c:order val="5"/>
          <c:tx>
            <c:v>Plus StDev</c:v>
          </c:tx>
          <c:spPr>
            <a:ln w="28575" cap="rnd">
              <a:solidFill>
                <a:srgbClr val="9BBB59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'083118am'!$G$2:$G$209</c:f>
              <c:numCache>
                <c:formatCode>0.0000</c:formatCode>
                <c:ptCount val="208"/>
                <c:pt idx="0">
                  <c:v>216.65683399470575</c:v>
                </c:pt>
                <c:pt idx="1">
                  <c:v>216.65683399470575</c:v>
                </c:pt>
                <c:pt idx="2">
                  <c:v>216.65683399470575</c:v>
                </c:pt>
                <c:pt idx="3">
                  <c:v>216.65683399470575</c:v>
                </c:pt>
                <c:pt idx="4">
                  <c:v>216.65683399470575</c:v>
                </c:pt>
                <c:pt idx="5">
                  <c:v>216.65683399470575</c:v>
                </c:pt>
                <c:pt idx="6">
                  <c:v>216.65683399470575</c:v>
                </c:pt>
                <c:pt idx="7">
                  <c:v>216.65683399470575</c:v>
                </c:pt>
                <c:pt idx="8">
                  <c:v>216.65683399470575</c:v>
                </c:pt>
                <c:pt idx="9">
                  <c:v>216.65683399470575</c:v>
                </c:pt>
                <c:pt idx="10">
                  <c:v>216.65683399470575</c:v>
                </c:pt>
                <c:pt idx="11">
                  <c:v>216.65683399470575</c:v>
                </c:pt>
                <c:pt idx="12">
                  <c:v>216.65683399470575</c:v>
                </c:pt>
                <c:pt idx="13">
                  <c:v>216.65683399470575</c:v>
                </c:pt>
                <c:pt idx="14">
                  <c:v>216.65683399470575</c:v>
                </c:pt>
                <c:pt idx="15">
                  <c:v>216.65683399470575</c:v>
                </c:pt>
                <c:pt idx="16">
                  <c:v>216.65683399470575</c:v>
                </c:pt>
                <c:pt idx="17">
                  <c:v>216.65683399470575</c:v>
                </c:pt>
                <c:pt idx="18">
                  <c:v>216.65683399470575</c:v>
                </c:pt>
                <c:pt idx="19">
                  <c:v>216.65683399470575</c:v>
                </c:pt>
                <c:pt idx="20">
                  <c:v>216.65683399470575</c:v>
                </c:pt>
                <c:pt idx="21">
                  <c:v>216.65683399470575</c:v>
                </c:pt>
                <c:pt idx="22">
                  <c:v>216.65683399470575</c:v>
                </c:pt>
                <c:pt idx="23">
                  <c:v>216.65683399470575</c:v>
                </c:pt>
                <c:pt idx="24">
                  <c:v>216.65683399470575</c:v>
                </c:pt>
                <c:pt idx="25">
                  <c:v>216.65683399470575</c:v>
                </c:pt>
                <c:pt idx="26">
                  <c:v>216.65683399470575</c:v>
                </c:pt>
                <c:pt idx="27">
                  <c:v>216.65683399470575</c:v>
                </c:pt>
                <c:pt idx="28">
                  <c:v>216.65683399470575</c:v>
                </c:pt>
                <c:pt idx="29">
                  <c:v>216.65683399470575</c:v>
                </c:pt>
                <c:pt idx="30">
                  <c:v>216.65683399470575</c:v>
                </c:pt>
                <c:pt idx="31">
                  <c:v>216.65683399470575</c:v>
                </c:pt>
                <c:pt idx="32">
                  <c:v>216.65683399470575</c:v>
                </c:pt>
                <c:pt idx="33">
                  <c:v>216.65683399470575</c:v>
                </c:pt>
                <c:pt idx="34">
                  <c:v>216.65683399470575</c:v>
                </c:pt>
                <c:pt idx="35">
                  <c:v>216.65683399470575</c:v>
                </c:pt>
                <c:pt idx="36">
                  <c:v>216.65683399470575</c:v>
                </c:pt>
                <c:pt idx="37">
                  <c:v>216.65683399470575</c:v>
                </c:pt>
                <c:pt idx="38">
                  <c:v>216.65683399470575</c:v>
                </c:pt>
                <c:pt idx="39">
                  <c:v>216.65683399470575</c:v>
                </c:pt>
                <c:pt idx="40">
                  <c:v>216.65683399470575</c:v>
                </c:pt>
                <c:pt idx="41">
                  <c:v>216.65683399470575</c:v>
                </c:pt>
                <c:pt idx="42">
                  <c:v>216.65683399470575</c:v>
                </c:pt>
                <c:pt idx="43">
                  <c:v>216.65683399470575</c:v>
                </c:pt>
                <c:pt idx="44">
                  <c:v>216.65683399470575</c:v>
                </c:pt>
                <c:pt idx="45">
                  <c:v>216.65683399470575</c:v>
                </c:pt>
                <c:pt idx="46">
                  <c:v>216.65683399470575</c:v>
                </c:pt>
                <c:pt idx="47">
                  <c:v>216.65683399470575</c:v>
                </c:pt>
                <c:pt idx="48">
                  <c:v>216.65683399470575</c:v>
                </c:pt>
                <c:pt idx="49">
                  <c:v>216.65683399470575</c:v>
                </c:pt>
                <c:pt idx="50">
                  <c:v>216.65683399470575</c:v>
                </c:pt>
                <c:pt idx="51">
                  <c:v>216.65683399470575</c:v>
                </c:pt>
                <c:pt idx="52">
                  <c:v>216.65683399470575</c:v>
                </c:pt>
                <c:pt idx="53">
                  <c:v>216.65683399470575</c:v>
                </c:pt>
                <c:pt idx="54">
                  <c:v>216.65683399470575</c:v>
                </c:pt>
                <c:pt idx="55">
                  <c:v>216.65683399470575</c:v>
                </c:pt>
                <c:pt idx="56">
                  <c:v>216.65683399470575</c:v>
                </c:pt>
                <c:pt idx="57">
                  <c:v>216.65683399470575</c:v>
                </c:pt>
                <c:pt idx="58">
                  <c:v>216.65683399470575</c:v>
                </c:pt>
                <c:pt idx="59">
                  <c:v>216.65683399470575</c:v>
                </c:pt>
                <c:pt idx="60">
                  <c:v>216.65683399470575</c:v>
                </c:pt>
                <c:pt idx="61">
                  <c:v>216.65683399470575</c:v>
                </c:pt>
                <c:pt idx="62">
                  <c:v>216.65683399470575</c:v>
                </c:pt>
                <c:pt idx="63">
                  <c:v>216.65683399470575</c:v>
                </c:pt>
                <c:pt idx="64">
                  <c:v>216.65683399470575</c:v>
                </c:pt>
                <c:pt idx="65">
                  <c:v>216.65683399470575</c:v>
                </c:pt>
                <c:pt idx="66">
                  <c:v>216.65683399470575</c:v>
                </c:pt>
                <c:pt idx="67">
                  <c:v>216.65683399470575</c:v>
                </c:pt>
                <c:pt idx="68">
                  <c:v>216.65683399470575</c:v>
                </c:pt>
                <c:pt idx="69">
                  <c:v>216.65683399470575</c:v>
                </c:pt>
                <c:pt idx="70">
                  <c:v>216.65683399470575</c:v>
                </c:pt>
                <c:pt idx="71">
                  <c:v>216.65683399470575</c:v>
                </c:pt>
                <c:pt idx="72">
                  <c:v>216.65683399470575</c:v>
                </c:pt>
                <c:pt idx="73">
                  <c:v>216.65683399470575</c:v>
                </c:pt>
                <c:pt idx="74">
                  <c:v>216.65683399470575</c:v>
                </c:pt>
                <c:pt idx="75">
                  <c:v>216.65683399470575</c:v>
                </c:pt>
                <c:pt idx="76">
                  <c:v>216.65683399470575</c:v>
                </c:pt>
                <c:pt idx="77">
                  <c:v>216.65683399470575</c:v>
                </c:pt>
                <c:pt idx="78">
                  <c:v>216.65683399470575</c:v>
                </c:pt>
                <c:pt idx="79">
                  <c:v>216.65683399470575</c:v>
                </c:pt>
                <c:pt idx="80">
                  <c:v>216.65683399470575</c:v>
                </c:pt>
                <c:pt idx="81">
                  <c:v>216.65683399470575</c:v>
                </c:pt>
                <c:pt idx="82">
                  <c:v>216.65683399470575</c:v>
                </c:pt>
                <c:pt idx="83">
                  <c:v>216.65683399470575</c:v>
                </c:pt>
                <c:pt idx="84">
                  <c:v>216.65683399470575</c:v>
                </c:pt>
                <c:pt idx="85">
                  <c:v>216.65683399470575</c:v>
                </c:pt>
                <c:pt idx="86">
                  <c:v>216.65683399470575</c:v>
                </c:pt>
                <c:pt idx="87">
                  <c:v>216.65683399470575</c:v>
                </c:pt>
                <c:pt idx="88">
                  <c:v>216.65683399470575</c:v>
                </c:pt>
                <c:pt idx="89">
                  <c:v>216.65683399470575</c:v>
                </c:pt>
                <c:pt idx="90">
                  <c:v>216.65683399470575</c:v>
                </c:pt>
                <c:pt idx="91">
                  <c:v>216.65683399470575</c:v>
                </c:pt>
                <c:pt idx="92">
                  <c:v>216.65683399470575</c:v>
                </c:pt>
                <c:pt idx="93">
                  <c:v>216.65683399470575</c:v>
                </c:pt>
                <c:pt idx="94">
                  <c:v>216.65683399470575</c:v>
                </c:pt>
                <c:pt idx="95">
                  <c:v>216.65683399470575</c:v>
                </c:pt>
                <c:pt idx="96">
                  <c:v>216.65683399470575</c:v>
                </c:pt>
                <c:pt idx="97">
                  <c:v>216.65683399470575</c:v>
                </c:pt>
                <c:pt idx="98">
                  <c:v>216.65683399470575</c:v>
                </c:pt>
                <c:pt idx="99">
                  <c:v>216.65683399470575</c:v>
                </c:pt>
                <c:pt idx="100">
                  <c:v>216.65683399470575</c:v>
                </c:pt>
                <c:pt idx="101">
                  <c:v>216.65683399470575</c:v>
                </c:pt>
                <c:pt idx="102">
                  <c:v>216.65683399470575</c:v>
                </c:pt>
                <c:pt idx="103">
                  <c:v>216.65683399470575</c:v>
                </c:pt>
                <c:pt idx="104">
                  <c:v>216.65683399470575</c:v>
                </c:pt>
                <c:pt idx="105">
                  <c:v>216.65683399470575</c:v>
                </c:pt>
                <c:pt idx="106">
                  <c:v>216.65683399470575</c:v>
                </c:pt>
                <c:pt idx="107">
                  <c:v>216.65683399470575</c:v>
                </c:pt>
                <c:pt idx="108">
                  <c:v>216.65683399470575</c:v>
                </c:pt>
                <c:pt idx="109">
                  <c:v>216.65683399470575</c:v>
                </c:pt>
                <c:pt idx="110">
                  <c:v>216.65683399470575</c:v>
                </c:pt>
                <c:pt idx="111">
                  <c:v>216.65683399470575</c:v>
                </c:pt>
                <c:pt idx="112">
                  <c:v>216.65683399470575</c:v>
                </c:pt>
                <c:pt idx="113">
                  <c:v>216.65683399470575</c:v>
                </c:pt>
                <c:pt idx="114">
                  <c:v>216.65683399470575</c:v>
                </c:pt>
                <c:pt idx="115">
                  <c:v>216.65683399470575</c:v>
                </c:pt>
                <c:pt idx="116">
                  <c:v>216.65683399470575</c:v>
                </c:pt>
                <c:pt idx="117">
                  <c:v>216.65683399470575</c:v>
                </c:pt>
                <c:pt idx="118">
                  <c:v>216.65683399470575</c:v>
                </c:pt>
                <c:pt idx="119">
                  <c:v>216.65683399470575</c:v>
                </c:pt>
                <c:pt idx="120">
                  <c:v>216.65683399470575</c:v>
                </c:pt>
                <c:pt idx="121">
                  <c:v>216.65683399470575</c:v>
                </c:pt>
                <c:pt idx="122">
                  <c:v>216.65683399470575</c:v>
                </c:pt>
                <c:pt idx="123">
                  <c:v>216.65683399470575</c:v>
                </c:pt>
                <c:pt idx="124">
                  <c:v>216.65683399470575</c:v>
                </c:pt>
                <c:pt idx="125">
                  <c:v>216.65683399470575</c:v>
                </c:pt>
                <c:pt idx="126">
                  <c:v>216.65683399470575</c:v>
                </c:pt>
                <c:pt idx="127">
                  <c:v>216.65683399470575</c:v>
                </c:pt>
                <c:pt idx="128">
                  <c:v>216.65683399470575</c:v>
                </c:pt>
                <c:pt idx="129">
                  <c:v>216.65683399470575</c:v>
                </c:pt>
                <c:pt idx="130">
                  <c:v>216.65683399470575</c:v>
                </c:pt>
                <c:pt idx="131">
                  <c:v>216.65683399470575</c:v>
                </c:pt>
                <c:pt idx="132">
                  <c:v>216.65683399470575</c:v>
                </c:pt>
                <c:pt idx="133">
                  <c:v>216.65683399470575</c:v>
                </c:pt>
                <c:pt idx="134">
                  <c:v>216.65683399470575</c:v>
                </c:pt>
                <c:pt idx="135">
                  <c:v>216.65683399470575</c:v>
                </c:pt>
                <c:pt idx="136">
                  <c:v>216.65683399470575</c:v>
                </c:pt>
                <c:pt idx="137">
                  <c:v>216.65683399470575</c:v>
                </c:pt>
                <c:pt idx="138">
                  <c:v>216.65683399470575</c:v>
                </c:pt>
                <c:pt idx="139">
                  <c:v>216.65683399470575</c:v>
                </c:pt>
                <c:pt idx="140">
                  <c:v>216.65683399470575</c:v>
                </c:pt>
                <c:pt idx="141">
                  <c:v>216.65683399470575</c:v>
                </c:pt>
                <c:pt idx="142">
                  <c:v>216.65683399470575</c:v>
                </c:pt>
                <c:pt idx="143">
                  <c:v>216.65683399470575</c:v>
                </c:pt>
                <c:pt idx="144">
                  <c:v>216.65683399470575</c:v>
                </c:pt>
                <c:pt idx="145">
                  <c:v>216.65683399470575</c:v>
                </c:pt>
                <c:pt idx="146">
                  <c:v>216.65683399470575</c:v>
                </c:pt>
                <c:pt idx="147">
                  <c:v>216.65683399470575</c:v>
                </c:pt>
                <c:pt idx="148">
                  <c:v>216.65683399470575</c:v>
                </c:pt>
                <c:pt idx="149">
                  <c:v>216.65683399470575</c:v>
                </c:pt>
                <c:pt idx="150">
                  <c:v>216.65683399470575</c:v>
                </c:pt>
                <c:pt idx="151">
                  <c:v>216.65683399470575</c:v>
                </c:pt>
                <c:pt idx="152">
                  <c:v>216.65683399470575</c:v>
                </c:pt>
                <c:pt idx="153">
                  <c:v>216.65683399470575</c:v>
                </c:pt>
                <c:pt idx="154">
                  <c:v>216.65683399470575</c:v>
                </c:pt>
                <c:pt idx="155">
                  <c:v>216.65683399470575</c:v>
                </c:pt>
                <c:pt idx="156">
                  <c:v>216.65683399470575</c:v>
                </c:pt>
                <c:pt idx="157">
                  <c:v>216.65683399470575</c:v>
                </c:pt>
                <c:pt idx="158">
                  <c:v>216.65683399470575</c:v>
                </c:pt>
                <c:pt idx="159">
                  <c:v>216.65683399470575</c:v>
                </c:pt>
                <c:pt idx="160">
                  <c:v>216.65683399470575</c:v>
                </c:pt>
                <c:pt idx="161">
                  <c:v>216.65683399470575</c:v>
                </c:pt>
                <c:pt idx="162">
                  <c:v>216.65683399470575</c:v>
                </c:pt>
                <c:pt idx="163">
                  <c:v>216.65683399470575</c:v>
                </c:pt>
                <c:pt idx="164">
                  <c:v>216.65683399470575</c:v>
                </c:pt>
                <c:pt idx="165">
                  <c:v>216.65683399470575</c:v>
                </c:pt>
                <c:pt idx="166">
                  <c:v>216.65683399470575</c:v>
                </c:pt>
                <c:pt idx="167">
                  <c:v>216.65683399470575</c:v>
                </c:pt>
                <c:pt idx="168">
                  <c:v>216.65683399470575</c:v>
                </c:pt>
                <c:pt idx="169">
                  <c:v>216.65683399470575</c:v>
                </c:pt>
                <c:pt idx="170">
                  <c:v>216.65683399470575</c:v>
                </c:pt>
                <c:pt idx="171">
                  <c:v>216.65683399470575</c:v>
                </c:pt>
                <c:pt idx="172">
                  <c:v>216.65683399470575</c:v>
                </c:pt>
                <c:pt idx="173">
                  <c:v>216.65683399470575</c:v>
                </c:pt>
                <c:pt idx="174">
                  <c:v>216.65683399470575</c:v>
                </c:pt>
                <c:pt idx="175">
                  <c:v>216.65683399470575</c:v>
                </c:pt>
                <c:pt idx="176">
                  <c:v>216.65683399470575</c:v>
                </c:pt>
                <c:pt idx="177">
                  <c:v>216.65683399470575</c:v>
                </c:pt>
                <c:pt idx="178">
                  <c:v>216.65683399470575</c:v>
                </c:pt>
                <c:pt idx="179">
                  <c:v>216.65683399470575</c:v>
                </c:pt>
                <c:pt idx="180">
                  <c:v>216.65683399470575</c:v>
                </c:pt>
                <c:pt idx="181">
                  <c:v>216.65683399470575</c:v>
                </c:pt>
                <c:pt idx="182">
                  <c:v>216.65683399470575</c:v>
                </c:pt>
                <c:pt idx="183">
                  <c:v>216.65683399470575</c:v>
                </c:pt>
                <c:pt idx="184">
                  <c:v>216.65683399470575</c:v>
                </c:pt>
                <c:pt idx="185">
                  <c:v>216.65683399470575</c:v>
                </c:pt>
                <c:pt idx="186">
                  <c:v>216.65683399470575</c:v>
                </c:pt>
                <c:pt idx="187">
                  <c:v>216.65683399470575</c:v>
                </c:pt>
                <c:pt idx="188">
                  <c:v>216.65683399470575</c:v>
                </c:pt>
                <c:pt idx="189">
                  <c:v>216.65683399470575</c:v>
                </c:pt>
                <c:pt idx="190">
                  <c:v>216.65683399470575</c:v>
                </c:pt>
                <c:pt idx="191">
                  <c:v>216.65683399470575</c:v>
                </c:pt>
                <c:pt idx="192">
                  <c:v>216.65683399470575</c:v>
                </c:pt>
                <c:pt idx="193">
                  <c:v>216.65683399470575</c:v>
                </c:pt>
                <c:pt idx="194">
                  <c:v>216.65683399470575</c:v>
                </c:pt>
                <c:pt idx="195">
                  <c:v>216.65683399470575</c:v>
                </c:pt>
                <c:pt idx="196">
                  <c:v>216.65683399470575</c:v>
                </c:pt>
                <c:pt idx="197">
                  <c:v>216.65683399470575</c:v>
                </c:pt>
                <c:pt idx="198">
                  <c:v>216.65683399470575</c:v>
                </c:pt>
                <c:pt idx="199">
                  <c:v>216.65683399470575</c:v>
                </c:pt>
                <c:pt idx="200">
                  <c:v>216.65683399470575</c:v>
                </c:pt>
                <c:pt idx="201">
                  <c:v>216.65683399470575</c:v>
                </c:pt>
                <c:pt idx="202">
                  <c:v>216.65683399470575</c:v>
                </c:pt>
                <c:pt idx="203">
                  <c:v>216.65683399470575</c:v>
                </c:pt>
                <c:pt idx="204">
                  <c:v>216.65683399470575</c:v>
                </c:pt>
                <c:pt idx="205">
                  <c:v>216.65683399470575</c:v>
                </c:pt>
                <c:pt idx="206">
                  <c:v>216.65683399470575</c:v>
                </c:pt>
                <c:pt idx="207">
                  <c:v>216.65683399470575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7E3-41F2-8904-AD1AB08E74D8}"/>
            </c:ext>
          </c:extLst>
        </c:ser>
        <c:ser>
          <c:idx val="6"/>
          <c:order val="6"/>
          <c:tx>
            <c:v>Minus StDev</c:v>
          </c:tx>
          <c:spPr>
            <a:ln w="28575" cap="rnd">
              <a:solidFill>
                <a:srgbClr val="9BBB59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'083118am'!$H$2:$H$209</c:f>
              <c:numCache>
                <c:formatCode>0.0000</c:formatCode>
                <c:ptCount val="208"/>
                <c:pt idx="0">
                  <c:v>208.86239677452502</c:v>
                </c:pt>
                <c:pt idx="1">
                  <c:v>208.86239677452502</c:v>
                </c:pt>
                <c:pt idx="2">
                  <c:v>208.86239677452502</c:v>
                </c:pt>
                <c:pt idx="3">
                  <c:v>208.86239677452502</c:v>
                </c:pt>
                <c:pt idx="4">
                  <c:v>208.86239677452502</c:v>
                </c:pt>
                <c:pt idx="5">
                  <c:v>208.86239677452502</c:v>
                </c:pt>
                <c:pt idx="6">
                  <c:v>208.86239677452502</c:v>
                </c:pt>
                <c:pt idx="7">
                  <c:v>208.86239677452502</c:v>
                </c:pt>
                <c:pt idx="8">
                  <c:v>208.86239677452502</c:v>
                </c:pt>
                <c:pt idx="9">
                  <c:v>208.86239677452502</c:v>
                </c:pt>
                <c:pt idx="10">
                  <c:v>208.86239677452502</c:v>
                </c:pt>
                <c:pt idx="11">
                  <c:v>208.86239677452502</c:v>
                </c:pt>
                <c:pt idx="12">
                  <c:v>208.86239677452502</c:v>
                </c:pt>
                <c:pt idx="13">
                  <c:v>208.86239677452502</c:v>
                </c:pt>
                <c:pt idx="14">
                  <c:v>208.86239677452502</c:v>
                </c:pt>
                <c:pt idx="15">
                  <c:v>208.86239677452502</c:v>
                </c:pt>
                <c:pt idx="16">
                  <c:v>208.86239677452502</c:v>
                </c:pt>
                <c:pt idx="17">
                  <c:v>208.86239677452502</c:v>
                </c:pt>
                <c:pt idx="18">
                  <c:v>208.86239677452502</c:v>
                </c:pt>
                <c:pt idx="19">
                  <c:v>208.86239677452502</c:v>
                </c:pt>
                <c:pt idx="20">
                  <c:v>208.86239677452502</c:v>
                </c:pt>
                <c:pt idx="21">
                  <c:v>208.86239677452502</c:v>
                </c:pt>
                <c:pt idx="22">
                  <c:v>208.86239677452502</c:v>
                </c:pt>
                <c:pt idx="23">
                  <c:v>208.86239677452502</c:v>
                </c:pt>
                <c:pt idx="24">
                  <c:v>208.86239677452502</c:v>
                </c:pt>
                <c:pt idx="25">
                  <c:v>208.86239677452502</c:v>
                </c:pt>
                <c:pt idx="26">
                  <c:v>208.86239677452502</c:v>
                </c:pt>
                <c:pt idx="27">
                  <c:v>208.86239677452502</c:v>
                </c:pt>
                <c:pt idx="28">
                  <c:v>208.86239677452502</c:v>
                </c:pt>
                <c:pt idx="29">
                  <c:v>208.86239677452502</c:v>
                </c:pt>
                <c:pt idx="30">
                  <c:v>208.86239677452502</c:v>
                </c:pt>
                <c:pt idx="31">
                  <c:v>208.86239677452502</c:v>
                </c:pt>
                <c:pt idx="32">
                  <c:v>208.86239677452502</c:v>
                </c:pt>
                <c:pt idx="33">
                  <c:v>208.86239677452502</c:v>
                </c:pt>
                <c:pt idx="34">
                  <c:v>208.86239677452502</c:v>
                </c:pt>
                <c:pt idx="35">
                  <c:v>208.86239677452502</c:v>
                </c:pt>
                <c:pt idx="36">
                  <c:v>208.86239677452502</c:v>
                </c:pt>
                <c:pt idx="37">
                  <c:v>208.86239677452502</c:v>
                </c:pt>
                <c:pt idx="38">
                  <c:v>208.86239677452502</c:v>
                </c:pt>
                <c:pt idx="39">
                  <c:v>208.86239677452502</c:v>
                </c:pt>
                <c:pt idx="40">
                  <c:v>208.86239677452502</c:v>
                </c:pt>
                <c:pt idx="41">
                  <c:v>208.86239677452502</c:v>
                </c:pt>
                <c:pt idx="42">
                  <c:v>208.86239677452502</c:v>
                </c:pt>
                <c:pt idx="43">
                  <c:v>208.86239677452502</c:v>
                </c:pt>
                <c:pt idx="44">
                  <c:v>208.86239677452502</c:v>
                </c:pt>
                <c:pt idx="45">
                  <c:v>208.86239677452502</c:v>
                </c:pt>
                <c:pt idx="46">
                  <c:v>208.86239677452502</c:v>
                </c:pt>
                <c:pt idx="47">
                  <c:v>208.86239677452502</c:v>
                </c:pt>
                <c:pt idx="48">
                  <c:v>208.86239677452502</c:v>
                </c:pt>
                <c:pt idx="49">
                  <c:v>208.86239677452502</c:v>
                </c:pt>
                <c:pt idx="50">
                  <c:v>208.86239677452502</c:v>
                </c:pt>
                <c:pt idx="51">
                  <c:v>208.86239677452502</c:v>
                </c:pt>
                <c:pt idx="52">
                  <c:v>208.86239677452502</c:v>
                </c:pt>
                <c:pt idx="53">
                  <c:v>208.86239677452502</c:v>
                </c:pt>
                <c:pt idx="54">
                  <c:v>208.86239677452502</c:v>
                </c:pt>
                <c:pt idx="55">
                  <c:v>208.86239677452502</c:v>
                </c:pt>
                <c:pt idx="56">
                  <c:v>208.86239677452502</c:v>
                </c:pt>
                <c:pt idx="57">
                  <c:v>208.86239677452502</c:v>
                </c:pt>
                <c:pt idx="58">
                  <c:v>208.86239677452502</c:v>
                </c:pt>
                <c:pt idx="59">
                  <c:v>208.86239677452502</c:v>
                </c:pt>
                <c:pt idx="60">
                  <c:v>208.86239677452502</c:v>
                </c:pt>
                <c:pt idx="61">
                  <c:v>208.86239677452502</c:v>
                </c:pt>
                <c:pt idx="62">
                  <c:v>208.86239677452502</c:v>
                </c:pt>
                <c:pt idx="63">
                  <c:v>208.86239677452502</c:v>
                </c:pt>
                <c:pt idx="64">
                  <c:v>208.86239677452502</c:v>
                </c:pt>
                <c:pt idx="65">
                  <c:v>208.86239677452502</c:v>
                </c:pt>
                <c:pt idx="66">
                  <c:v>208.86239677452502</c:v>
                </c:pt>
                <c:pt idx="67">
                  <c:v>208.86239677452502</c:v>
                </c:pt>
                <c:pt idx="68">
                  <c:v>208.86239677452502</c:v>
                </c:pt>
                <c:pt idx="69">
                  <c:v>208.86239677452502</c:v>
                </c:pt>
                <c:pt idx="70">
                  <c:v>208.86239677452502</c:v>
                </c:pt>
                <c:pt idx="71">
                  <c:v>208.86239677452502</c:v>
                </c:pt>
                <c:pt idx="72">
                  <c:v>208.86239677452502</c:v>
                </c:pt>
                <c:pt idx="73">
                  <c:v>208.86239677452502</c:v>
                </c:pt>
                <c:pt idx="74">
                  <c:v>208.86239677452502</c:v>
                </c:pt>
                <c:pt idx="75">
                  <c:v>208.86239677452502</c:v>
                </c:pt>
                <c:pt idx="76">
                  <c:v>208.86239677452502</c:v>
                </c:pt>
                <c:pt idx="77">
                  <c:v>208.86239677452502</c:v>
                </c:pt>
                <c:pt idx="78">
                  <c:v>208.86239677452502</c:v>
                </c:pt>
                <c:pt idx="79">
                  <c:v>208.86239677452502</c:v>
                </c:pt>
                <c:pt idx="80">
                  <c:v>208.86239677452502</c:v>
                </c:pt>
                <c:pt idx="81">
                  <c:v>208.86239677452502</c:v>
                </c:pt>
                <c:pt idx="82">
                  <c:v>208.86239677452502</c:v>
                </c:pt>
                <c:pt idx="83">
                  <c:v>208.86239677452502</c:v>
                </c:pt>
                <c:pt idx="84">
                  <c:v>208.86239677452502</c:v>
                </c:pt>
                <c:pt idx="85">
                  <c:v>208.86239677452502</c:v>
                </c:pt>
                <c:pt idx="86">
                  <c:v>208.86239677452502</c:v>
                </c:pt>
                <c:pt idx="87">
                  <c:v>208.86239677452502</c:v>
                </c:pt>
                <c:pt idx="88">
                  <c:v>208.86239677452502</c:v>
                </c:pt>
                <c:pt idx="89">
                  <c:v>208.86239677452502</c:v>
                </c:pt>
                <c:pt idx="90">
                  <c:v>208.86239677452502</c:v>
                </c:pt>
                <c:pt idx="91">
                  <c:v>208.86239677452502</c:v>
                </c:pt>
                <c:pt idx="92">
                  <c:v>208.86239677452502</c:v>
                </c:pt>
                <c:pt idx="93">
                  <c:v>208.86239677452502</c:v>
                </c:pt>
                <c:pt idx="94">
                  <c:v>208.86239677452502</c:v>
                </c:pt>
                <c:pt idx="95">
                  <c:v>208.86239677452502</c:v>
                </c:pt>
                <c:pt idx="96">
                  <c:v>208.86239677452502</c:v>
                </c:pt>
                <c:pt idx="97">
                  <c:v>208.86239677452502</c:v>
                </c:pt>
                <c:pt idx="98">
                  <c:v>208.86239677452502</c:v>
                </c:pt>
                <c:pt idx="99">
                  <c:v>208.86239677452502</c:v>
                </c:pt>
                <c:pt idx="100">
                  <c:v>208.86239677452502</c:v>
                </c:pt>
                <c:pt idx="101">
                  <c:v>208.86239677452502</c:v>
                </c:pt>
                <c:pt idx="102">
                  <c:v>208.86239677452502</c:v>
                </c:pt>
                <c:pt idx="103">
                  <c:v>208.86239677452502</c:v>
                </c:pt>
                <c:pt idx="104">
                  <c:v>208.86239677452502</c:v>
                </c:pt>
                <c:pt idx="105">
                  <c:v>208.86239677452502</c:v>
                </c:pt>
                <c:pt idx="106">
                  <c:v>208.86239677452502</c:v>
                </c:pt>
                <c:pt idx="107">
                  <c:v>208.86239677452502</c:v>
                </c:pt>
                <c:pt idx="108">
                  <c:v>208.86239677452502</c:v>
                </c:pt>
                <c:pt idx="109">
                  <c:v>208.86239677452502</c:v>
                </c:pt>
                <c:pt idx="110">
                  <c:v>208.86239677452502</c:v>
                </c:pt>
                <c:pt idx="111">
                  <c:v>208.86239677452502</c:v>
                </c:pt>
                <c:pt idx="112">
                  <c:v>208.86239677452502</c:v>
                </c:pt>
                <c:pt idx="113">
                  <c:v>208.86239677452502</c:v>
                </c:pt>
                <c:pt idx="114">
                  <c:v>208.86239677452502</c:v>
                </c:pt>
                <c:pt idx="115">
                  <c:v>208.86239677452502</c:v>
                </c:pt>
                <c:pt idx="116">
                  <c:v>208.86239677452502</c:v>
                </c:pt>
                <c:pt idx="117">
                  <c:v>208.86239677452502</c:v>
                </c:pt>
                <c:pt idx="118">
                  <c:v>208.86239677452502</c:v>
                </c:pt>
                <c:pt idx="119">
                  <c:v>208.86239677452502</c:v>
                </c:pt>
                <c:pt idx="120">
                  <c:v>208.86239677452502</c:v>
                </c:pt>
                <c:pt idx="121">
                  <c:v>208.86239677452502</c:v>
                </c:pt>
                <c:pt idx="122">
                  <c:v>208.86239677452502</c:v>
                </c:pt>
                <c:pt idx="123">
                  <c:v>208.86239677452502</c:v>
                </c:pt>
                <c:pt idx="124">
                  <c:v>208.86239677452502</c:v>
                </c:pt>
                <c:pt idx="125">
                  <c:v>208.86239677452502</c:v>
                </c:pt>
                <c:pt idx="126">
                  <c:v>208.86239677452502</c:v>
                </c:pt>
                <c:pt idx="127">
                  <c:v>208.86239677452502</c:v>
                </c:pt>
                <c:pt idx="128">
                  <c:v>208.86239677452502</c:v>
                </c:pt>
                <c:pt idx="129">
                  <c:v>208.86239677452502</c:v>
                </c:pt>
                <c:pt idx="130">
                  <c:v>208.86239677452502</c:v>
                </c:pt>
                <c:pt idx="131">
                  <c:v>208.86239677452502</c:v>
                </c:pt>
                <c:pt idx="132">
                  <c:v>208.86239677452502</c:v>
                </c:pt>
                <c:pt idx="133">
                  <c:v>208.86239677452502</c:v>
                </c:pt>
                <c:pt idx="134">
                  <c:v>208.86239677452502</c:v>
                </c:pt>
                <c:pt idx="135">
                  <c:v>208.86239677452502</c:v>
                </c:pt>
                <c:pt idx="136">
                  <c:v>208.86239677452502</c:v>
                </c:pt>
                <c:pt idx="137">
                  <c:v>208.86239677452502</c:v>
                </c:pt>
                <c:pt idx="138">
                  <c:v>208.86239677452502</c:v>
                </c:pt>
                <c:pt idx="139">
                  <c:v>208.86239677452502</c:v>
                </c:pt>
                <c:pt idx="140">
                  <c:v>208.86239677452502</c:v>
                </c:pt>
                <c:pt idx="141">
                  <c:v>208.86239677452502</c:v>
                </c:pt>
                <c:pt idx="142">
                  <c:v>208.86239677452502</c:v>
                </c:pt>
                <c:pt idx="143">
                  <c:v>208.86239677452502</c:v>
                </c:pt>
                <c:pt idx="144">
                  <c:v>208.86239677452502</c:v>
                </c:pt>
                <c:pt idx="145">
                  <c:v>208.86239677452502</c:v>
                </c:pt>
                <c:pt idx="146">
                  <c:v>208.86239677452502</c:v>
                </c:pt>
                <c:pt idx="147">
                  <c:v>208.86239677452502</c:v>
                </c:pt>
                <c:pt idx="148">
                  <c:v>208.86239677452502</c:v>
                </c:pt>
                <c:pt idx="149">
                  <c:v>208.86239677452502</c:v>
                </c:pt>
                <c:pt idx="150">
                  <c:v>208.86239677452502</c:v>
                </c:pt>
                <c:pt idx="151">
                  <c:v>208.86239677452502</c:v>
                </c:pt>
                <c:pt idx="152">
                  <c:v>208.86239677452502</c:v>
                </c:pt>
                <c:pt idx="153">
                  <c:v>208.86239677452502</c:v>
                </c:pt>
                <c:pt idx="154">
                  <c:v>208.86239677452502</c:v>
                </c:pt>
                <c:pt idx="155">
                  <c:v>208.86239677452502</c:v>
                </c:pt>
                <c:pt idx="156">
                  <c:v>208.86239677452502</c:v>
                </c:pt>
                <c:pt idx="157">
                  <c:v>208.86239677452502</c:v>
                </c:pt>
                <c:pt idx="158">
                  <c:v>208.86239677452502</c:v>
                </c:pt>
                <c:pt idx="159">
                  <c:v>208.86239677452502</c:v>
                </c:pt>
                <c:pt idx="160">
                  <c:v>208.86239677452502</c:v>
                </c:pt>
                <c:pt idx="161">
                  <c:v>208.86239677452502</c:v>
                </c:pt>
                <c:pt idx="162">
                  <c:v>208.86239677452502</c:v>
                </c:pt>
                <c:pt idx="163">
                  <c:v>208.86239677452502</c:v>
                </c:pt>
                <c:pt idx="164">
                  <c:v>208.86239677452502</c:v>
                </c:pt>
                <c:pt idx="165">
                  <c:v>208.86239677452502</c:v>
                </c:pt>
                <c:pt idx="166">
                  <c:v>208.86239677452502</c:v>
                </c:pt>
                <c:pt idx="167">
                  <c:v>208.86239677452502</c:v>
                </c:pt>
                <c:pt idx="168">
                  <c:v>208.86239677452502</c:v>
                </c:pt>
                <c:pt idx="169">
                  <c:v>208.86239677452502</c:v>
                </c:pt>
                <c:pt idx="170">
                  <c:v>208.86239677452502</c:v>
                </c:pt>
                <c:pt idx="171">
                  <c:v>208.86239677452502</c:v>
                </c:pt>
                <c:pt idx="172">
                  <c:v>208.86239677452502</c:v>
                </c:pt>
                <c:pt idx="173">
                  <c:v>208.86239677452502</c:v>
                </c:pt>
                <c:pt idx="174">
                  <c:v>208.86239677452502</c:v>
                </c:pt>
                <c:pt idx="175">
                  <c:v>208.86239677452502</c:v>
                </c:pt>
                <c:pt idx="176">
                  <c:v>208.86239677452502</c:v>
                </c:pt>
                <c:pt idx="177">
                  <c:v>208.86239677452502</c:v>
                </c:pt>
                <c:pt idx="178">
                  <c:v>208.86239677452502</c:v>
                </c:pt>
                <c:pt idx="179">
                  <c:v>208.86239677452502</c:v>
                </c:pt>
                <c:pt idx="180">
                  <c:v>208.86239677452502</c:v>
                </c:pt>
                <c:pt idx="181">
                  <c:v>208.86239677452502</c:v>
                </c:pt>
                <c:pt idx="182">
                  <c:v>208.86239677452502</c:v>
                </c:pt>
                <c:pt idx="183">
                  <c:v>208.86239677452502</c:v>
                </c:pt>
                <c:pt idx="184">
                  <c:v>208.86239677452502</c:v>
                </c:pt>
                <c:pt idx="185">
                  <c:v>208.86239677452502</c:v>
                </c:pt>
                <c:pt idx="186">
                  <c:v>208.86239677452502</c:v>
                </c:pt>
                <c:pt idx="187">
                  <c:v>208.86239677452502</c:v>
                </c:pt>
                <c:pt idx="188">
                  <c:v>208.86239677452502</c:v>
                </c:pt>
                <c:pt idx="189">
                  <c:v>208.86239677452502</c:v>
                </c:pt>
                <c:pt idx="190">
                  <c:v>208.86239677452502</c:v>
                </c:pt>
                <c:pt idx="191">
                  <c:v>208.86239677452502</c:v>
                </c:pt>
                <c:pt idx="192">
                  <c:v>208.86239677452502</c:v>
                </c:pt>
                <c:pt idx="193">
                  <c:v>208.86239677452502</c:v>
                </c:pt>
                <c:pt idx="194">
                  <c:v>208.86239677452502</c:v>
                </c:pt>
                <c:pt idx="195">
                  <c:v>208.86239677452502</c:v>
                </c:pt>
                <c:pt idx="196">
                  <c:v>208.86239677452502</c:v>
                </c:pt>
                <c:pt idx="197">
                  <c:v>208.86239677452502</c:v>
                </c:pt>
                <c:pt idx="198">
                  <c:v>208.86239677452502</c:v>
                </c:pt>
                <c:pt idx="199">
                  <c:v>208.86239677452502</c:v>
                </c:pt>
                <c:pt idx="200">
                  <c:v>208.86239677452502</c:v>
                </c:pt>
                <c:pt idx="201">
                  <c:v>208.86239677452502</c:v>
                </c:pt>
                <c:pt idx="202">
                  <c:v>208.86239677452502</c:v>
                </c:pt>
                <c:pt idx="203">
                  <c:v>208.86239677452502</c:v>
                </c:pt>
                <c:pt idx="204">
                  <c:v>208.86239677452502</c:v>
                </c:pt>
                <c:pt idx="205">
                  <c:v>208.86239677452502</c:v>
                </c:pt>
                <c:pt idx="206">
                  <c:v>208.86239677452502</c:v>
                </c:pt>
                <c:pt idx="207">
                  <c:v>208.86239677452502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7E3-41F2-8904-AD1AB08E74D8}"/>
            </c:ext>
          </c:extLst>
        </c:ser>
        <c:ser>
          <c:idx val="8"/>
          <c:order val="7"/>
          <c:tx>
            <c:v>Mean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'083118am'!$E$2:$E$209</c:f>
              <c:numCache>
                <c:formatCode>0.000</c:formatCode>
                <c:ptCount val="208"/>
                <c:pt idx="0">
                  <c:v>212.75961538461539</c:v>
                </c:pt>
                <c:pt idx="1">
                  <c:v>212.75961538461539</c:v>
                </c:pt>
                <c:pt idx="2">
                  <c:v>212.75961538461539</c:v>
                </c:pt>
                <c:pt idx="3">
                  <c:v>212.75961538461539</c:v>
                </c:pt>
                <c:pt idx="4">
                  <c:v>212.75961538461539</c:v>
                </c:pt>
                <c:pt idx="5">
                  <c:v>212.75961538461539</c:v>
                </c:pt>
                <c:pt idx="6">
                  <c:v>212.75961538461539</c:v>
                </c:pt>
                <c:pt idx="7">
                  <c:v>212.75961538461539</c:v>
                </c:pt>
                <c:pt idx="8">
                  <c:v>212.75961538461539</c:v>
                </c:pt>
                <c:pt idx="9">
                  <c:v>212.75961538461539</c:v>
                </c:pt>
                <c:pt idx="10">
                  <c:v>212.75961538461539</c:v>
                </c:pt>
                <c:pt idx="11">
                  <c:v>212.75961538461539</c:v>
                </c:pt>
                <c:pt idx="12">
                  <c:v>212.75961538461539</c:v>
                </c:pt>
                <c:pt idx="13">
                  <c:v>212.75961538461539</c:v>
                </c:pt>
                <c:pt idx="14">
                  <c:v>212.75961538461539</c:v>
                </c:pt>
                <c:pt idx="15">
                  <c:v>212.75961538461539</c:v>
                </c:pt>
                <c:pt idx="16">
                  <c:v>212.75961538461539</c:v>
                </c:pt>
                <c:pt idx="17">
                  <c:v>212.75961538461539</c:v>
                </c:pt>
                <c:pt idx="18">
                  <c:v>212.75961538461539</c:v>
                </c:pt>
                <c:pt idx="19">
                  <c:v>212.75961538461539</c:v>
                </c:pt>
                <c:pt idx="20">
                  <c:v>212.75961538461539</c:v>
                </c:pt>
                <c:pt idx="21">
                  <c:v>212.75961538461539</c:v>
                </c:pt>
                <c:pt idx="22">
                  <c:v>212.75961538461539</c:v>
                </c:pt>
                <c:pt idx="23">
                  <c:v>212.75961538461539</c:v>
                </c:pt>
                <c:pt idx="24">
                  <c:v>212.75961538461539</c:v>
                </c:pt>
                <c:pt idx="25">
                  <c:v>212.75961538461539</c:v>
                </c:pt>
                <c:pt idx="26">
                  <c:v>212.75961538461539</c:v>
                </c:pt>
                <c:pt idx="27">
                  <c:v>212.75961538461539</c:v>
                </c:pt>
                <c:pt idx="28">
                  <c:v>212.75961538461539</c:v>
                </c:pt>
                <c:pt idx="29">
                  <c:v>212.75961538461539</c:v>
                </c:pt>
                <c:pt idx="30">
                  <c:v>212.75961538461539</c:v>
                </c:pt>
                <c:pt idx="31">
                  <c:v>212.75961538461539</c:v>
                </c:pt>
                <c:pt idx="32">
                  <c:v>212.75961538461539</c:v>
                </c:pt>
                <c:pt idx="33">
                  <c:v>212.75961538461539</c:v>
                </c:pt>
                <c:pt idx="34">
                  <c:v>212.75961538461539</c:v>
                </c:pt>
                <c:pt idx="35">
                  <c:v>212.75961538461539</c:v>
                </c:pt>
                <c:pt idx="36">
                  <c:v>212.75961538461539</c:v>
                </c:pt>
                <c:pt idx="37">
                  <c:v>212.75961538461539</c:v>
                </c:pt>
                <c:pt idx="38">
                  <c:v>212.75961538461539</c:v>
                </c:pt>
                <c:pt idx="39">
                  <c:v>212.75961538461539</c:v>
                </c:pt>
                <c:pt idx="40">
                  <c:v>212.75961538461539</c:v>
                </c:pt>
                <c:pt idx="41">
                  <c:v>212.75961538461539</c:v>
                </c:pt>
                <c:pt idx="42">
                  <c:v>212.75961538461539</c:v>
                </c:pt>
                <c:pt idx="43">
                  <c:v>212.75961538461539</c:v>
                </c:pt>
                <c:pt idx="44">
                  <c:v>212.75961538461539</c:v>
                </c:pt>
                <c:pt idx="45">
                  <c:v>212.75961538461539</c:v>
                </c:pt>
                <c:pt idx="46">
                  <c:v>212.75961538461539</c:v>
                </c:pt>
                <c:pt idx="47">
                  <c:v>212.75961538461539</c:v>
                </c:pt>
                <c:pt idx="48">
                  <c:v>212.75961538461539</c:v>
                </c:pt>
                <c:pt idx="49">
                  <c:v>212.75961538461539</c:v>
                </c:pt>
                <c:pt idx="50">
                  <c:v>212.75961538461539</c:v>
                </c:pt>
                <c:pt idx="51">
                  <c:v>212.75961538461539</c:v>
                </c:pt>
                <c:pt idx="52">
                  <c:v>212.75961538461539</c:v>
                </c:pt>
                <c:pt idx="53">
                  <c:v>212.75961538461539</c:v>
                </c:pt>
                <c:pt idx="54">
                  <c:v>212.75961538461539</c:v>
                </c:pt>
                <c:pt idx="55">
                  <c:v>212.75961538461539</c:v>
                </c:pt>
                <c:pt idx="56">
                  <c:v>212.75961538461539</c:v>
                </c:pt>
                <c:pt idx="57">
                  <c:v>212.75961538461539</c:v>
                </c:pt>
                <c:pt idx="58">
                  <c:v>212.75961538461539</c:v>
                </c:pt>
                <c:pt idx="59">
                  <c:v>212.75961538461539</c:v>
                </c:pt>
                <c:pt idx="60">
                  <c:v>212.75961538461539</c:v>
                </c:pt>
                <c:pt idx="61">
                  <c:v>212.75961538461539</c:v>
                </c:pt>
                <c:pt idx="62">
                  <c:v>212.75961538461539</c:v>
                </c:pt>
                <c:pt idx="63">
                  <c:v>212.75961538461539</c:v>
                </c:pt>
                <c:pt idx="64">
                  <c:v>212.75961538461539</c:v>
                </c:pt>
                <c:pt idx="65">
                  <c:v>212.75961538461539</c:v>
                </c:pt>
                <c:pt idx="66">
                  <c:v>212.75961538461539</c:v>
                </c:pt>
                <c:pt idx="67">
                  <c:v>212.75961538461539</c:v>
                </c:pt>
                <c:pt idx="68">
                  <c:v>212.75961538461539</c:v>
                </c:pt>
                <c:pt idx="69">
                  <c:v>212.75961538461539</c:v>
                </c:pt>
                <c:pt idx="70">
                  <c:v>212.75961538461539</c:v>
                </c:pt>
                <c:pt idx="71">
                  <c:v>212.75961538461539</c:v>
                </c:pt>
                <c:pt idx="72">
                  <c:v>212.75961538461539</c:v>
                </c:pt>
                <c:pt idx="73">
                  <c:v>212.75961538461539</c:v>
                </c:pt>
                <c:pt idx="74">
                  <c:v>212.75961538461539</c:v>
                </c:pt>
                <c:pt idx="75">
                  <c:v>212.75961538461539</c:v>
                </c:pt>
                <c:pt idx="76">
                  <c:v>212.75961538461539</c:v>
                </c:pt>
                <c:pt idx="77">
                  <c:v>212.75961538461539</c:v>
                </c:pt>
                <c:pt idx="78">
                  <c:v>212.75961538461539</c:v>
                </c:pt>
                <c:pt idx="79">
                  <c:v>212.75961538461539</c:v>
                </c:pt>
                <c:pt idx="80">
                  <c:v>212.75961538461539</c:v>
                </c:pt>
                <c:pt idx="81">
                  <c:v>212.75961538461539</c:v>
                </c:pt>
                <c:pt idx="82">
                  <c:v>212.75961538461539</c:v>
                </c:pt>
                <c:pt idx="83">
                  <c:v>212.75961538461539</c:v>
                </c:pt>
                <c:pt idx="84">
                  <c:v>212.75961538461539</c:v>
                </c:pt>
                <c:pt idx="85">
                  <c:v>212.75961538461539</c:v>
                </c:pt>
                <c:pt idx="86">
                  <c:v>212.75961538461539</c:v>
                </c:pt>
                <c:pt idx="87">
                  <c:v>212.75961538461539</c:v>
                </c:pt>
                <c:pt idx="88">
                  <c:v>212.75961538461539</c:v>
                </c:pt>
                <c:pt idx="89">
                  <c:v>212.75961538461539</c:v>
                </c:pt>
                <c:pt idx="90">
                  <c:v>212.75961538461539</c:v>
                </c:pt>
                <c:pt idx="91">
                  <c:v>212.75961538461539</c:v>
                </c:pt>
                <c:pt idx="92">
                  <c:v>212.75961538461539</c:v>
                </c:pt>
                <c:pt idx="93">
                  <c:v>212.75961538461539</c:v>
                </c:pt>
                <c:pt idx="94">
                  <c:v>212.75961538461539</c:v>
                </c:pt>
                <c:pt idx="95">
                  <c:v>212.75961538461539</c:v>
                </c:pt>
                <c:pt idx="96">
                  <c:v>212.75961538461539</c:v>
                </c:pt>
                <c:pt idx="97">
                  <c:v>212.75961538461539</c:v>
                </c:pt>
                <c:pt idx="98">
                  <c:v>212.75961538461539</c:v>
                </c:pt>
                <c:pt idx="99">
                  <c:v>212.75961538461539</c:v>
                </c:pt>
                <c:pt idx="100">
                  <c:v>212.75961538461539</c:v>
                </c:pt>
                <c:pt idx="101">
                  <c:v>212.75961538461539</c:v>
                </c:pt>
                <c:pt idx="102">
                  <c:v>212.75961538461539</c:v>
                </c:pt>
                <c:pt idx="103">
                  <c:v>212.75961538461539</c:v>
                </c:pt>
                <c:pt idx="104">
                  <c:v>212.75961538461539</c:v>
                </c:pt>
                <c:pt idx="105">
                  <c:v>212.75961538461539</c:v>
                </c:pt>
                <c:pt idx="106">
                  <c:v>212.75961538461539</c:v>
                </c:pt>
                <c:pt idx="107">
                  <c:v>212.75961538461539</c:v>
                </c:pt>
                <c:pt idx="108">
                  <c:v>212.75961538461539</c:v>
                </c:pt>
                <c:pt idx="109">
                  <c:v>212.75961538461539</c:v>
                </c:pt>
                <c:pt idx="110">
                  <c:v>212.75961538461539</c:v>
                </c:pt>
                <c:pt idx="111">
                  <c:v>212.75961538461539</c:v>
                </c:pt>
                <c:pt idx="112">
                  <c:v>212.75961538461539</c:v>
                </c:pt>
                <c:pt idx="113">
                  <c:v>212.75961538461539</c:v>
                </c:pt>
                <c:pt idx="114">
                  <c:v>212.75961538461539</c:v>
                </c:pt>
                <c:pt idx="115">
                  <c:v>212.75961538461539</c:v>
                </c:pt>
                <c:pt idx="116">
                  <c:v>212.75961538461539</c:v>
                </c:pt>
                <c:pt idx="117">
                  <c:v>212.75961538461539</c:v>
                </c:pt>
                <c:pt idx="118">
                  <c:v>212.75961538461539</c:v>
                </c:pt>
                <c:pt idx="119">
                  <c:v>212.75961538461539</c:v>
                </c:pt>
                <c:pt idx="120">
                  <c:v>212.75961538461539</c:v>
                </c:pt>
                <c:pt idx="121">
                  <c:v>212.75961538461539</c:v>
                </c:pt>
                <c:pt idx="122">
                  <c:v>212.75961538461539</c:v>
                </c:pt>
                <c:pt idx="123">
                  <c:v>212.75961538461539</c:v>
                </c:pt>
                <c:pt idx="124">
                  <c:v>212.75961538461539</c:v>
                </c:pt>
                <c:pt idx="125">
                  <c:v>212.75961538461539</c:v>
                </c:pt>
                <c:pt idx="126">
                  <c:v>212.75961538461539</c:v>
                </c:pt>
                <c:pt idx="127">
                  <c:v>212.75961538461539</c:v>
                </c:pt>
                <c:pt idx="128">
                  <c:v>212.75961538461539</c:v>
                </c:pt>
                <c:pt idx="129">
                  <c:v>212.75961538461539</c:v>
                </c:pt>
                <c:pt idx="130">
                  <c:v>212.75961538461539</c:v>
                </c:pt>
                <c:pt idx="131">
                  <c:v>212.75961538461539</c:v>
                </c:pt>
                <c:pt idx="132">
                  <c:v>212.75961538461539</c:v>
                </c:pt>
                <c:pt idx="133">
                  <c:v>212.75961538461539</c:v>
                </c:pt>
                <c:pt idx="134">
                  <c:v>212.75961538461539</c:v>
                </c:pt>
                <c:pt idx="135">
                  <c:v>212.75961538461539</c:v>
                </c:pt>
                <c:pt idx="136">
                  <c:v>212.75961538461539</c:v>
                </c:pt>
                <c:pt idx="137">
                  <c:v>212.75961538461539</c:v>
                </c:pt>
                <c:pt idx="138">
                  <c:v>212.75961538461539</c:v>
                </c:pt>
                <c:pt idx="139">
                  <c:v>212.75961538461539</c:v>
                </c:pt>
                <c:pt idx="140">
                  <c:v>212.75961538461539</c:v>
                </c:pt>
                <c:pt idx="141">
                  <c:v>212.75961538461539</c:v>
                </c:pt>
                <c:pt idx="142">
                  <c:v>212.75961538461539</c:v>
                </c:pt>
                <c:pt idx="143">
                  <c:v>212.75961538461539</c:v>
                </c:pt>
                <c:pt idx="144">
                  <c:v>212.75961538461539</c:v>
                </c:pt>
                <c:pt idx="145">
                  <c:v>212.75961538461539</c:v>
                </c:pt>
                <c:pt idx="146">
                  <c:v>212.75961538461539</c:v>
                </c:pt>
                <c:pt idx="147">
                  <c:v>212.75961538461539</c:v>
                </c:pt>
                <c:pt idx="148">
                  <c:v>212.75961538461539</c:v>
                </c:pt>
                <c:pt idx="149">
                  <c:v>212.75961538461539</c:v>
                </c:pt>
                <c:pt idx="150">
                  <c:v>212.75961538461539</c:v>
                </c:pt>
                <c:pt idx="151">
                  <c:v>212.75961538461539</c:v>
                </c:pt>
                <c:pt idx="152">
                  <c:v>212.75961538461539</c:v>
                </c:pt>
                <c:pt idx="153">
                  <c:v>212.75961538461539</c:v>
                </c:pt>
                <c:pt idx="154">
                  <c:v>212.75961538461539</c:v>
                </c:pt>
                <c:pt idx="155">
                  <c:v>212.75961538461539</c:v>
                </c:pt>
                <c:pt idx="156">
                  <c:v>212.75961538461539</c:v>
                </c:pt>
                <c:pt idx="157">
                  <c:v>212.75961538461539</c:v>
                </c:pt>
                <c:pt idx="158">
                  <c:v>212.75961538461539</c:v>
                </c:pt>
                <c:pt idx="159">
                  <c:v>212.75961538461539</c:v>
                </c:pt>
                <c:pt idx="160">
                  <c:v>212.75961538461539</c:v>
                </c:pt>
                <c:pt idx="161">
                  <c:v>212.75961538461539</c:v>
                </c:pt>
                <c:pt idx="162">
                  <c:v>212.75961538461539</c:v>
                </c:pt>
                <c:pt idx="163">
                  <c:v>212.75961538461539</c:v>
                </c:pt>
                <c:pt idx="164">
                  <c:v>212.75961538461539</c:v>
                </c:pt>
                <c:pt idx="165">
                  <c:v>212.75961538461539</c:v>
                </c:pt>
                <c:pt idx="166">
                  <c:v>212.75961538461539</c:v>
                </c:pt>
                <c:pt idx="167">
                  <c:v>212.75961538461539</c:v>
                </c:pt>
                <c:pt idx="168">
                  <c:v>212.75961538461539</c:v>
                </c:pt>
                <c:pt idx="169">
                  <c:v>212.75961538461539</c:v>
                </c:pt>
                <c:pt idx="170">
                  <c:v>212.75961538461539</c:v>
                </c:pt>
                <c:pt idx="171">
                  <c:v>212.75961538461539</c:v>
                </c:pt>
                <c:pt idx="172">
                  <c:v>212.75961538461539</c:v>
                </c:pt>
                <c:pt idx="173">
                  <c:v>212.75961538461539</c:v>
                </c:pt>
                <c:pt idx="174">
                  <c:v>212.75961538461539</c:v>
                </c:pt>
                <c:pt idx="175">
                  <c:v>212.75961538461539</c:v>
                </c:pt>
                <c:pt idx="176">
                  <c:v>212.75961538461539</c:v>
                </c:pt>
                <c:pt idx="177">
                  <c:v>212.75961538461539</c:v>
                </c:pt>
                <c:pt idx="178">
                  <c:v>212.75961538461539</c:v>
                </c:pt>
                <c:pt idx="179">
                  <c:v>212.75961538461539</c:v>
                </c:pt>
                <c:pt idx="180">
                  <c:v>212.75961538461539</c:v>
                </c:pt>
                <c:pt idx="181">
                  <c:v>212.75961538461539</c:v>
                </c:pt>
                <c:pt idx="182">
                  <c:v>212.75961538461539</c:v>
                </c:pt>
                <c:pt idx="183">
                  <c:v>212.75961538461539</c:v>
                </c:pt>
                <c:pt idx="184">
                  <c:v>212.75961538461539</c:v>
                </c:pt>
                <c:pt idx="185">
                  <c:v>212.75961538461539</c:v>
                </c:pt>
                <c:pt idx="186">
                  <c:v>212.75961538461539</c:v>
                </c:pt>
                <c:pt idx="187">
                  <c:v>212.75961538461539</c:v>
                </c:pt>
                <c:pt idx="188">
                  <c:v>212.75961538461539</c:v>
                </c:pt>
                <c:pt idx="189">
                  <c:v>212.75961538461539</c:v>
                </c:pt>
                <c:pt idx="190">
                  <c:v>212.75961538461539</c:v>
                </c:pt>
                <c:pt idx="191">
                  <c:v>212.75961538461539</c:v>
                </c:pt>
                <c:pt idx="192">
                  <c:v>212.75961538461539</c:v>
                </c:pt>
                <c:pt idx="193">
                  <c:v>212.75961538461539</c:v>
                </c:pt>
                <c:pt idx="194">
                  <c:v>212.75961538461539</c:v>
                </c:pt>
                <c:pt idx="195">
                  <c:v>212.75961538461539</c:v>
                </c:pt>
                <c:pt idx="196">
                  <c:v>212.75961538461539</c:v>
                </c:pt>
                <c:pt idx="197">
                  <c:v>212.75961538461539</c:v>
                </c:pt>
                <c:pt idx="198">
                  <c:v>212.75961538461539</c:v>
                </c:pt>
                <c:pt idx="199">
                  <c:v>212.75961538461539</c:v>
                </c:pt>
                <c:pt idx="200">
                  <c:v>212.75961538461539</c:v>
                </c:pt>
                <c:pt idx="201">
                  <c:v>212.75961538461539</c:v>
                </c:pt>
                <c:pt idx="202">
                  <c:v>212.75961538461539</c:v>
                </c:pt>
                <c:pt idx="203">
                  <c:v>212.75961538461539</c:v>
                </c:pt>
                <c:pt idx="204">
                  <c:v>212.75961538461539</c:v>
                </c:pt>
                <c:pt idx="205">
                  <c:v>212.75961538461539</c:v>
                </c:pt>
                <c:pt idx="206">
                  <c:v>212.75961538461539</c:v>
                </c:pt>
                <c:pt idx="207">
                  <c:v>212.75961538461539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7E3-41F2-8904-AD1AB08E7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279232"/>
        <c:axId val="178279624"/>
        <c:extLst xmlns:c16r2="http://schemas.microsoft.com/office/drawing/2015/06/chart"/>
      </c:lineChart>
      <c:catAx>
        <c:axId val="178279232"/>
        <c:scaling>
          <c:orientation val="minMax"/>
        </c:scaling>
        <c:delete val="1"/>
        <c:axPos val="b"/>
        <c:numFmt formatCode="[$-409]m/d/yy\ h:mm\ AM/PM;@" sourceLinked="1"/>
        <c:majorTickMark val="none"/>
        <c:minorTickMark val="none"/>
        <c:tickLblPos val="low"/>
        <c:crossAx val="178279624"/>
        <c:crosses val="autoZero"/>
        <c:auto val="0"/>
        <c:lblAlgn val="ctr"/>
        <c:lblOffset val="10"/>
        <c:tickLblSkip val="25"/>
        <c:tickMarkSkip val="1"/>
        <c:noMultiLvlLbl val="0"/>
      </c:catAx>
      <c:valAx>
        <c:axId val="17827962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7923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21</xdr:row>
      <xdr:rowOff>0</xdr:rowOff>
    </xdr:from>
    <xdr:to>
      <xdr:col>38</xdr:col>
      <xdr:colOff>76200</xdr:colOff>
      <xdr:row>96</xdr:row>
      <xdr:rowOff>76200</xdr:rowOff>
    </xdr:to>
    <xdr:graphicFrame macro="">
      <xdr:nvGraphicFramePr>
        <xdr:cNvPr id="3" name="Individual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le1689106" displayName="Table1689106" ref="A1:N209" totalsRowShown="0" headerRowDxfId="17">
  <tableColumns count="14">
    <tableColumn id="1" name="Date" dataDxfId="16"/>
    <tableColumn id="4" name="Time" dataDxfId="15"/>
    <tableColumn id="2" name="Operator" dataDxfId="14"/>
    <tableColumn id="5" name="Measured Value" dataDxfId="13"/>
    <tableColumn id="6" name="Mean Value" dataDxfId="12">
      <calculatedColumnFormula>$O$2</calculatedColumnFormula>
    </tableColumn>
    <tableColumn id="7" name="Datetime" dataDxfId="11">
      <calculatedColumnFormula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calculatedColumnFormula>
    </tableColumn>
    <tableColumn id="15" name="+1SL" dataDxfId="10">
      <calculatedColumnFormula>Table1689106[[#This Row],[Mean Value]]+$P$2</calculatedColumnFormula>
    </tableColumn>
    <tableColumn id="14" name="-1SL" dataDxfId="9">
      <calculatedColumnFormula>Table1689106[[#This Row],[Mean Value]]-$P$2</calculatedColumnFormula>
    </tableColumn>
    <tableColumn id="9" name="UWL" dataDxfId="8">
      <calculatedColumnFormula>Table1689106[[#This Row],[Mean Value]]+$Q$2</calculatedColumnFormula>
    </tableColumn>
    <tableColumn id="10" name="LWL " dataDxfId="7">
      <calculatedColumnFormula>Table1689106[[#This Row],[Mean Value]]-($Q$2)</calculatedColumnFormula>
    </tableColumn>
    <tableColumn id="11" name="UAL " dataDxfId="6">
      <calculatedColumnFormula>Table1689106[[#This Row],[Mean Value]]+$R$2</calculatedColumnFormula>
    </tableColumn>
    <tableColumn id="12" name="LAL " dataDxfId="5">
      <calculatedColumnFormula>Table1689106[[#This Row],[Mean Value]]-$R$2</calculatedColumnFormula>
    </tableColumn>
    <tableColumn id="13" name="Outlier" dataDxfId="4">
      <calculatedColumnFormula array="1">IF(OR(D2&lt;$Z$2, D2&gt;$Y$2), "Yes", "No")</calculatedColumnFormula>
    </tableColumn>
    <tableColumn id="16" name="Note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1048559"/>
  <sheetViews>
    <sheetView tabSelected="1" zoomScale="70" zoomScaleNormal="70" workbookViewId="0">
      <pane ySplit="1" topLeftCell="A178" activePane="bottomLeft" state="frozen"/>
      <selection pane="bottomLeft" activeCell="D210" sqref="D210"/>
    </sheetView>
  </sheetViews>
  <sheetFormatPr defaultRowHeight="15" x14ac:dyDescent="0.25"/>
  <cols>
    <col min="1" max="1" width="13.5703125" style="10" bestFit="1" customWidth="1"/>
    <col min="2" max="2" width="12.5703125" style="16" customWidth="1"/>
    <col min="3" max="3" width="12.5703125" style="10" customWidth="1"/>
    <col min="4" max="4" width="24.85546875" style="16" bestFit="1" customWidth="1"/>
    <col min="5" max="5" width="26" style="14" bestFit="1" customWidth="1"/>
    <col min="6" max="6" width="17.42578125" style="18" hidden="1" customWidth="1"/>
    <col min="7" max="7" width="8.7109375" style="9" customWidth="1"/>
    <col min="8" max="8" width="9.42578125" style="9" customWidth="1"/>
    <col min="9" max="9" width="7.140625" style="11" bestFit="1" customWidth="1"/>
    <col min="10" max="10" width="6.85546875" style="11" customWidth="1"/>
    <col min="11" max="11" width="9.140625" customWidth="1"/>
    <col min="12" max="12" width="10" customWidth="1"/>
    <col min="13" max="13" width="9.140625" customWidth="1"/>
    <col min="14" max="14" width="9.28515625" bestFit="1" customWidth="1"/>
    <col min="15" max="15" width="9.140625" customWidth="1"/>
    <col min="16" max="16" width="19.85546875" bestFit="1" customWidth="1"/>
    <col min="17" max="21" width="9.140625" customWidth="1"/>
    <col min="22" max="23" width="9.140625" style="1" customWidth="1"/>
    <col min="26" max="26" width="9.140625" style="1" customWidth="1"/>
    <col min="27" max="27" width="9.140625" style="1"/>
    <col min="28" max="28" width="12.140625" style="1" bestFit="1" customWidth="1"/>
    <col min="29" max="29" width="20.7109375" style="1" bestFit="1" customWidth="1"/>
    <col min="30" max="16384" width="9.140625" style="1"/>
  </cols>
  <sheetData>
    <row r="1" spans="1:30" ht="42.75" customHeight="1" x14ac:dyDescent="0.25">
      <c r="A1" s="2" t="s">
        <v>0</v>
      </c>
      <c r="B1" s="15" t="s">
        <v>6</v>
      </c>
      <c r="C1" s="2" t="s">
        <v>5</v>
      </c>
      <c r="D1" s="21" t="s">
        <v>22</v>
      </c>
      <c r="E1" s="13" t="s">
        <v>25</v>
      </c>
      <c r="F1" s="17" t="s">
        <v>26</v>
      </c>
      <c r="G1" s="6" t="s">
        <v>19</v>
      </c>
      <c r="H1" s="6" t="s">
        <v>20</v>
      </c>
      <c r="I1" s="4" t="s">
        <v>1</v>
      </c>
      <c r="J1" s="4" t="s">
        <v>2</v>
      </c>
      <c r="K1" s="7" t="s">
        <v>3</v>
      </c>
      <c r="L1" s="8" t="s">
        <v>4</v>
      </c>
      <c r="M1" t="s">
        <v>11</v>
      </c>
      <c r="N1" s="1" t="s">
        <v>21</v>
      </c>
      <c r="O1" t="s">
        <v>7</v>
      </c>
      <c r="P1" t="s">
        <v>8</v>
      </c>
      <c r="Q1" t="s">
        <v>9</v>
      </c>
      <c r="R1" t="s">
        <v>10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s="12" t="s">
        <v>23</v>
      </c>
      <c r="AC1" s="12" t="s">
        <v>24</v>
      </c>
      <c r="AD1" s="12"/>
    </row>
    <row r="2" spans="1:30" x14ac:dyDescent="0.25">
      <c r="A2" s="2">
        <v>43386</v>
      </c>
      <c r="B2" s="15">
        <v>1104</v>
      </c>
      <c r="C2" s="1" t="s">
        <v>27</v>
      </c>
      <c r="D2" s="22">
        <v>211</v>
      </c>
      <c r="E2" s="13">
        <f t="shared" ref="E2:E4" si="0">$O$2</f>
        <v>212.75961538461539</v>
      </c>
      <c r="F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43386.461111111108</v>
      </c>
      <c r="G2" s="5">
        <f>Table1689106[[#This Row],[Mean Value]]+$P$2</f>
        <v>216.65683399470575</v>
      </c>
      <c r="H2" s="5">
        <f>Table1689106[[#This Row],[Mean Value]]-$P$2</f>
        <v>208.86239677452502</v>
      </c>
      <c r="I2" s="4">
        <f>Table1689106[[#This Row],[Mean Value]]+$Q$2</f>
        <v>220.55405260479611</v>
      </c>
      <c r="J2" s="4">
        <f>Table1689106[[#This Row],[Mean Value]]-($Q$2)</f>
        <v>204.96517816443466</v>
      </c>
      <c r="K2" s="7">
        <f>Table1689106[[#This Row],[Mean Value]]+$R$2</f>
        <v>224.45127121488648</v>
      </c>
      <c r="L2" s="8">
        <f>Table1689106[[#This Row],[Mean Value]]-$R$2</f>
        <v>201.0679595543443</v>
      </c>
      <c r="M2" s="3" t="str">
        <f t="array" ref="M2">IF(OR(D2&lt;$Z$2, D2&gt;$Y$2), "Yes", "No")</f>
        <v>No</v>
      </c>
      <c r="N2" s="1"/>
      <c r="O2">
        <f>AVERAGEIF(M:M, "No",D:D)</f>
        <v>212.75961538461539</v>
      </c>
      <c r="P2">
        <f t="array" ref="P2">IF(COUNT(Table1689106[Measured Value])&gt;20, STDEV(IF(M:M="No",D:D)), IF(ISBLANK(AC2),STDEV(IF(M:M="No",D:D)),AC2))</f>
        <v>3.8972186100903592</v>
      </c>
      <c r="Q2">
        <f>2*$P$2</f>
        <v>7.7944372201807184</v>
      </c>
      <c r="R2">
        <f>3*$P$2</f>
        <v>11.691655830271078</v>
      </c>
      <c r="T2">
        <f t="array" ref="T2">QUARTILE(D:D,1)</f>
        <v>210</v>
      </c>
      <c r="U2">
        <f>QUARTILE(D:D,3)</f>
        <v>215</v>
      </c>
      <c r="V2">
        <f>U2-T2</f>
        <v>5</v>
      </c>
      <c r="W2">
        <f>U2+(1.5*V2)</f>
        <v>222.5</v>
      </c>
      <c r="X2">
        <f>T2-(1.5*V2)</f>
        <v>202.5</v>
      </c>
      <c r="Y2">
        <f>U2+(3*V2)</f>
        <v>230</v>
      </c>
      <c r="Z2">
        <f>T2-(3*V2)</f>
        <v>195</v>
      </c>
      <c r="AB2" s="1">
        <v>11</v>
      </c>
      <c r="AC2" s="1">
        <v>3.6223842708744134</v>
      </c>
    </row>
    <row r="3" spans="1:30" x14ac:dyDescent="0.25">
      <c r="A3" s="2">
        <v>43386</v>
      </c>
      <c r="B3" s="15">
        <v>1104</v>
      </c>
      <c r="C3" s="1" t="s">
        <v>27</v>
      </c>
      <c r="D3" s="23">
        <v>212</v>
      </c>
      <c r="E3" s="19">
        <f t="shared" si="0"/>
        <v>212.75961538461539</v>
      </c>
      <c r="F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43386.461111111108</v>
      </c>
      <c r="G3" s="5">
        <f>Table1689106[[#This Row],[Mean Value]]+$P$2</f>
        <v>216.65683399470575</v>
      </c>
      <c r="H3" s="5">
        <f>Table1689106[[#This Row],[Mean Value]]-$P$2</f>
        <v>208.86239677452502</v>
      </c>
      <c r="I3" s="4">
        <f>Table1689106[[#This Row],[Mean Value]]+$Q$2</f>
        <v>220.55405260479611</v>
      </c>
      <c r="J3" s="4">
        <f>Table1689106[[#This Row],[Mean Value]]-($Q$2)</f>
        <v>204.96517816443466</v>
      </c>
      <c r="K3" s="7">
        <f>Table1689106[[#This Row],[Mean Value]]+$R$2</f>
        <v>224.45127121488648</v>
      </c>
      <c r="L3" s="8">
        <f>Table1689106[[#This Row],[Mean Value]]-$R$2</f>
        <v>201.0679595543443</v>
      </c>
      <c r="M3" s="20" t="str">
        <f t="array" ref="M3">IF(OR(D3&lt;$Z$2, D3&gt;$Y$2), "Yes", "No")</f>
        <v>No</v>
      </c>
      <c r="N3" s="3"/>
      <c r="V3"/>
      <c r="W3"/>
      <c r="Z3"/>
      <c r="AB3"/>
    </row>
    <row r="4" spans="1:30" x14ac:dyDescent="0.25">
      <c r="A4" s="2">
        <v>43386</v>
      </c>
      <c r="B4" s="15">
        <v>1104</v>
      </c>
      <c r="C4" s="1" t="s">
        <v>27</v>
      </c>
      <c r="D4" s="23">
        <v>213</v>
      </c>
      <c r="E4" s="19">
        <f t="shared" si="0"/>
        <v>212.75961538461539</v>
      </c>
      <c r="F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43386.461111111108</v>
      </c>
      <c r="G4" s="5">
        <f>Table1689106[[#This Row],[Mean Value]]+$P$2</f>
        <v>216.65683399470575</v>
      </c>
      <c r="H4" s="5">
        <f>Table1689106[[#This Row],[Mean Value]]-$P$2</f>
        <v>208.86239677452502</v>
      </c>
      <c r="I4" s="4">
        <f>Table1689106[[#This Row],[Mean Value]]+$Q$2</f>
        <v>220.55405260479611</v>
      </c>
      <c r="J4" s="4">
        <f>Table1689106[[#This Row],[Mean Value]]-($Q$2)</f>
        <v>204.96517816443466</v>
      </c>
      <c r="K4" s="7">
        <f>Table1689106[[#This Row],[Mean Value]]+$R$2</f>
        <v>224.45127121488648</v>
      </c>
      <c r="L4" s="8">
        <f>Table1689106[[#This Row],[Mean Value]]-$R$2</f>
        <v>201.0679595543443</v>
      </c>
      <c r="M4" s="20" t="str">
        <f t="array" ref="M4">IF(OR(D4&lt;$Z$2, D4&gt;$Y$2), "Yes", "No")</f>
        <v>No</v>
      </c>
      <c r="N4" s="3"/>
      <c r="V4"/>
      <c r="W4"/>
      <c r="Z4"/>
      <c r="AB4"/>
    </row>
    <row r="5" spans="1:30" x14ac:dyDescent="0.25">
      <c r="A5" s="2">
        <v>43388</v>
      </c>
      <c r="B5" s="15">
        <v>618</v>
      </c>
      <c r="C5" s="24" t="s">
        <v>28</v>
      </c>
      <c r="D5" s="23">
        <v>211</v>
      </c>
      <c r="E5" s="19">
        <f t="shared" ref="E5:E10" si="1">$O$2</f>
        <v>212.75961538461539</v>
      </c>
      <c r="F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43388.262499999997</v>
      </c>
      <c r="G5" s="5">
        <f>Table1689106[[#This Row],[Mean Value]]+$P$2</f>
        <v>216.65683399470575</v>
      </c>
      <c r="H5" s="5">
        <f>Table1689106[[#This Row],[Mean Value]]-$P$2</f>
        <v>208.86239677452502</v>
      </c>
      <c r="I5" s="4">
        <f>Table1689106[[#This Row],[Mean Value]]+$Q$2</f>
        <v>220.55405260479611</v>
      </c>
      <c r="J5" s="4">
        <f>Table1689106[[#This Row],[Mean Value]]-($Q$2)</f>
        <v>204.96517816443466</v>
      </c>
      <c r="K5" s="7">
        <f>Table1689106[[#This Row],[Mean Value]]+$R$2</f>
        <v>224.45127121488648</v>
      </c>
      <c r="L5" s="8">
        <f>Table1689106[[#This Row],[Mean Value]]-$R$2</f>
        <v>201.0679595543443</v>
      </c>
      <c r="M5" s="20" t="str">
        <f t="array" ref="M5">IF(OR(D5&lt;$Z$2, D5&gt;$Y$2), "Yes", "No")</f>
        <v>No</v>
      </c>
      <c r="N5" s="3"/>
      <c r="V5"/>
      <c r="W5"/>
      <c r="Z5"/>
      <c r="AB5"/>
    </row>
    <row r="6" spans="1:30" x14ac:dyDescent="0.25">
      <c r="A6" s="2">
        <v>43388</v>
      </c>
      <c r="B6" s="15">
        <v>922</v>
      </c>
      <c r="C6" s="24" t="s">
        <v>28</v>
      </c>
      <c r="D6" s="23">
        <v>208</v>
      </c>
      <c r="E6" s="19">
        <f t="shared" si="1"/>
        <v>212.75961538461539</v>
      </c>
      <c r="F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43388.390277777777</v>
      </c>
      <c r="G6" s="5">
        <f>Table1689106[[#This Row],[Mean Value]]+$P$2</f>
        <v>216.65683399470575</v>
      </c>
      <c r="H6" s="5">
        <f>Table1689106[[#This Row],[Mean Value]]-$P$2</f>
        <v>208.86239677452502</v>
      </c>
      <c r="I6" s="4">
        <f>Table1689106[[#This Row],[Mean Value]]+$Q$2</f>
        <v>220.55405260479611</v>
      </c>
      <c r="J6" s="4">
        <f>Table1689106[[#This Row],[Mean Value]]-($Q$2)</f>
        <v>204.96517816443466</v>
      </c>
      <c r="K6" s="7">
        <f>Table1689106[[#This Row],[Mean Value]]+$R$2</f>
        <v>224.45127121488648</v>
      </c>
      <c r="L6" s="8">
        <f>Table1689106[[#This Row],[Mean Value]]-$R$2</f>
        <v>201.0679595543443</v>
      </c>
      <c r="M6" s="20" t="str">
        <f t="array" ref="M6">IF(OR(D6&lt;$Z$2, D6&gt;$Y$2), "Yes", "No")</f>
        <v>No</v>
      </c>
      <c r="N6" s="3"/>
      <c r="V6"/>
      <c r="W6"/>
      <c r="Z6"/>
      <c r="AB6"/>
    </row>
    <row r="7" spans="1:30" x14ac:dyDescent="0.25">
      <c r="A7" s="2">
        <v>43388</v>
      </c>
      <c r="B7" s="15">
        <v>1029</v>
      </c>
      <c r="C7" s="24" t="s">
        <v>28</v>
      </c>
      <c r="D7" s="23">
        <v>210</v>
      </c>
      <c r="E7" s="19">
        <f t="shared" si="1"/>
        <v>212.75961538461539</v>
      </c>
      <c r="F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43388.436805555553</v>
      </c>
      <c r="G7" s="5">
        <f>Table1689106[[#This Row],[Mean Value]]+$P$2</f>
        <v>216.65683399470575</v>
      </c>
      <c r="H7" s="5">
        <f>Table1689106[[#This Row],[Mean Value]]-$P$2</f>
        <v>208.86239677452502</v>
      </c>
      <c r="I7" s="4">
        <f>Table1689106[[#This Row],[Mean Value]]+$Q$2</f>
        <v>220.55405260479611</v>
      </c>
      <c r="J7" s="4">
        <f>Table1689106[[#This Row],[Mean Value]]-($Q$2)</f>
        <v>204.96517816443466</v>
      </c>
      <c r="K7" s="7">
        <f>Table1689106[[#This Row],[Mean Value]]+$R$2</f>
        <v>224.45127121488648</v>
      </c>
      <c r="L7" s="8">
        <f>Table1689106[[#This Row],[Mean Value]]-$R$2</f>
        <v>201.0679595543443</v>
      </c>
      <c r="M7" s="20" t="str">
        <f t="array" ref="M7">IF(OR(D7&lt;$Z$2, D7&gt;$Y$2), "Yes", "No")</f>
        <v>No</v>
      </c>
      <c r="N7" s="3"/>
      <c r="V7"/>
      <c r="W7"/>
      <c r="Z7"/>
      <c r="AB7"/>
    </row>
    <row r="8" spans="1:30" x14ac:dyDescent="0.25">
      <c r="A8" s="2">
        <v>43388</v>
      </c>
      <c r="B8" s="15">
        <v>1230</v>
      </c>
      <c r="C8" s="24" t="s">
        <v>28</v>
      </c>
      <c r="D8" s="23">
        <v>205</v>
      </c>
      <c r="E8" s="19">
        <f t="shared" si="1"/>
        <v>212.75961538461539</v>
      </c>
      <c r="F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43388.520833333336</v>
      </c>
      <c r="G8" s="5">
        <f>Table1689106[[#This Row],[Mean Value]]+$P$2</f>
        <v>216.65683399470575</v>
      </c>
      <c r="H8" s="5">
        <f>Table1689106[[#This Row],[Mean Value]]-$P$2</f>
        <v>208.86239677452502</v>
      </c>
      <c r="I8" s="4">
        <f>Table1689106[[#This Row],[Mean Value]]+$Q$2</f>
        <v>220.55405260479611</v>
      </c>
      <c r="J8" s="4">
        <f>Table1689106[[#This Row],[Mean Value]]-($Q$2)</f>
        <v>204.96517816443466</v>
      </c>
      <c r="K8" s="7">
        <f>Table1689106[[#This Row],[Mean Value]]+$R$2</f>
        <v>224.45127121488648</v>
      </c>
      <c r="L8" s="8">
        <f>Table1689106[[#This Row],[Mean Value]]-$R$2</f>
        <v>201.0679595543443</v>
      </c>
      <c r="M8" s="20" t="str">
        <f t="array" ref="M8">IF(OR(D8&lt;$Z$2, D8&gt;$Y$2), "Yes", "No")</f>
        <v>No</v>
      </c>
      <c r="N8" s="3"/>
      <c r="V8"/>
      <c r="W8"/>
      <c r="Z8"/>
      <c r="AB8"/>
    </row>
    <row r="9" spans="1:30" x14ac:dyDescent="0.25">
      <c r="A9" s="2">
        <v>43388</v>
      </c>
      <c r="B9" s="15">
        <v>1435</v>
      </c>
      <c r="C9" s="24" t="s">
        <v>28</v>
      </c>
      <c r="D9" s="23">
        <v>207</v>
      </c>
      <c r="E9" s="19">
        <f t="shared" si="1"/>
        <v>212.75961538461539</v>
      </c>
      <c r="F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43388.607638888891</v>
      </c>
      <c r="G9" s="5">
        <f>Table1689106[[#This Row],[Mean Value]]+$P$2</f>
        <v>216.65683399470575</v>
      </c>
      <c r="H9" s="5">
        <f>Table1689106[[#This Row],[Mean Value]]-$P$2</f>
        <v>208.86239677452502</v>
      </c>
      <c r="I9" s="4">
        <f>Table1689106[[#This Row],[Mean Value]]+$Q$2</f>
        <v>220.55405260479611</v>
      </c>
      <c r="J9" s="4">
        <f>Table1689106[[#This Row],[Mean Value]]-($Q$2)</f>
        <v>204.96517816443466</v>
      </c>
      <c r="K9" s="7">
        <f>Table1689106[[#This Row],[Mean Value]]+$R$2</f>
        <v>224.45127121488648</v>
      </c>
      <c r="L9" s="8">
        <f>Table1689106[[#This Row],[Mean Value]]-$R$2</f>
        <v>201.0679595543443</v>
      </c>
      <c r="M9" s="20" t="str">
        <f t="array" ref="M9">IF(OR(D9&lt;$Z$2, D9&gt;$Y$2), "Yes", "No")</f>
        <v>No</v>
      </c>
      <c r="N9" s="3"/>
      <c r="V9"/>
      <c r="W9"/>
      <c r="Z9"/>
      <c r="AB9"/>
    </row>
    <row r="10" spans="1:30" x14ac:dyDescent="0.25">
      <c r="A10" s="2">
        <v>43388</v>
      </c>
      <c r="B10" s="15">
        <v>1530</v>
      </c>
      <c r="C10" s="24" t="s">
        <v>29</v>
      </c>
      <c r="D10" s="23">
        <v>210</v>
      </c>
      <c r="E10" s="19">
        <f t="shared" si="1"/>
        <v>212.75961538461539</v>
      </c>
      <c r="F1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43388.645833333336</v>
      </c>
      <c r="G10" s="5">
        <f>Table1689106[[#This Row],[Mean Value]]+$P$2</f>
        <v>216.65683399470575</v>
      </c>
      <c r="H10" s="5">
        <f>Table1689106[[#This Row],[Mean Value]]-$P$2</f>
        <v>208.86239677452502</v>
      </c>
      <c r="I10" s="4">
        <f>Table1689106[[#This Row],[Mean Value]]+$Q$2</f>
        <v>220.55405260479611</v>
      </c>
      <c r="J10" s="4">
        <f>Table1689106[[#This Row],[Mean Value]]-($Q$2)</f>
        <v>204.96517816443466</v>
      </c>
      <c r="K10" s="7">
        <f>Table1689106[[#This Row],[Mean Value]]+$R$2</f>
        <v>224.45127121488648</v>
      </c>
      <c r="L10" s="8">
        <f>Table1689106[[#This Row],[Mean Value]]-$R$2</f>
        <v>201.0679595543443</v>
      </c>
      <c r="M10" s="20" t="str">
        <f t="array" ref="M10">IF(OR(D10&lt;$Z$2, D10&gt;$Y$2), "Yes", "No")</f>
        <v>No</v>
      </c>
      <c r="N10" s="3"/>
      <c r="V10"/>
      <c r="W10"/>
      <c r="Z10"/>
      <c r="AB10"/>
    </row>
    <row r="11" spans="1:30" x14ac:dyDescent="0.25">
      <c r="A11" s="2">
        <v>43388</v>
      </c>
      <c r="B11" s="15">
        <v>1842</v>
      </c>
      <c r="C11" s="24" t="s">
        <v>29</v>
      </c>
      <c r="D11" s="23">
        <v>209</v>
      </c>
      <c r="E11" s="19">
        <f t="shared" ref="E11:E16" si="2">$O$2</f>
        <v>212.75961538461539</v>
      </c>
      <c r="F1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43388.779166666667</v>
      </c>
      <c r="G11" s="5">
        <f>Table1689106[[#This Row],[Mean Value]]+$P$2</f>
        <v>216.65683399470575</v>
      </c>
      <c r="H11" s="5">
        <f>Table1689106[[#This Row],[Mean Value]]-$P$2</f>
        <v>208.86239677452502</v>
      </c>
      <c r="I11" s="4">
        <f>Table1689106[[#This Row],[Mean Value]]+$Q$2</f>
        <v>220.55405260479611</v>
      </c>
      <c r="J11" s="4">
        <f>Table1689106[[#This Row],[Mean Value]]-($Q$2)</f>
        <v>204.96517816443466</v>
      </c>
      <c r="K11" s="7">
        <f>Table1689106[[#This Row],[Mean Value]]+$R$2</f>
        <v>224.45127121488648</v>
      </c>
      <c r="L11" s="8">
        <f>Table1689106[[#This Row],[Mean Value]]-$R$2</f>
        <v>201.0679595543443</v>
      </c>
      <c r="M11" s="20" t="str">
        <f t="array" ref="M11">IF(OR(D11&lt;$Z$2, D11&gt;$Y$2), "Yes", "No")</f>
        <v>No</v>
      </c>
      <c r="N11" s="3"/>
      <c r="V11"/>
      <c r="W11"/>
      <c r="Z11"/>
      <c r="AB11"/>
    </row>
    <row r="12" spans="1:30" x14ac:dyDescent="0.25">
      <c r="A12" s="2">
        <v>43388</v>
      </c>
      <c r="B12" s="15">
        <v>1947</v>
      </c>
      <c r="C12" s="24" t="s">
        <v>29</v>
      </c>
      <c r="D12" s="23">
        <v>211</v>
      </c>
      <c r="E12" s="19">
        <f t="shared" si="2"/>
        <v>212.75961538461539</v>
      </c>
      <c r="F1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43388.824305555558</v>
      </c>
      <c r="G12" s="5">
        <f>Table1689106[[#This Row],[Mean Value]]+$P$2</f>
        <v>216.65683399470575</v>
      </c>
      <c r="H12" s="5">
        <f>Table1689106[[#This Row],[Mean Value]]-$P$2</f>
        <v>208.86239677452502</v>
      </c>
      <c r="I12" s="4">
        <f>Table1689106[[#This Row],[Mean Value]]+$Q$2</f>
        <v>220.55405260479611</v>
      </c>
      <c r="J12" s="4">
        <f>Table1689106[[#This Row],[Mean Value]]-($Q$2)</f>
        <v>204.96517816443466</v>
      </c>
      <c r="K12" s="7">
        <f>Table1689106[[#This Row],[Mean Value]]+$R$2</f>
        <v>224.45127121488648</v>
      </c>
      <c r="L12" s="8">
        <f>Table1689106[[#This Row],[Mean Value]]-$R$2</f>
        <v>201.0679595543443</v>
      </c>
      <c r="M12" s="20" t="str">
        <f t="array" ref="M12">IF(OR(D12&lt;$Z$2, D12&gt;$Y$2), "Yes", "No")</f>
        <v>No</v>
      </c>
      <c r="N12" s="3"/>
      <c r="V12"/>
      <c r="W12"/>
      <c r="Z12"/>
      <c r="AB12"/>
    </row>
    <row r="13" spans="1:30" x14ac:dyDescent="0.25">
      <c r="A13" s="2">
        <v>43388</v>
      </c>
      <c r="B13" s="15">
        <v>2036</v>
      </c>
      <c r="C13" s="24" t="s">
        <v>29</v>
      </c>
      <c r="D13" s="23">
        <v>211</v>
      </c>
      <c r="E13" s="19">
        <f t="shared" si="2"/>
        <v>212.75961538461539</v>
      </c>
      <c r="F1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43388.85833333333</v>
      </c>
      <c r="G13" s="5">
        <f>Table1689106[[#This Row],[Mean Value]]+$P$2</f>
        <v>216.65683399470575</v>
      </c>
      <c r="H13" s="5">
        <f>Table1689106[[#This Row],[Mean Value]]-$P$2</f>
        <v>208.86239677452502</v>
      </c>
      <c r="I13" s="4">
        <f>Table1689106[[#This Row],[Mean Value]]+$Q$2</f>
        <v>220.55405260479611</v>
      </c>
      <c r="J13" s="4">
        <f>Table1689106[[#This Row],[Mean Value]]-($Q$2)</f>
        <v>204.96517816443466</v>
      </c>
      <c r="K13" s="7">
        <f>Table1689106[[#This Row],[Mean Value]]+$R$2</f>
        <v>224.45127121488648</v>
      </c>
      <c r="L13" s="8">
        <f>Table1689106[[#This Row],[Mean Value]]-$R$2</f>
        <v>201.0679595543443</v>
      </c>
      <c r="M13" s="20" t="str">
        <f t="array" ref="M13">IF(OR(D13&lt;$Z$2, D13&gt;$Y$2), "Yes", "No")</f>
        <v>No</v>
      </c>
      <c r="N13" s="3"/>
      <c r="V13"/>
      <c r="W13"/>
      <c r="Z13"/>
      <c r="AB13"/>
    </row>
    <row r="14" spans="1:30" x14ac:dyDescent="0.25">
      <c r="A14" s="2">
        <v>43389</v>
      </c>
      <c r="B14" s="15">
        <v>619</v>
      </c>
      <c r="C14" s="24" t="s">
        <v>28</v>
      </c>
      <c r="D14" s="23">
        <v>213</v>
      </c>
      <c r="E14" s="19">
        <f t="shared" si="2"/>
        <v>212.75961538461539</v>
      </c>
      <c r="F1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43389.263194444444</v>
      </c>
      <c r="G14" s="5">
        <f>Table1689106[[#This Row],[Mean Value]]+$P$2</f>
        <v>216.65683399470575</v>
      </c>
      <c r="H14" s="5">
        <f>Table1689106[[#This Row],[Mean Value]]-$P$2</f>
        <v>208.86239677452502</v>
      </c>
      <c r="I14" s="4">
        <f>Table1689106[[#This Row],[Mean Value]]+$Q$2</f>
        <v>220.55405260479611</v>
      </c>
      <c r="J14" s="4">
        <f>Table1689106[[#This Row],[Mean Value]]-($Q$2)</f>
        <v>204.96517816443466</v>
      </c>
      <c r="K14" s="7">
        <f>Table1689106[[#This Row],[Mean Value]]+$R$2</f>
        <v>224.45127121488648</v>
      </c>
      <c r="L14" s="8">
        <f>Table1689106[[#This Row],[Mean Value]]-$R$2</f>
        <v>201.0679595543443</v>
      </c>
      <c r="M14" s="20" t="str">
        <f t="array" ref="M14">IF(OR(D14&lt;$Z$2, D14&gt;$Y$2), "Yes", "No")</f>
        <v>No</v>
      </c>
      <c r="N14" s="3"/>
      <c r="V14"/>
      <c r="W14"/>
      <c r="Z14"/>
      <c r="AB14"/>
    </row>
    <row r="15" spans="1:30" x14ac:dyDescent="0.25">
      <c r="A15" s="2">
        <v>43389</v>
      </c>
      <c r="B15" s="15">
        <v>917</v>
      </c>
      <c r="C15" s="24" t="s">
        <v>28</v>
      </c>
      <c r="D15" s="23">
        <v>215</v>
      </c>
      <c r="E15" s="19">
        <f t="shared" si="2"/>
        <v>212.75961538461539</v>
      </c>
      <c r="F1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43389.386805555558</v>
      </c>
      <c r="G15" s="5">
        <f>Table1689106[[#This Row],[Mean Value]]+$P$2</f>
        <v>216.65683399470575</v>
      </c>
      <c r="H15" s="5">
        <f>Table1689106[[#This Row],[Mean Value]]-$P$2</f>
        <v>208.86239677452502</v>
      </c>
      <c r="I15" s="4">
        <f>Table1689106[[#This Row],[Mean Value]]+$Q$2</f>
        <v>220.55405260479611</v>
      </c>
      <c r="J15" s="4">
        <f>Table1689106[[#This Row],[Mean Value]]-($Q$2)</f>
        <v>204.96517816443466</v>
      </c>
      <c r="K15" s="7">
        <f>Table1689106[[#This Row],[Mean Value]]+$R$2</f>
        <v>224.45127121488648</v>
      </c>
      <c r="L15" s="8">
        <f>Table1689106[[#This Row],[Mean Value]]-$R$2</f>
        <v>201.0679595543443</v>
      </c>
      <c r="M15" s="20" t="str">
        <f t="array" ref="M15">IF(OR(D15&lt;$Z$2, D15&gt;$Y$2), "Yes", "No")</f>
        <v>No</v>
      </c>
      <c r="N15" s="3"/>
      <c r="V15"/>
      <c r="W15"/>
      <c r="Z15"/>
      <c r="AB15"/>
    </row>
    <row r="16" spans="1:30" x14ac:dyDescent="0.25">
      <c r="A16" s="2">
        <v>43389</v>
      </c>
      <c r="B16" s="15">
        <v>1047</v>
      </c>
      <c r="C16" s="24" t="s">
        <v>28</v>
      </c>
      <c r="D16" s="23">
        <v>214</v>
      </c>
      <c r="E16" s="19">
        <f t="shared" si="2"/>
        <v>212.75961538461539</v>
      </c>
      <c r="F1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43389.449305555558</v>
      </c>
      <c r="G16" s="5">
        <f>Table1689106[[#This Row],[Mean Value]]+$P$2</f>
        <v>216.65683399470575</v>
      </c>
      <c r="H16" s="5">
        <f>Table1689106[[#This Row],[Mean Value]]-$P$2</f>
        <v>208.86239677452502</v>
      </c>
      <c r="I16" s="4">
        <f>Table1689106[[#This Row],[Mean Value]]+$Q$2</f>
        <v>220.55405260479611</v>
      </c>
      <c r="J16" s="4">
        <f>Table1689106[[#This Row],[Mean Value]]-($Q$2)</f>
        <v>204.96517816443466</v>
      </c>
      <c r="K16" s="7">
        <f>Table1689106[[#This Row],[Mean Value]]+$R$2</f>
        <v>224.45127121488648</v>
      </c>
      <c r="L16" s="8">
        <f>Table1689106[[#This Row],[Mean Value]]-$R$2</f>
        <v>201.0679595543443</v>
      </c>
      <c r="M16" s="20" t="str">
        <f t="array" ref="M16">IF(OR(D16&lt;$Z$2, D16&gt;$Y$2), "Yes", "No")</f>
        <v>No</v>
      </c>
      <c r="N16" s="3"/>
      <c r="V16"/>
      <c r="W16"/>
      <c r="Z16"/>
      <c r="AB16"/>
    </row>
    <row r="17" spans="1:28" x14ac:dyDescent="0.25">
      <c r="A17" s="2">
        <v>43389</v>
      </c>
      <c r="B17" s="15">
        <v>1156</v>
      </c>
      <c r="C17" s="24" t="s">
        <v>28</v>
      </c>
      <c r="D17" s="23">
        <v>215</v>
      </c>
      <c r="E17" s="19">
        <f t="shared" ref="E17:E22" si="3">$O$2</f>
        <v>212.75961538461539</v>
      </c>
      <c r="F1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43389.49722222222</v>
      </c>
      <c r="G17" s="5">
        <f>Table1689106[[#This Row],[Mean Value]]+$P$2</f>
        <v>216.65683399470575</v>
      </c>
      <c r="H17" s="5">
        <f>Table1689106[[#This Row],[Mean Value]]-$P$2</f>
        <v>208.86239677452502</v>
      </c>
      <c r="I17" s="4">
        <f>Table1689106[[#This Row],[Mean Value]]+$Q$2</f>
        <v>220.55405260479611</v>
      </c>
      <c r="J17" s="4">
        <f>Table1689106[[#This Row],[Mean Value]]-($Q$2)</f>
        <v>204.96517816443466</v>
      </c>
      <c r="K17" s="7">
        <f>Table1689106[[#This Row],[Mean Value]]+$R$2</f>
        <v>224.45127121488648</v>
      </c>
      <c r="L17" s="8">
        <f>Table1689106[[#This Row],[Mean Value]]-$R$2</f>
        <v>201.0679595543443</v>
      </c>
      <c r="M17" s="20" t="str">
        <f t="array" ref="M17">IF(OR(D17&lt;$Z$2, D17&gt;$Y$2), "Yes", "No")</f>
        <v>No</v>
      </c>
      <c r="N17" s="3"/>
      <c r="V17"/>
      <c r="W17"/>
      <c r="Z17"/>
      <c r="AB17"/>
    </row>
    <row r="18" spans="1:28" x14ac:dyDescent="0.25">
      <c r="A18" s="2">
        <v>43389</v>
      </c>
      <c r="B18" s="15">
        <v>1248</v>
      </c>
      <c r="C18" s="24" t="s">
        <v>28</v>
      </c>
      <c r="D18" s="23">
        <v>213</v>
      </c>
      <c r="E18" s="19">
        <f t="shared" si="3"/>
        <v>212.75961538461539</v>
      </c>
      <c r="F1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43389.533333333333</v>
      </c>
      <c r="G18" s="5">
        <f>Table1689106[[#This Row],[Mean Value]]+$P$2</f>
        <v>216.65683399470575</v>
      </c>
      <c r="H18" s="5">
        <f>Table1689106[[#This Row],[Mean Value]]-$P$2</f>
        <v>208.86239677452502</v>
      </c>
      <c r="I18" s="4">
        <f>Table1689106[[#This Row],[Mean Value]]+$Q$2</f>
        <v>220.55405260479611</v>
      </c>
      <c r="J18" s="4">
        <f>Table1689106[[#This Row],[Mean Value]]-($Q$2)</f>
        <v>204.96517816443466</v>
      </c>
      <c r="K18" s="7">
        <f>Table1689106[[#This Row],[Mean Value]]+$R$2</f>
        <v>224.45127121488648</v>
      </c>
      <c r="L18" s="8">
        <f>Table1689106[[#This Row],[Mean Value]]-$R$2</f>
        <v>201.0679595543443</v>
      </c>
      <c r="M18" s="20" t="str">
        <f t="array" ref="M18">IF(OR(D18&lt;$Z$2, D18&gt;$Y$2), "Yes", "No")</f>
        <v>No</v>
      </c>
      <c r="N18" s="3"/>
      <c r="V18"/>
      <c r="W18"/>
      <c r="Z18"/>
      <c r="AB18"/>
    </row>
    <row r="19" spans="1:28" x14ac:dyDescent="0.25">
      <c r="A19" s="2">
        <v>43389</v>
      </c>
      <c r="B19" s="15">
        <v>1600</v>
      </c>
      <c r="C19" s="24" t="s">
        <v>30</v>
      </c>
      <c r="D19" s="23">
        <v>214</v>
      </c>
      <c r="E19" s="19">
        <f t="shared" si="3"/>
        <v>212.75961538461539</v>
      </c>
      <c r="F1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43389.666666666664</v>
      </c>
      <c r="G19" s="5">
        <f>Table1689106[[#This Row],[Mean Value]]+$P$2</f>
        <v>216.65683399470575</v>
      </c>
      <c r="H19" s="5">
        <f>Table1689106[[#This Row],[Mean Value]]-$P$2</f>
        <v>208.86239677452502</v>
      </c>
      <c r="I19" s="4">
        <f>Table1689106[[#This Row],[Mean Value]]+$Q$2</f>
        <v>220.55405260479611</v>
      </c>
      <c r="J19" s="4">
        <f>Table1689106[[#This Row],[Mean Value]]-($Q$2)</f>
        <v>204.96517816443466</v>
      </c>
      <c r="K19" s="7">
        <f>Table1689106[[#This Row],[Mean Value]]+$R$2</f>
        <v>224.45127121488648</v>
      </c>
      <c r="L19" s="8">
        <f>Table1689106[[#This Row],[Mean Value]]-$R$2</f>
        <v>201.0679595543443</v>
      </c>
      <c r="M19" s="20" t="str">
        <f t="array" ref="M19">IF(OR(D19&lt;$Z$2, D19&gt;$Y$2), "Yes", "No")</f>
        <v>No</v>
      </c>
      <c r="N19" s="3"/>
      <c r="V19"/>
      <c r="W19"/>
      <c r="Z19"/>
      <c r="AB19"/>
    </row>
    <row r="20" spans="1:28" x14ac:dyDescent="0.25">
      <c r="A20" s="2">
        <v>43390</v>
      </c>
      <c r="B20" s="15">
        <v>610</v>
      </c>
      <c r="C20" s="24" t="s">
        <v>28</v>
      </c>
      <c r="D20" s="23">
        <v>217</v>
      </c>
      <c r="E20" s="19">
        <f t="shared" si="3"/>
        <v>212.75961538461539</v>
      </c>
      <c r="F2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43390.256944444445</v>
      </c>
      <c r="G20" s="5">
        <f>Table1689106[[#This Row],[Mean Value]]+$P$2</f>
        <v>216.65683399470575</v>
      </c>
      <c r="H20" s="5">
        <f>Table1689106[[#This Row],[Mean Value]]-$P$2</f>
        <v>208.86239677452502</v>
      </c>
      <c r="I20" s="4">
        <f>Table1689106[[#This Row],[Mean Value]]+$Q$2</f>
        <v>220.55405260479611</v>
      </c>
      <c r="J20" s="4">
        <f>Table1689106[[#This Row],[Mean Value]]-($Q$2)</f>
        <v>204.96517816443466</v>
      </c>
      <c r="K20" s="7">
        <f>Table1689106[[#This Row],[Mean Value]]+$R$2</f>
        <v>224.45127121488648</v>
      </c>
      <c r="L20" s="8">
        <f>Table1689106[[#This Row],[Mean Value]]-$R$2</f>
        <v>201.0679595543443</v>
      </c>
      <c r="M20" s="20" t="str">
        <f t="array" ref="M20">IF(OR(D20&lt;$Z$2, D20&gt;$Y$2), "Yes", "No")</f>
        <v>No</v>
      </c>
      <c r="N20" s="3"/>
      <c r="V20"/>
      <c r="W20"/>
      <c r="Z20"/>
      <c r="AB20"/>
    </row>
    <row r="21" spans="1:28" x14ac:dyDescent="0.25">
      <c r="A21" s="2">
        <v>43390</v>
      </c>
      <c r="B21" s="15">
        <v>920</v>
      </c>
      <c r="C21" s="24" t="s">
        <v>28</v>
      </c>
      <c r="D21" s="23">
        <v>217</v>
      </c>
      <c r="E21" s="19">
        <f t="shared" si="3"/>
        <v>212.75961538461539</v>
      </c>
      <c r="F2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43390.388888888891</v>
      </c>
      <c r="G21" s="5">
        <f>Table1689106[[#This Row],[Mean Value]]+$P$2</f>
        <v>216.65683399470575</v>
      </c>
      <c r="H21" s="5">
        <f>Table1689106[[#This Row],[Mean Value]]-$P$2</f>
        <v>208.86239677452502</v>
      </c>
      <c r="I21" s="4">
        <f>Table1689106[[#This Row],[Mean Value]]+$Q$2</f>
        <v>220.55405260479611</v>
      </c>
      <c r="J21" s="4">
        <f>Table1689106[[#This Row],[Mean Value]]-($Q$2)</f>
        <v>204.96517816443466</v>
      </c>
      <c r="K21" s="7">
        <f>Table1689106[[#This Row],[Mean Value]]+$R$2</f>
        <v>224.45127121488648</v>
      </c>
      <c r="L21" s="8">
        <f>Table1689106[[#This Row],[Mean Value]]-$R$2</f>
        <v>201.0679595543443</v>
      </c>
      <c r="M21" s="20" t="str">
        <f t="array" ref="M21">IF(OR(D21&lt;$Z$2, D21&gt;$Y$2), "Yes", "No")</f>
        <v>No</v>
      </c>
      <c r="N21" s="3"/>
      <c r="V21"/>
      <c r="W21"/>
      <c r="Z21"/>
      <c r="AB21"/>
    </row>
    <row r="22" spans="1:28" x14ac:dyDescent="0.25">
      <c r="A22" s="2">
        <v>43390</v>
      </c>
      <c r="B22" s="15">
        <v>1302</v>
      </c>
      <c r="C22" s="24" t="s">
        <v>28</v>
      </c>
      <c r="D22" s="23">
        <v>216</v>
      </c>
      <c r="E22" s="19">
        <f t="shared" si="3"/>
        <v>212.75961538461539</v>
      </c>
      <c r="F2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43390.543055555558</v>
      </c>
      <c r="G22" s="5">
        <f>Table1689106[[#This Row],[Mean Value]]+$P$2</f>
        <v>216.65683399470575</v>
      </c>
      <c r="H22" s="5">
        <f>Table1689106[[#This Row],[Mean Value]]-$P$2</f>
        <v>208.86239677452502</v>
      </c>
      <c r="I22" s="4">
        <f>Table1689106[[#This Row],[Mean Value]]+$Q$2</f>
        <v>220.55405260479611</v>
      </c>
      <c r="J22" s="4">
        <f>Table1689106[[#This Row],[Mean Value]]-($Q$2)</f>
        <v>204.96517816443466</v>
      </c>
      <c r="K22" s="7">
        <f>Table1689106[[#This Row],[Mean Value]]+$R$2</f>
        <v>224.45127121488648</v>
      </c>
      <c r="L22" s="8">
        <f>Table1689106[[#This Row],[Mean Value]]-$R$2</f>
        <v>201.0679595543443</v>
      </c>
      <c r="M22" s="20" t="str">
        <f t="array" ref="M22">IF(OR(D22&lt;$Z$2, D22&gt;$Y$2), "Yes", "No")</f>
        <v>No</v>
      </c>
      <c r="N22" s="3"/>
      <c r="V22"/>
      <c r="W22"/>
      <c r="Z22"/>
      <c r="AB22"/>
    </row>
    <row r="23" spans="1:28" x14ac:dyDescent="0.25">
      <c r="A23" s="2">
        <v>43390</v>
      </c>
      <c r="B23" s="15">
        <v>1523</v>
      </c>
      <c r="C23" s="24" t="s">
        <v>30</v>
      </c>
      <c r="D23" s="23">
        <v>216</v>
      </c>
      <c r="E23" s="19">
        <f t="shared" ref="E23:E28" si="4">$O$2</f>
        <v>212.75961538461539</v>
      </c>
      <c r="F2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43390.640972222223</v>
      </c>
      <c r="G23" s="5">
        <f>Table1689106[[#This Row],[Mean Value]]+$P$2</f>
        <v>216.65683399470575</v>
      </c>
      <c r="H23" s="5">
        <f>Table1689106[[#This Row],[Mean Value]]-$P$2</f>
        <v>208.86239677452502</v>
      </c>
      <c r="I23" s="4">
        <f>Table1689106[[#This Row],[Mean Value]]+$Q$2</f>
        <v>220.55405260479611</v>
      </c>
      <c r="J23" s="4">
        <f>Table1689106[[#This Row],[Mean Value]]-($Q$2)</f>
        <v>204.96517816443466</v>
      </c>
      <c r="K23" s="7">
        <f>Table1689106[[#This Row],[Mean Value]]+$R$2</f>
        <v>224.45127121488648</v>
      </c>
      <c r="L23" s="8">
        <f>Table1689106[[#This Row],[Mean Value]]-$R$2</f>
        <v>201.0679595543443</v>
      </c>
      <c r="M23" s="20" t="str">
        <f t="array" ref="M23">IF(OR(D23&lt;$Z$2, D23&gt;$Y$2), "Yes", "No")</f>
        <v>No</v>
      </c>
      <c r="N23" s="3"/>
      <c r="V23"/>
      <c r="W23"/>
      <c r="Z23"/>
      <c r="AB23"/>
    </row>
    <row r="24" spans="1:28" x14ac:dyDescent="0.25">
      <c r="A24" s="2">
        <v>43390</v>
      </c>
      <c r="B24" s="15">
        <v>1816</v>
      </c>
      <c r="C24" s="24" t="s">
        <v>30</v>
      </c>
      <c r="D24" s="23">
        <v>218</v>
      </c>
      <c r="E24" s="19">
        <f t="shared" si="4"/>
        <v>212.75961538461539</v>
      </c>
      <c r="F2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43390.761111111111</v>
      </c>
      <c r="G24" s="5">
        <f>Table1689106[[#This Row],[Mean Value]]+$P$2</f>
        <v>216.65683399470575</v>
      </c>
      <c r="H24" s="5">
        <f>Table1689106[[#This Row],[Mean Value]]-$P$2</f>
        <v>208.86239677452502</v>
      </c>
      <c r="I24" s="4">
        <f>Table1689106[[#This Row],[Mean Value]]+$Q$2</f>
        <v>220.55405260479611</v>
      </c>
      <c r="J24" s="4">
        <f>Table1689106[[#This Row],[Mean Value]]-($Q$2)</f>
        <v>204.96517816443466</v>
      </c>
      <c r="K24" s="7">
        <f>Table1689106[[#This Row],[Mean Value]]+$R$2</f>
        <v>224.45127121488648</v>
      </c>
      <c r="L24" s="8">
        <f>Table1689106[[#This Row],[Mean Value]]-$R$2</f>
        <v>201.0679595543443</v>
      </c>
      <c r="M24" s="20" t="str">
        <f t="array" ref="M24">IF(OR(D24&lt;$Z$2, D24&gt;$Y$2), "Yes", "No")</f>
        <v>No</v>
      </c>
      <c r="N24" s="3"/>
      <c r="V24"/>
      <c r="W24"/>
      <c r="Z24"/>
      <c r="AB24"/>
    </row>
    <row r="25" spans="1:28" x14ac:dyDescent="0.25">
      <c r="A25" s="2">
        <v>43391</v>
      </c>
      <c r="B25" s="15">
        <v>614</v>
      </c>
      <c r="C25" s="24" t="s">
        <v>28</v>
      </c>
      <c r="D25" s="23">
        <v>224</v>
      </c>
      <c r="E25" s="19">
        <f t="shared" si="4"/>
        <v>212.75961538461539</v>
      </c>
      <c r="F2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43391.259722222225</v>
      </c>
      <c r="G25" s="5">
        <f>Table1689106[[#This Row],[Mean Value]]+$P$2</f>
        <v>216.65683399470575</v>
      </c>
      <c r="H25" s="5">
        <f>Table1689106[[#This Row],[Mean Value]]-$P$2</f>
        <v>208.86239677452502</v>
      </c>
      <c r="I25" s="4">
        <f>Table1689106[[#This Row],[Mean Value]]+$Q$2</f>
        <v>220.55405260479611</v>
      </c>
      <c r="J25" s="4">
        <f>Table1689106[[#This Row],[Mean Value]]-($Q$2)</f>
        <v>204.96517816443466</v>
      </c>
      <c r="K25" s="7">
        <f>Table1689106[[#This Row],[Mean Value]]+$R$2</f>
        <v>224.45127121488648</v>
      </c>
      <c r="L25" s="8">
        <f>Table1689106[[#This Row],[Mean Value]]-$R$2</f>
        <v>201.0679595543443</v>
      </c>
      <c r="M25" s="20" t="str">
        <f t="array" ref="M25">IF(OR(D25&lt;$Z$2, D25&gt;$Y$2), "Yes", "No")</f>
        <v>No</v>
      </c>
      <c r="N25" s="3"/>
      <c r="V25"/>
      <c r="W25"/>
      <c r="Z25"/>
      <c r="AB25"/>
    </row>
    <row r="26" spans="1:28" x14ac:dyDescent="0.25">
      <c r="A26" s="2">
        <v>43391</v>
      </c>
      <c r="B26" s="15">
        <v>938</v>
      </c>
      <c r="C26" s="24" t="s">
        <v>28</v>
      </c>
      <c r="D26" s="23">
        <v>224</v>
      </c>
      <c r="E26" s="19">
        <f t="shared" si="4"/>
        <v>212.75961538461539</v>
      </c>
      <c r="F2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43391.401388888888</v>
      </c>
      <c r="G26" s="5">
        <f>Table1689106[[#This Row],[Mean Value]]+$P$2</f>
        <v>216.65683399470575</v>
      </c>
      <c r="H26" s="5">
        <f>Table1689106[[#This Row],[Mean Value]]-$P$2</f>
        <v>208.86239677452502</v>
      </c>
      <c r="I26" s="4">
        <f>Table1689106[[#This Row],[Mean Value]]+$Q$2</f>
        <v>220.55405260479611</v>
      </c>
      <c r="J26" s="4">
        <f>Table1689106[[#This Row],[Mean Value]]-($Q$2)</f>
        <v>204.96517816443466</v>
      </c>
      <c r="K26" s="7">
        <f>Table1689106[[#This Row],[Mean Value]]+$R$2</f>
        <v>224.45127121488648</v>
      </c>
      <c r="L26" s="8">
        <f>Table1689106[[#This Row],[Mean Value]]-$R$2</f>
        <v>201.0679595543443</v>
      </c>
      <c r="M26" s="20" t="str">
        <f t="array" ref="M26">IF(OR(D26&lt;$Z$2, D26&gt;$Y$2), "Yes", "No")</f>
        <v>No</v>
      </c>
      <c r="N26" s="3"/>
      <c r="V26"/>
      <c r="W26"/>
      <c r="Z26"/>
      <c r="AB26"/>
    </row>
    <row r="27" spans="1:28" x14ac:dyDescent="0.25">
      <c r="A27" s="2">
        <v>43391</v>
      </c>
      <c r="B27" s="15">
        <v>1255</v>
      </c>
      <c r="C27" s="24" t="s">
        <v>28</v>
      </c>
      <c r="D27" s="23">
        <v>218</v>
      </c>
      <c r="E27" s="19">
        <f t="shared" si="4"/>
        <v>212.75961538461539</v>
      </c>
      <c r="F2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43391.538194444445</v>
      </c>
      <c r="G27" s="5">
        <f>Table1689106[[#This Row],[Mean Value]]+$P$2</f>
        <v>216.65683399470575</v>
      </c>
      <c r="H27" s="5">
        <f>Table1689106[[#This Row],[Mean Value]]-$P$2</f>
        <v>208.86239677452502</v>
      </c>
      <c r="I27" s="4">
        <f>Table1689106[[#This Row],[Mean Value]]+$Q$2</f>
        <v>220.55405260479611</v>
      </c>
      <c r="J27" s="4">
        <f>Table1689106[[#This Row],[Mean Value]]-($Q$2)</f>
        <v>204.96517816443466</v>
      </c>
      <c r="K27" s="7">
        <f>Table1689106[[#This Row],[Mean Value]]+$R$2</f>
        <v>224.45127121488648</v>
      </c>
      <c r="L27" s="8">
        <f>Table1689106[[#This Row],[Mean Value]]-$R$2</f>
        <v>201.0679595543443</v>
      </c>
      <c r="M27" s="20" t="str">
        <f t="array" ref="M27">IF(OR(D27&lt;$Z$2, D27&gt;$Y$2), "Yes", "No")</f>
        <v>No</v>
      </c>
      <c r="N27" s="3"/>
      <c r="V27"/>
      <c r="W27"/>
      <c r="Z27"/>
      <c r="AB27"/>
    </row>
    <row r="28" spans="1:28" x14ac:dyDescent="0.25">
      <c r="A28" s="2">
        <v>43391</v>
      </c>
      <c r="B28" s="15">
        <v>1441</v>
      </c>
      <c r="C28" s="24" t="s">
        <v>30</v>
      </c>
      <c r="D28" s="23">
        <v>217</v>
      </c>
      <c r="E28" s="19">
        <f t="shared" si="4"/>
        <v>212.75961538461539</v>
      </c>
      <c r="F2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43391.611805555556</v>
      </c>
      <c r="G28" s="5">
        <f>Table1689106[[#This Row],[Mean Value]]+$P$2</f>
        <v>216.65683399470575</v>
      </c>
      <c r="H28" s="5">
        <f>Table1689106[[#This Row],[Mean Value]]-$P$2</f>
        <v>208.86239677452502</v>
      </c>
      <c r="I28" s="4">
        <f>Table1689106[[#This Row],[Mean Value]]+$Q$2</f>
        <v>220.55405260479611</v>
      </c>
      <c r="J28" s="4">
        <f>Table1689106[[#This Row],[Mean Value]]-($Q$2)</f>
        <v>204.96517816443466</v>
      </c>
      <c r="K28" s="7">
        <f>Table1689106[[#This Row],[Mean Value]]+$R$2</f>
        <v>224.45127121488648</v>
      </c>
      <c r="L28" s="8">
        <f>Table1689106[[#This Row],[Mean Value]]-$R$2</f>
        <v>201.0679595543443</v>
      </c>
      <c r="M28" s="20" t="str">
        <f t="array" ref="M28">IF(OR(D28&lt;$Z$2, D28&gt;$Y$2), "Yes", "No")</f>
        <v>No</v>
      </c>
      <c r="N28" s="3"/>
      <c r="V28"/>
      <c r="W28"/>
      <c r="Z28"/>
      <c r="AB28"/>
    </row>
    <row r="29" spans="1:28" x14ac:dyDescent="0.25">
      <c r="A29" s="2">
        <v>43392</v>
      </c>
      <c r="B29" s="15">
        <v>616</v>
      </c>
      <c r="C29" s="24" t="s">
        <v>28</v>
      </c>
      <c r="D29" s="23">
        <v>214</v>
      </c>
      <c r="E29" s="19">
        <f t="shared" ref="E29:E34" si="5">$O$2</f>
        <v>212.75961538461539</v>
      </c>
      <c r="F2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43392.261111111111</v>
      </c>
      <c r="G29" s="5">
        <f>Table1689106[[#This Row],[Mean Value]]+$P$2</f>
        <v>216.65683399470575</v>
      </c>
      <c r="H29" s="5">
        <f>Table1689106[[#This Row],[Mean Value]]-$P$2</f>
        <v>208.86239677452502</v>
      </c>
      <c r="I29" s="4">
        <f>Table1689106[[#This Row],[Mean Value]]+$Q$2</f>
        <v>220.55405260479611</v>
      </c>
      <c r="J29" s="4">
        <f>Table1689106[[#This Row],[Mean Value]]-($Q$2)</f>
        <v>204.96517816443466</v>
      </c>
      <c r="K29" s="7">
        <f>Table1689106[[#This Row],[Mean Value]]+$R$2</f>
        <v>224.45127121488648</v>
      </c>
      <c r="L29" s="8">
        <f>Table1689106[[#This Row],[Mean Value]]-$R$2</f>
        <v>201.0679595543443</v>
      </c>
      <c r="M29" s="20" t="str">
        <f t="array" ref="M29">IF(OR(D29&lt;$Z$2, D29&gt;$Y$2), "Yes", "No")</f>
        <v>No</v>
      </c>
      <c r="N29" s="3"/>
      <c r="V29"/>
      <c r="W29"/>
      <c r="Z29"/>
      <c r="AB29"/>
    </row>
    <row r="30" spans="1:28" x14ac:dyDescent="0.25">
      <c r="A30" s="2">
        <v>43392</v>
      </c>
      <c r="B30" s="15">
        <v>931</v>
      </c>
      <c r="C30" s="24" t="s">
        <v>28</v>
      </c>
      <c r="D30" s="23">
        <v>214</v>
      </c>
      <c r="E30" s="19">
        <f t="shared" si="5"/>
        <v>212.75961538461539</v>
      </c>
      <c r="F3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43392.396527777775</v>
      </c>
      <c r="G30" s="5">
        <f>Table1689106[[#This Row],[Mean Value]]+$P$2</f>
        <v>216.65683399470575</v>
      </c>
      <c r="H30" s="5">
        <f>Table1689106[[#This Row],[Mean Value]]-$P$2</f>
        <v>208.86239677452502</v>
      </c>
      <c r="I30" s="4">
        <f>Table1689106[[#This Row],[Mean Value]]+$Q$2</f>
        <v>220.55405260479611</v>
      </c>
      <c r="J30" s="4">
        <f>Table1689106[[#This Row],[Mean Value]]-($Q$2)</f>
        <v>204.96517816443466</v>
      </c>
      <c r="K30" s="7">
        <f>Table1689106[[#This Row],[Mean Value]]+$R$2</f>
        <v>224.45127121488648</v>
      </c>
      <c r="L30" s="8">
        <f>Table1689106[[#This Row],[Mean Value]]-$R$2</f>
        <v>201.0679595543443</v>
      </c>
      <c r="M30" s="20" t="str">
        <f t="array" ref="M30">IF(OR(D30&lt;$Z$2, D30&gt;$Y$2), "Yes", "No")</f>
        <v>No</v>
      </c>
      <c r="N30" s="3"/>
      <c r="V30"/>
      <c r="W30"/>
      <c r="Z30"/>
      <c r="AB30"/>
    </row>
    <row r="31" spans="1:28" x14ac:dyDescent="0.25">
      <c r="A31" s="2">
        <v>43392</v>
      </c>
      <c r="B31" s="15">
        <v>1258</v>
      </c>
      <c r="C31" s="24" t="s">
        <v>28</v>
      </c>
      <c r="D31" s="23">
        <v>212</v>
      </c>
      <c r="E31" s="19">
        <f t="shared" si="5"/>
        <v>212.75961538461539</v>
      </c>
      <c r="F3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43392.540277777778</v>
      </c>
      <c r="G31" s="5">
        <f>Table1689106[[#This Row],[Mean Value]]+$P$2</f>
        <v>216.65683399470575</v>
      </c>
      <c r="H31" s="5">
        <f>Table1689106[[#This Row],[Mean Value]]-$P$2</f>
        <v>208.86239677452502</v>
      </c>
      <c r="I31" s="4">
        <f>Table1689106[[#This Row],[Mean Value]]+$Q$2</f>
        <v>220.55405260479611</v>
      </c>
      <c r="J31" s="4">
        <f>Table1689106[[#This Row],[Mean Value]]-($Q$2)</f>
        <v>204.96517816443466</v>
      </c>
      <c r="K31" s="7">
        <f>Table1689106[[#This Row],[Mean Value]]+$R$2</f>
        <v>224.45127121488648</v>
      </c>
      <c r="L31" s="8">
        <f>Table1689106[[#This Row],[Mean Value]]-$R$2</f>
        <v>201.0679595543443</v>
      </c>
      <c r="M31" s="20" t="str">
        <f t="array" ref="M31">IF(OR(D31&lt;$Z$2, D31&gt;$Y$2), "Yes", "No")</f>
        <v>No</v>
      </c>
      <c r="N31" s="3"/>
      <c r="V31"/>
      <c r="W31"/>
      <c r="Z31"/>
      <c r="AB31"/>
    </row>
    <row r="32" spans="1:28" x14ac:dyDescent="0.25">
      <c r="A32" s="2">
        <v>43392</v>
      </c>
      <c r="B32" s="15">
        <v>1414</v>
      </c>
      <c r="C32" s="24" t="s">
        <v>27</v>
      </c>
      <c r="D32" s="23">
        <v>212</v>
      </c>
      <c r="E32" s="19">
        <f t="shared" si="5"/>
        <v>212.75961538461539</v>
      </c>
      <c r="F3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43392.593055555553</v>
      </c>
      <c r="G32" s="5">
        <f>Table1689106[[#This Row],[Mean Value]]+$P$2</f>
        <v>216.65683399470575</v>
      </c>
      <c r="H32" s="5">
        <f>Table1689106[[#This Row],[Mean Value]]-$P$2</f>
        <v>208.86239677452502</v>
      </c>
      <c r="I32" s="4">
        <f>Table1689106[[#This Row],[Mean Value]]+$Q$2</f>
        <v>220.55405260479611</v>
      </c>
      <c r="J32" s="4">
        <f>Table1689106[[#This Row],[Mean Value]]-($Q$2)</f>
        <v>204.96517816443466</v>
      </c>
      <c r="K32" s="7">
        <f>Table1689106[[#This Row],[Mean Value]]+$R$2</f>
        <v>224.45127121488648</v>
      </c>
      <c r="L32" s="8">
        <f>Table1689106[[#This Row],[Mean Value]]-$R$2</f>
        <v>201.0679595543443</v>
      </c>
      <c r="M32" s="20" t="str">
        <f t="array" ref="M32">IF(OR(D32&lt;$Z$2, D32&gt;$Y$2), "Yes", "No")</f>
        <v>No</v>
      </c>
      <c r="N32" s="3"/>
      <c r="V32"/>
      <c r="W32"/>
      <c r="Z32"/>
      <c r="AB32"/>
    </row>
    <row r="33" spans="1:28" x14ac:dyDescent="0.25">
      <c r="A33" s="2">
        <v>43392</v>
      </c>
      <c r="B33" s="15">
        <v>1500</v>
      </c>
      <c r="C33" s="24" t="s">
        <v>27</v>
      </c>
      <c r="D33" s="23">
        <v>215</v>
      </c>
      <c r="E33" s="19">
        <f t="shared" si="5"/>
        <v>212.75961538461539</v>
      </c>
      <c r="F3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43392.625</v>
      </c>
      <c r="G33" s="5">
        <f>Table1689106[[#This Row],[Mean Value]]+$P$2</f>
        <v>216.65683399470575</v>
      </c>
      <c r="H33" s="5">
        <f>Table1689106[[#This Row],[Mean Value]]-$P$2</f>
        <v>208.86239677452502</v>
      </c>
      <c r="I33" s="4">
        <f>Table1689106[[#This Row],[Mean Value]]+$Q$2</f>
        <v>220.55405260479611</v>
      </c>
      <c r="J33" s="4">
        <f>Table1689106[[#This Row],[Mean Value]]-($Q$2)</f>
        <v>204.96517816443466</v>
      </c>
      <c r="K33" s="7">
        <f>Table1689106[[#This Row],[Mean Value]]+$R$2</f>
        <v>224.45127121488648</v>
      </c>
      <c r="L33" s="8">
        <f>Table1689106[[#This Row],[Mean Value]]-$R$2</f>
        <v>201.0679595543443</v>
      </c>
      <c r="M33" s="20" t="str">
        <f t="array" ref="M33">IF(OR(D33&lt;$Z$2, D33&gt;$Y$2), "Yes", "No")</f>
        <v>No</v>
      </c>
      <c r="N33" s="3"/>
      <c r="V33"/>
      <c r="W33"/>
      <c r="Z33"/>
      <c r="AB33"/>
    </row>
    <row r="34" spans="1:28" x14ac:dyDescent="0.25">
      <c r="A34" s="2">
        <v>43395</v>
      </c>
      <c r="B34" s="15">
        <v>620</v>
      </c>
      <c r="C34" s="24" t="s">
        <v>28</v>
      </c>
      <c r="D34" s="23">
        <v>207</v>
      </c>
      <c r="E34" s="19">
        <f t="shared" si="5"/>
        <v>212.75961538461539</v>
      </c>
      <c r="F3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43395.263888888891</v>
      </c>
      <c r="G34" s="5">
        <f>Table1689106[[#This Row],[Mean Value]]+$P$2</f>
        <v>216.65683399470575</v>
      </c>
      <c r="H34" s="5">
        <f>Table1689106[[#This Row],[Mean Value]]-$P$2</f>
        <v>208.86239677452502</v>
      </c>
      <c r="I34" s="4">
        <f>Table1689106[[#This Row],[Mean Value]]+$Q$2</f>
        <v>220.55405260479611</v>
      </c>
      <c r="J34" s="4">
        <f>Table1689106[[#This Row],[Mean Value]]-($Q$2)</f>
        <v>204.96517816443466</v>
      </c>
      <c r="K34" s="7">
        <f>Table1689106[[#This Row],[Mean Value]]+$R$2</f>
        <v>224.45127121488648</v>
      </c>
      <c r="L34" s="8">
        <f>Table1689106[[#This Row],[Mean Value]]-$R$2</f>
        <v>201.0679595543443</v>
      </c>
      <c r="M34" s="20" t="str">
        <f t="array" ref="M34">IF(OR(D34&lt;$Z$2, D34&gt;$Y$2), "Yes", "No")</f>
        <v>No</v>
      </c>
      <c r="N34" s="3"/>
      <c r="V34"/>
      <c r="W34"/>
      <c r="Z34"/>
      <c r="AB34"/>
    </row>
    <row r="35" spans="1:28" x14ac:dyDescent="0.25">
      <c r="A35" s="2">
        <v>43395</v>
      </c>
      <c r="B35" s="15">
        <v>858</v>
      </c>
      <c r="C35" s="24" t="s">
        <v>28</v>
      </c>
      <c r="D35" s="23">
        <v>209</v>
      </c>
      <c r="E35" s="19">
        <f t="shared" ref="E35:E40" si="6">$O$2</f>
        <v>212.75961538461539</v>
      </c>
      <c r="F3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43395.373611111114</v>
      </c>
      <c r="G35" s="5">
        <f>Table1689106[[#This Row],[Mean Value]]+$P$2</f>
        <v>216.65683399470575</v>
      </c>
      <c r="H35" s="5">
        <f>Table1689106[[#This Row],[Mean Value]]-$P$2</f>
        <v>208.86239677452502</v>
      </c>
      <c r="I35" s="4">
        <f>Table1689106[[#This Row],[Mean Value]]+$Q$2</f>
        <v>220.55405260479611</v>
      </c>
      <c r="J35" s="4">
        <f>Table1689106[[#This Row],[Mean Value]]-($Q$2)</f>
        <v>204.96517816443466</v>
      </c>
      <c r="K35" s="7">
        <f>Table1689106[[#This Row],[Mean Value]]+$R$2</f>
        <v>224.45127121488648</v>
      </c>
      <c r="L35" s="8">
        <f>Table1689106[[#This Row],[Mean Value]]-$R$2</f>
        <v>201.0679595543443</v>
      </c>
      <c r="M35" s="20" t="str">
        <f t="array" ref="M35">IF(OR(D35&lt;$Z$2, D35&gt;$Y$2), "Yes", "No")</f>
        <v>No</v>
      </c>
      <c r="N35" s="3"/>
      <c r="V35"/>
      <c r="W35"/>
      <c r="Z35"/>
      <c r="AB35"/>
    </row>
    <row r="36" spans="1:28" x14ac:dyDescent="0.25">
      <c r="A36" s="2">
        <v>43395</v>
      </c>
      <c r="B36" s="15">
        <v>1105</v>
      </c>
      <c r="C36" s="24" t="s">
        <v>28</v>
      </c>
      <c r="D36" s="23">
        <v>208</v>
      </c>
      <c r="E36" s="19">
        <f t="shared" si="6"/>
        <v>212.75961538461539</v>
      </c>
      <c r="F3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43395.461805555555</v>
      </c>
      <c r="G36" s="5">
        <f>Table1689106[[#This Row],[Mean Value]]+$P$2</f>
        <v>216.65683399470575</v>
      </c>
      <c r="H36" s="5">
        <f>Table1689106[[#This Row],[Mean Value]]-$P$2</f>
        <v>208.86239677452502</v>
      </c>
      <c r="I36" s="4">
        <f>Table1689106[[#This Row],[Mean Value]]+$Q$2</f>
        <v>220.55405260479611</v>
      </c>
      <c r="J36" s="4">
        <f>Table1689106[[#This Row],[Mean Value]]-($Q$2)</f>
        <v>204.96517816443466</v>
      </c>
      <c r="K36" s="7">
        <f>Table1689106[[#This Row],[Mean Value]]+$R$2</f>
        <v>224.45127121488648</v>
      </c>
      <c r="L36" s="8">
        <f>Table1689106[[#This Row],[Mean Value]]-$R$2</f>
        <v>201.0679595543443</v>
      </c>
      <c r="M36" s="20" t="str">
        <f t="array" ref="M36">IF(OR(D36&lt;$Z$2, D36&gt;$Y$2), "Yes", "No")</f>
        <v>No</v>
      </c>
      <c r="N36" s="3"/>
      <c r="V36"/>
      <c r="W36"/>
      <c r="Z36"/>
      <c r="AB36"/>
    </row>
    <row r="37" spans="1:28" x14ac:dyDescent="0.25">
      <c r="A37" s="2">
        <v>43395</v>
      </c>
      <c r="B37" s="15">
        <v>1347</v>
      </c>
      <c r="C37" s="24" t="s">
        <v>28</v>
      </c>
      <c r="D37" s="23">
        <v>209</v>
      </c>
      <c r="E37" s="19">
        <f t="shared" si="6"/>
        <v>212.75961538461539</v>
      </c>
      <c r="F3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43395.574305555558</v>
      </c>
      <c r="G37" s="5">
        <f>Table1689106[[#This Row],[Mean Value]]+$P$2</f>
        <v>216.65683399470575</v>
      </c>
      <c r="H37" s="5">
        <f>Table1689106[[#This Row],[Mean Value]]-$P$2</f>
        <v>208.86239677452502</v>
      </c>
      <c r="I37" s="4">
        <f>Table1689106[[#This Row],[Mean Value]]+$Q$2</f>
        <v>220.55405260479611</v>
      </c>
      <c r="J37" s="4">
        <f>Table1689106[[#This Row],[Mean Value]]-($Q$2)</f>
        <v>204.96517816443466</v>
      </c>
      <c r="K37" s="7">
        <f>Table1689106[[#This Row],[Mean Value]]+$R$2</f>
        <v>224.45127121488648</v>
      </c>
      <c r="L37" s="8">
        <f>Table1689106[[#This Row],[Mean Value]]-$R$2</f>
        <v>201.0679595543443</v>
      </c>
      <c r="M37" s="20" t="str">
        <f t="array" ref="M37">IF(OR(D37&lt;$Z$2, D37&gt;$Y$2), "Yes", "No")</f>
        <v>No</v>
      </c>
      <c r="N37" s="3"/>
      <c r="V37"/>
      <c r="W37"/>
      <c r="Z37"/>
      <c r="AB37"/>
    </row>
    <row r="38" spans="1:28" x14ac:dyDescent="0.25">
      <c r="A38" s="2">
        <v>43395</v>
      </c>
      <c r="B38" s="15">
        <v>1544</v>
      </c>
      <c r="C38" s="24" t="s">
        <v>30</v>
      </c>
      <c r="D38" s="23">
        <v>206</v>
      </c>
      <c r="E38" s="19">
        <f t="shared" si="6"/>
        <v>212.75961538461539</v>
      </c>
      <c r="F3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43395.655555555553</v>
      </c>
      <c r="G38" s="5">
        <f>Table1689106[[#This Row],[Mean Value]]+$P$2</f>
        <v>216.65683399470575</v>
      </c>
      <c r="H38" s="5">
        <f>Table1689106[[#This Row],[Mean Value]]-$P$2</f>
        <v>208.86239677452502</v>
      </c>
      <c r="I38" s="4">
        <f>Table1689106[[#This Row],[Mean Value]]+$Q$2</f>
        <v>220.55405260479611</v>
      </c>
      <c r="J38" s="4">
        <f>Table1689106[[#This Row],[Mean Value]]-($Q$2)</f>
        <v>204.96517816443466</v>
      </c>
      <c r="K38" s="7">
        <f>Table1689106[[#This Row],[Mean Value]]+$R$2</f>
        <v>224.45127121488648</v>
      </c>
      <c r="L38" s="8">
        <f>Table1689106[[#This Row],[Mean Value]]-$R$2</f>
        <v>201.0679595543443</v>
      </c>
      <c r="M38" s="20" t="str">
        <f t="array" ref="M38">IF(OR(D38&lt;$Z$2, D38&gt;$Y$2), "Yes", "No")</f>
        <v>No</v>
      </c>
      <c r="N38" s="3"/>
      <c r="V38"/>
      <c r="W38"/>
      <c r="Z38"/>
      <c r="AB38"/>
    </row>
    <row r="39" spans="1:28" x14ac:dyDescent="0.25">
      <c r="A39" s="2">
        <v>43396</v>
      </c>
      <c r="B39" s="15">
        <v>614</v>
      </c>
      <c r="C39" s="24" t="s">
        <v>28</v>
      </c>
      <c r="D39" s="23">
        <v>225</v>
      </c>
      <c r="E39" s="19">
        <f t="shared" si="6"/>
        <v>212.75961538461539</v>
      </c>
      <c r="F3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43396.259722222225</v>
      </c>
      <c r="G39" s="5">
        <f>Table1689106[[#This Row],[Mean Value]]+$P$2</f>
        <v>216.65683399470575</v>
      </c>
      <c r="H39" s="5">
        <f>Table1689106[[#This Row],[Mean Value]]-$P$2</f>
        <v>208.86239677452502</v>
      </c>
      <c r="I39" s="4">
        <f>Table1689106[[#This Row],[Mean Value]]+$Q$2</f>
        <v>220.55405260479611</v>
      </c>
      <c r="J39" s="4">
        <f>Table1689106[[#This Row],[Mean Value]]-($Q$2)</f>
        <v>204.96517816443466</v>
      </c>
      <c r="K39" s="7">
        <f>Table1689106[[#This Row],[Mean Value]]+$R$2</f>
        <v>224.45127121488648</v>
      </c>
      <c r="L39" s="8">
        <f>Table1689106[[#This Row],[Mean Value]]-$R$2</f>
        <v>201.0679595543443</v>
      </c>
      <c r="M39" s="20" t="str">
        <f t="array" ref="M39">IF(OR(D39&lt;$Z$2, D39&gt;$Y$2), "Yes", "No")</f>
        <v>No</v>
      </c>
      <c r="N39" s="3"/>
      <c r="V39"/>
      <c r="W39"/>
      <c r="Z39"/>
      <c r="AB39"/>
    </row>
    <row r="40" spans="1:28" x14ac:dyDescent="0.25">
      <c r="A40" s="2">
        <v>43396</v>
      </c>
      <c r="B40" s="15">
        <v>922</v>
      </c>
      <c r="C40" s="24" t="s">
        <v>28</v>
      </c>
      <c r="D40" s="23">
        <v>227</v>
      </c>
      <c r="E40" s="19">
        <f t="shared" si="6"/>
        <v>212.75961538461539</v>
      </c>
      <c r="F4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43396.390277777777</v>
      </c>
      <c r="G40" s="5">
        <f>Table1689106[[#This Row],[Mean Value]]+$P$2</f>
        <v>216.65683399470575</v>
      </c>
      <c r="H40" s="5">
        <f>Table1689106[[#This Row],[Mean Value]]-$P$2</f>
        <v>208.86239677452502</v>
      </c>
      <c r="I40" s="4">
        <f>Table1689106[[#This Row],[Mean Value]]+$Q$2</f>
        <v>220.55405260479611</v>
      </c>
      <c r="J40" s="4">
        <f>Table1689106[[#This Row],[Mean Value]]-($Q$2)</f>
        <v>204.96517816443466</v>
      </c>
      <c r="K40" s="7">
        <f>Table1689106[[#This Row],[Mean Value]]+$R$2</f>
        <v>224.45127121488648</v>
      </c>
      <c r="L40" s="8">
        <f>Table1689106[[#This Row],[Mean Value]]-$R$2</f>
        <v>201.0679595543443</v>
      </c>
      <c r="M40" s="20" t="str">
        <f t="array" ref="M40">IF(OR(D40&lt;$Z$2, D40&gt;$Y$2), "Yes", "No")</f>
        <v>No</v>
      </c>
      <c r="N40" s="3"/>
      <c r="V40"/>
      <c r="W40"/>
      <c r="Z40"/>
      <c r="AB40"/>
    </row>
    <row r="41" spans="1:28" x14ac:dyDescent="0.25">
      <c r="A41" s="2">
        <v>43396</v>
      </c>
      <c r="B41" s="15">
        <v>1331</v>
      </c>
      <c r="C41" s="24" t="s">
        <v>28</v>
      </c>
      <c r="D41" s="23">
        <v>224</v>
      </c>
      <c r="E41" s="19">
        <f t="shared" ref="E41:E46" si="7">$O$2</f>
        <v>212.75961538461539</v>
      </c>
      <c r="F4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43396.563194444447</v>
      </c>
      <c r="G41" s="5">
        <f>Table1689106[[#This Row],[Mean Value]]+$P$2</f>
        <v>216.65683399470575</v>
      </c>
      <c r="H41" s="5">
        <f>Table1689106[[#This Row],[Mean Value]]-$P$2</f>
        <v>208.86239677452502</v>
      </c>
      <c r="I41" s="4">
        <f>Table1689106[[#This Row],[Mean Value]]+$Q$2</f>
        <v>220.55405260479611</v>
      </c>
      <c r="J41" s="4">
        <f>Table1689106[[#This Row],[Mean Value]]-($Q$2)</f>
        <v>204.96517816443466</v>
      </c>
      <c r="K41" s="7">
        <f>Table1689106[[#This Row],[Mean Value]]+$R$2</f>
        <v>224.45127121488648</v>
      </c>
      <c r="L41" s="8">
        <f>Table1689106[[#This Row],[Mean Value]]-$R$2</f>
        <v>201.0679595543443</v>
      </c>
      <c r="M41" s="20" t="str">
        <f t="array" ref="M41">IF(OR(D41&lt;$Z$2, D41&gt;$Y$2), "Yes", "No")</f>
        <v>No</v>
      </c>
      <c r="N41" s="3"/>
      <c r="V41"/>
      <c r="W41"/>
      <c r="Z41"/>
      <c r="AB41"/>
    </row>
    <row r="42" spans="1:28" x14ac:dyDescent="0.25">
      <c r="A42" s="2">
        <v>43396</v>
      </c>
      <c r="B42" s="15">
        <v>1525</v>
      </c>
      <c r="C42" s="24" t="s">
        <v>27</v>
      </c>
      <c r="D42" s="23">
        <v>224</v>
      </c>
      <c r="E42" s="19">
        <f t="shared" si="7"/>
        <v>212.75961538461539</v>
      </c>
      <c r="F4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43396.642361111109</v>
      </c>
      <c r="G42" s="5">
        <f>Table1689106[[#This Row],[Mean Value]]+$P$2</f>
        <v>216.65683399470575</v>
      </c>
      <c r="H42" s="5">
        <f>Table1689106[[#This Row],[Mean Value]]-$P$2</f>
        <v>208.86239677452502</v>
      </c>
      <c r="I42" s="4">
        <f>Table1689106[[#This Row],[Mean Value]]+$Q$2</f>
        <v>220.55405260479611</v>
      </c>
      <c r="J42" s="4">
        <f>Table1689106[[#This Row],[Mean Value]]-($Q$2)</f>
        <v>204.96517816443466</v>
      </c>
      <c r="K42" s="7">
        <f>Table1689106[[#This Row],[Mean Value]]+$R$2</f>
        <v>224.45127121488648</v>
      </c>
      <c r="L42" s="8">
        <f>Table1689106[[#This Row],[Mean Value]]-$R$2</f>
        <v>201.0679595543443</v>
      </c>
      <c r="M42" s="20" t="str">
        <f t="array" ref="M42">IF(OR(D42&lt;$Z$2, D42&gt;$Y$2), "Yes", "No")</f>
        <v>No</v>
      </c>
      <c r="N42" s="3"/>
      <c r="V42"/>
      <c r="W42"/>
      <c r="Z42"/>
      <c r="AB42"/>
    </row>
    <row r="43" spans="1:28" x14ac:dyDescent="0.25">
      <c r="A43" s="2">
        <v>43397</v>
      </c>
      <c r="B43" s="15">
        <v>610</v>
      </c>
      <c r="C43" s="24" t="s">
        <v>28</v>
      </c>
      <c r="D43" s="23">
        <v>216</v>
      </c>
      <c r="E43" s="19">
        <f t="shared" si="7"/>
        <v>212.75961538461539</v>
      </c>
      <c r="F4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43397.256944444445</v>
      </c>
      <c r="G43" s="5">
        <f>Table1689106[[#This Row],[Mean Value]]+$P$2</f>
        <v>216.65683399470575</v>
      </c>
      <c r="H43" s="5">
        <f>Table1689106[[#This Row],[Mean Value]]-$P$2</f>
        <v>208.86239677452502</v>
      </c>
      <c r="I43" s="4">
        <f>Table1689106[[#This Row],[Mean Value]]+$Q$2</f>
        <v>220.55405260479611</v>
      </c>
      <c r="J43" s="4">
        <f>Table1689106[[#This Row],[Mean Value]]-($Q$2)</f>
        <v>204.96517816443466</v>
      </c>
      <c r="K43" s="7">
        <f>Table1689106[[#This Row],[Mean Value]]+$R$2</f>
        <v>224.45127121488648</v>
      </c>
      <c r="L43" s="8">
        <f>Table1689106[[#This Row],[Mean Value]]-$R$2</f>
        <v>201.0679595543443</v>
      </c>
      <c r="M43" s="20" t="str">
        <f t="array" ref="M43">IF(OR(D43&lt;$Z$2, D43&gt;$Y$2), "Yes", "No")</f>
        <v>No</v>
      </c>
      <c r="N43" s="3"/>
      <c r="V43"/>
      <c r="W43"/>
      <c r="Z43"/>
      <c r="AB43"/>
    </row>
    <row r="44" spans="1:28" x14ac:dyDescent="0.25">
      <c r="A44" s="2">
        <v>43397</v>
      </c>
      <c r="B44" s="15">
        <v>901</v>
      </c>
      <c r="C44" s="24" t="s">
        <v>28</v>
      </c>
      <c r="D44" s="23">
        <v>217</v>
      </c>
      <c r="E44" s="19">
        <f t="shared" si="7"/>
        <v>212.75961538461539</v>
      </c>
      <c r="F4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43397.375694444447</v>
      </c>
      <c r="G44" s="5">
        <f>Table1689106[[#This Row],[Mean Value]]+$P$2</f>
        <v>216.65683399470575</v>
      </c>
      <c r="H44" s="5">
        <f>Table1689106[[#This Row],[Mean Value]]-$P$2</f>
        <v>208.86239677452502</v>
      </c>
      <c r="I44" s="4">
        <f>Table1689106[[#This Row],[Mean Value]]+$Q$2</f>
        <v>220.55405260479611</v>
      </c>
      <c r="J44" s="4">
        <f>Table1689106[[#This Row],[Mean Value]]-($Q$2)</f>
        <v>204.96517816443466</v>
      </c>
      <c r="K44" s="7">
        <f>Table1689106[[#This Row],[Mean Value]]+$R$2</f>
        <v>224.45127121488648</v>
      </c>
      <c r="L44" s="8">
        <f>Table1689106[[#This Row],[Mean Value]]-$R$2</f>
        <v>201.0679595543443</v>
      </c>
      <c r="M44" s="20" t="str">
        <f t="array" ref="M44">IF(OR(D44&lt;$Z$2, D44&gt;$Y$2), "Yes", "No")</f>
        <v>No</v>
      </c>
      <c r="N44" s="3"/>
      <c r="V44"/>
      <c r="W44"/>
      <c r="Z44"/>
      <c r="AB44"/>
    </row>
    <row r="45" spans="1:28" x14ac:dyDescent="0.25">
      <c r="A45" s="2">
        <v>43397</v>
      </c>
      <c r="B45" s="15">
        <v>1210</v>
      </c>
      <c r="C45" s="24" t="s">
        <v>28</v>
      </c>
      <c r="D45" s="23">
        <v>216</v>
      </c>
      <c r="E45" s="19">
        <f t="shared" si="7"/>
        <v>212.75961538461539</v>
      </c>
      <c r="F4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43397.506944444445</v>
      </c>
      <c r="G45" s="5">
        <f>Table1689106[[#This Row],[Mean Value]]+$P$2</f>
        <v>216.65683399470575</v>
      </c>
      <c r="H45" s="5">
        <f>Table1689106[[#This Row],[Mean Value]]-$P$2</f>
        <v>208.86239677452502</v>
      </c>
      <c r="I45" s="4">
        <f>Table1689106[[#This Row],[Mean Value]]+$Q$2</f>
        <v>220.55405260479611</v>
      </c>
      <c r="J45" s="4">
        <f>Table1689106[[#This Row],[Mean Value]]-($Q$2)</f>
        <v>204.96517816443466</v>
      </c>
      <c r="K45" s="7">
        <f>Table1689106[[#This Row],[Mean Value]]+$R$2</f>
        <v>224.45127121488648</v>
      </c>
      <c r="L45" s="8">
        <f>Table1689106[[#This Row],[Mean Value]]-$R$2</f>
        <v>201.0679595543443</v>
      </c>
      <c r="M45" s="20" t="str">
        <f t="array" ref="M45">IF(OR(D45&lt;$Z$2, D45&gt;$Y$2), "Yes", "No")</f>
        <v>No</v>
      </c>
      <c r="N45" s="3"/>
      <c r="V45"/>
      <c r="W45"/>
      <c r="Z45"/>
      <c r="AB45"/>
    </row>
    <row r="46" spans="1:28" x14ac:dyDescent="0.25">
      <c r="A46" s="2">
        <v>43397</v>
      </c>
      <c r="B46" s="15">
        <v>1333</v>
      </c>
      <c r="C46" s="24" t="s">
        <v>28</v>
      </c>
      <c r="D46" s="23">
        <v>213</v>
      </c>
      <c r="E46" s="19">
        <f t="shared" si="7"/>
        <v>212.75961538461539</v>
      </c>
      <c r="F4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43397.564583333333</v>
      </c>
      <c r="G46" s="5">
        <f>Table1689106[[#This Row],[Mean Value]]+$P$2</f>
        <v>216.65683399470575</v>
      </c>
      <c r="H46" s="5">
        <f>Table1689106[[#This Row],[Mean Value]]-$P$2</f>
        <v>208.86239677452502</v>
      </c>
      <c r="I46" s="4">
        <f>Table1689106[[#This Row],[Mean Value]]+$Q$2</f>
        <v>220.55405260479611</v>
      </c>
      <c r="J46" s="4">
        <f>Table1689106[[#This Row],[Mean Value]]-($Q$2)</f>
        <v>204.96517816443466</v>
      </c>
      <c r="K46" s="7">
        <f>Table1689106[[#This Row],[Mean Value]]+$R$2</f>
        <v>224.45127121488648</v>
      </c>
      <c r="L46" s="8">
        <f>Table1689106[[#This Row],[Mean Value]]-$R$2</f>
        <v>201.0679595543443</v>
      </c>
      <c r="M46" s="20" t="str">
        <f t="array" ref="M46">IF(OR(D46&lt;$Z$2, D46&gt;$Y$2), "Yes", "No")</f>
        <v>No</v>
      </c>
      <c r="N46" s="3"/>
      <c r="V46"/>
      <c r="W46"/>
      <c r="Z46"/>
      <c r="AB46"/>
    </row>
    <row r="47" spans="1:28" x14ac:dyDescent="0.25">
      <c r="A47" s="2">
        <v>43397</v>
      </c>
      <c r="B47" s="15">
        <v>1453</v>
      </c>
      <c r="C47" s="24" t="s">
        <v>28</v>
      </c>
      <c r="D47" s="23">
        <v>216</v>
      </c>
      <c r="E47" s="19">
        <f t="shared" ref="E47:E52" si="8">$O$2</f>
        <v>212.75961538461539</v>
      </c>
      <c r="F4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43397.620138888888</v>
      </c>
      <c r="G47" s="5">
        <f>Table1689106[[#This Row],[Mean Value]]+$P$2</f>
        <v>216.65683399470575</v>
      </c>
      <c r="H47" s="5">
        <f>Table1689106[[#This Row],[Mean Value]]-$P$2</f>
        <v>208.86239677452502</v>
      </c>
      <c r="I47" s="4">
        <f>Table1689106[[#This Row],[Mean Value]]+$Q$2</f>
        <v>220.55405260479611</v>
      </c>
      <c r="J47" s="4">
        <f>Table1689106[[#This Row],[Mean Value]]-($Q$2)</f>
        <v>204.96517816443466</v>
      </c>
      <c r="K47" s="7">
        <f>Table1689106[[#This Row],[Mean Value]]+$R$2</f>
        <v>224.45127121488648</v>
      </c>
      <c r="L47" s="8">
        <f>Table1689106[[#This Row],[Mean Value]]-$R$2</f>
        <v>201.0679595543443</v>
      </c>
      <c r="M47" s="20" t="str">
        <f t="array" ref="M47">IF(OR(D47&lt;$Z$2, D47&gt;$Y$2), "Yes", "No")</f>
        <v>No</v>
      </c>
      <c r="N47" s="3"/>
      <c r="V47"/>
      <c r="W47"/>
      <c r="Z47"/>
      <c r="AB47"/>
    </row>
    <row r="48" spans="1:28" x14ac:dyDescent="0.25">
      <c r="A48" s="2">
        <v>43398</v>
      </c>
      <c r="B48" s="15">
        <v>616</v>
      </c>
      <c r="C48" s="24" t="s">
        <v>28</v>
      </c>
      <c r="D48" s="23">
        <v>212</v>
      </c>
      <c r="E48" s="19">
        <f t="shared" si="8"/>
        <v>212.75961538461539</v>
      </c>
      <c r="F4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43398.261111111111</v>
      </c>
      <c r="G48" s="5">
        <f>Table1689106[[#This Row],[Mean Value]]+$P$2</f>
        <v>216.65683399470575</v>
      </c>
      <c r="H48" s="5">
        <f>Table1689106[[#This Row],[Mean Value]]-$P$2</f>
        <v>208.86239677452502</v>
      </c>
      <c r="I48" s="4">
        <f>Table1689106[[#This Row],[Mean Value]]+$Q$2</f>
        <v>220.55405260479611</v>
      </c>
      <c r="J48" s="4">
        <f>Table1689106[[#This Row],[Mean Value]]-($Q$2)</f>
        <v>204.96517816443466</v>
      </c>
      <c r="K48" s="7">
        <f>Table1689106[[#This Row],[Mean Value]]+$R$2</f>
        <v>224.45127121488648</v>
      </c>
      <c r="L48" s="8">
        <f>Table1689106[[#This Row],[Mean Value]]-$R$2</f>
        <v>201.0679595543443</v>
      </c>
      <c r="M48" s="20" t="str">
        <f t="array" ref="M48">IF(OR(D48&lt;$Z$2, D48&gt;$Y$2), "Yes", "No")</f>
        <v>No</v>
      </c>
      <c r="N48" s="3"/>
      <c r="V48"/>
      <c r="W48"/>
      <c r="Z48"/>
      <c r="AB48"/>
    </row>
    <row r="49" spans="1:28" x14ac:dyDescent="0.25">
      <c r="A49" s="2">
        <v>43398</v>
      </c>
      <c r="B49" s="15">
        <v>915</v>
      </c>
      <c r="C49" s="24" t="s">
        <v>28</v>
      </c>
      <c r="D49" s="23">
        <v>212</v>
      </c>
      <c r="E49" s="19">
        <f t="shared" si="8"/>
        <v>212.75961538461539</v>
      </c>
      <c r="F4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43398.385416666664</v>
      </c>
      <c r="G49" s="5">
        <f>Table1689106[[#This Row],[Mean Value]]+$P$2</f>
        <v>216.65683399470575</v>
      </c>
      <c r="H49" s="5">
        <f>Table1689106[[#This Row],[Mean Value]]-$P$2</f>
        <v>208.86239677452502</v>
      </c>
      <c r="I49" s="4">
        <f>Table1689106[[#This Row],[Mean Value]]+$Q$2</f>
        <v>220.55405260479611</v>
      </c>
      <c r="J49" s="4">
        <f>Table1689106[[#This Row],[Mean Value]]-($Q$2)</f>
        <v>204.96517816443466</v>
      </c>
      <c r="K49" s="7">
        <f>Table1689106[[#This Row],[Mean Value]]+$R$2</f>
        <v>224.45127121488648</v>
      </c>
      <c r="L49" s="8">
        <f>Table1689106[[#This Row],[Mean Value]]-$R$2</f>
        <v>201.0679595543443</v>
      </c>
      <c r="M49" s="20" t="str">
        <f t="array" ref="M49">IF(OR(D49&lt;$Z$2, D49&gt;$Y$2), "Yes", "No")</f>
        <v>No</v>
      </c>
      <c r="N49" s="3"/>
      <c r="V49"/>
      <c r="W49"/>
      <c r="Z49"/>
      <c r="AB49"/>
    </row>
    <row r="50" spans="1:28" x14ac:dyDescent="0.25">
      <c r="A50" s="2">
        <v>43398</v>
      </c>
      <c r="B50" s="15">
        <v>1143</v>
      </c>
      <c r="C50" s="24" t="s">
        <v>28</v>
      </c>
      <c r="D50" s="23">
        <v>214</v>
      </c>
      <c r="E50" s="19">
        <f t="shared" si="8"/>
        <v>212.75961538461539</v>
      </c>
      <c r="F5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43398.488194444442</v>
      </c>
      <c r="G50" s="5">
        <f>Table1689106[[#This Row],[Mean Value]]+$P$2</f>
        <v>216.65683399470575</v>
      </c>
      <c r="H50" s="5">
        <f>Table1689106[[#This Row],[Mean Value]]-$P$2</f>
        <v>208.86239677452502</v>
      </c>
      <c r="I50" s="4">
        <f>Table1689106[[#This Row],[Mean Value]]+$Q$2</f>
        <v>220.55405260479611</v>
      </c>
      <c r="J50" s="4">
        <f>Table1689106[[#This Row],[Mean Value]]-($Q$2)</f>
        <v>204.96517816443466</v>
      </c>
      <c r="K50" s="7">
        <f>Table1689106[[#This Row],[Mean Value]]+$R$2</f>
        <v>224.45127121488648</v>
      </c>
      <c r="L50" s="8">
        <f>Table1689106[[#This Row],[Mean Value]]-$R$2</f>
        <v>201.0679595543443</v>
      </c>
      <c r="M50" s="20" t="str">
        <f t="array" ref="M50">IF(OR(D50&lt;$Z$2, D50&gt;$Y$2), "Yes", "No")</f>
        <v>No</v>
      </c>
      <c r="N50" s="3"/>
      <c r="V50"/>
      <c r="W50"/>
      <c r="Z50"/>
      <c r="AB50"/>
    </row>
    <row r="51" spans="1:28" x14ac:dyDescent="0.25">
      <c r="A51" s="2">
        <v>43398</v>
      </c>
      <c r="B51" s="15">
        <v>1423</v>
      </c>
      <c r="C51" s="24" t="s">
        <v>28</v>
      </c>
      <c r="D51" s="23">
        <v>214</v>
      </c>
      <c r="E51" s="19">
        <f t="shared" si="8"/>
        <v>212.75961538461539</v>
      </c>
      <c r="F5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43398.599305555559</v>
      </c>
      <c r="G51" s="5">
        <f>Table1689106[[#This Row],[Mean Value]]+$P$2</f>
        <v>216.65683399470575</v>
      </c>
      <c r="H51" s="5">
        <f>Table1689106[[#This Row],[Mean Value]]-$P$2</f>
        <v>208.86239677452502</v>
      </c>
      <c r="I51" s="4">
        <f>Table1689106[[#This Row],[Mean Value]]+$Q$2</f>
        <v>220.55405260479611</v>
      </c>
      <c r="J51" s="4">
        <f>Table1689106[[#This Row],[Mean Value]]-($Q$2)</f>
        <v>204.96517816443466</v>
      </c>
      <c r="K51" s="7">
        <f>Table1689106[[#This Row],[Mean Value]]+$R$2</f>
        <v>224.45127121488648</v>
      </c>
      <c r="L51" s="8">
        <f>Table1689106[[#This Row],[Mean Value]]-$R$2</f>
        <v>201.0679595543443</v>
      </c>
      <c r="M51" s="20" t="str">
        <f t="array" ref="M51">IF(OR(D51&lt;$Z$2, D51&gt;$Y$2), "Yes", "No")</f>
        <v>No</v>
      </c>
      <c r="N51" s="3"/>
      <c r="V51"/>
      <c r="W51"/>
      <c r="Z51"/>
      <c r="AB51"/>
    </row>
    <row r="52" spans="1:28" x14ac:dyDescent="0.25">
      <c r="A52" s="2">
        <v>43399</v>
      </c>
      <c r="B52" s="15">
        <v>555</v>
      </c>
      <c r="C52" s="24" t="s">
        <v>28</v>
      </c>
      <c r="D52" s="23">
        <v>211</v>
      </c>
      <c r="E52" s="19">
        <f t="shared" si="8"/>
        <v>212.75961538461539</v>
      </c>
      <c r="F5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43399.246527777781</v>
      </c>
      <c r="G52" s="5">
        <f>Table1689106[[#This Row],[Mean Value]]+$P$2</f>
        <v>216.65683399470575</v>
      </c>
      <c r="H52" s="5">
        <f>Table1689106[[#This Row],[Mean Value]]-$P$2</f>
        <v>208.86239677452502</v>
      </c>
      <c r="I52" s="4">
        <f>Table1689106[[#This Row],[Mean Value]]+$Q$2</f>
        <v>220.55405260479611</v>
      </c>
      <c r="J52" s="4">
        <f>Table1689106[[#This Row],[Mean Value]]-($Q$2)</f>
        <v>204.96517816443466</v>
      </c>
      <c r="K52" s="7">
        <f>Table1689106[[#This Row],[Mean Value]]+$R$2</f>
        <v>224.45127121488648</v>
      </c>
      <c r="L52" s="8">
        <f>Table1689106[[#This Row],[Mean Value]]-$R$2</f>
        <v>201.0679595543443</v>
      </c>
      <c r="M52" s="20" t="str">
        <f t="array" ref="M52">IF(OR(D52&lt;$Z$2, D52&gt;$Y$2), "Yes", "No")</f>
        <v>No</v>
      </c>
      <c r="N52" s="3"/>
      <c r="V52"/>
      <c r="W52"/>
      <c r="Z52"/>
      <c r="AB52"/>
    </row>
    <row r="53" spans="1:28" x14ac:dyDescent="0.25">
      <c r="A53" s="2">
        <v>43399</v>
      </c>
      <c r="B53" s="15">
        <v>817</v>
      </c>
      <c r="C53" s="24" t="s">
        <v>28</v>
      </c>
      <c r="D53" s="23">
        <v>210</v>
      </c>
      <c r="E53" s="19">
        <f t="shared" ref="E53:E58" si="9">$O$2</f>
        <v>212.75961538461539</v>
      </c>
      <c r="F5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43399.345138888886</v>
      </c>
      <c r="G53" s="5">
        <f>Table1689106[[#This Row],[Mean Value]]+$P$2</f>
        <v>216.65683399470575</v>
      </c>
      <c r="H53" s="5">
        <f>Table1689106[[#This Row],[Mean Value]]-$P$2</f>
        <v>208.86239677452502</v>
      </c>
      <c r="I53" s="4">
        <f>Table1689106[[#This Row],[Mean Value]]+$Q$2</f>
        <v>220.55405260479611</v>
      </c>
      <c r="J53" s="4">
        <f>Table1689106[[#This Row],[Mean Value]]-($Q$2)</f>
        <v>204.96517816443466</v>
      </c>
      <c r="K53" s="7">
        <f>Table1689106[[#This Row],[Mean Value]]+$R$2</f>
        <v>224.45127121488648</v>
      </c>
      <c r="L53" s="8">
        <f>Table1689106[[#This Row],[Mean Value]]-$R$2</f>
        <v>201.0679595543443</v>
      </c>
      <c r="M53" s="20" t="str">
        <f t="array" ref="M53">IF(OR(D53&lt;$Z$2, D53&gt;$Y$2), "Yes", "No")</f>
        <v>No</v>
      </c>
      <c r="N53" s="3"/>
      <c r="V53"/>
      <c r="W53"/>
      <c r="Z53"/>
      <c r="AB53"/>
    </row>
    <row r="54" spans="1:28" x14ac:dyDescent="0.25">
      <c r="A54" s="2">
        <v>43399</v>
      </c>
      <c r="B54" s="15">
        <v>913</v>
      </c>
      <c r="C54" s="24" t="s">
        <v>28</v>
      </c>
      <c r="D54" s="23">
        <v>212</v>
      </c>
      <c r="E54" s="19">
        <f t="shared" si="9"/>
        <v>212.75961538461539</v>
      </c>
      <c r="F5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43399.384027777778</v>
      </c>
      <c r="G54" s="5">
        <f>Table1689106[[#This Row],[Mean Value]]+$P$2</f>
        <v>216.65683399470575</v>
      </c>
      <c r="H54" s="5">
        <f>Table1689106[[#This Row],[Mean Value]]-$P$2</f>
        <v>208.86239677452502</v>
      </c>
      <c r="I54" s="4">
        <f>Table1689106[[#This Row],[Mean Value]]+$Q$2</f>
        <v>220.55405260479611</v>
      </c>
      <c r="J54" s="4">
        <f>Table1689106[[#This Row],[Mean Value]]-($Q$2)</f>
        <v>204.96517816443466</v>
      </c>
      <c r="K54" s="7">
        <f>Table1689106[[#This Row],[Mean Value]]+$R$2</f>
        <v>224.45127121488648</v>
      </c>
      <c r="L54" s="8">
        <f>Table1689106[[#This Row],[Mean Value]]-$R$2</f>
        <v>201.0679595543443</v>
      </c>
      <c r="M54" s="20" t="str">
        <f t="array" ref="M54">IF(OR(D54&lt;$Z$2, D54&gt;$Y$2), "Yes", "No")</f>
        <v>No</v>
      </c>
      <c r="N54" s="3"/>
      <c r="V54"/>
      <c r="W54"/>
      <c r="Z54"/>
      <c r="AB54"/>
    </row>
    <row r="55" spans="1:28" x14ac:dyDescent="0.25">
      <c r="A55" s="2">
        <v>43399</v>
      </c>
      <c r="B55" s="15">
        <v>1323</v>
      </c>
      <c r="C55" s="24" t="s">
        <v>28</v>
      </c>
      <c r="D55" s="23">
        <v>212</v>
      </c>
      <c r="E55" s="19">
        <f t="shared" si="9"/>
        <v>212.75961538461539</v>
      </c>
      <c r="F5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43399.557638888888</v>
      </c>
      <c r="G55" s="5">
        <f>Table1689106[[#This Row],[Mean Value]]+$P$2</f>
        <v>216.65683399470575</v>
      </c>
      <c r="H55" s="5">
        <f>Table1689106[[#This Row],[Mean Value]]-$P$2</f>
        <v>208.86239677452502</v>
      </c>
      <c r="I55" s="4">
        <f>Table1689106[[#This Row],[Mean Value]]+$Q$2</f>
        <v>220.55405260479611</v>
      </c>
      <c r="J55" s="4">
        <f>Table1689106[[#This Row],[Mean Value]]-($Q$2)</f>
        <v>204.96517816443466</v>
      </c>
      <c r="K55" s="7">
        <f>Table1689106[[#This Row],[Mean Value]]+$R$2</f>
        <v>224.45127121488648</v>
      </c>
      <c r="L55" s="8">
        <f>Table1689106[[#This Row],[Mean Value]]-$R$2</f>
        <v>201.0679595543443</v>
      </c>
      <c r="M55" s="20" t="str">
        <f t="array" ref="M55">IF(OR(D55&lt;$Z$2, D55&gt;$Y$2), "Yes", "No")</f>
        <v>No</v>
      </c>
      <c r="N55" s="3"/>
      <c r="V55"/>
      <c r="W55"/>
      <c r="Z55"/>
      <c r="AB55"/>
    </row>
    <row r="56" spans="1:28" x14ac:dyDescent="0.25">
      <c r="A56" s="2">
        <v>43399</v>
      </c>
      <c r="B56" s="15">
        <v>1730</v>
      </c>
      <c r="C56" s="24" t="s">
        <v>31</v>
      </c>
      <c r="D56" s="23">
        <v>210</v>
      </c>
      <c r="E56" s="19">
        <f t="shared" si="9"/>
        <v>212.75961538461539</v>
      </c>
      <c r="F5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43399.729166666664</v>
      </c>
      <c r="G56" s="5">
        <f>Table1689106[[#This Row],[Mean Value]]+$P$2</f>
        <v>216.65683399470575</v>
      </c>
      <c r="H56" s="5">
        <f>Table1689106[[#This Row],[Mean Value]]-$P$2</f>
        <v>208.86239677452502</v>
      </c>
      <c r="I56" s="4">
        <f>Table1689106[[#This Row],[Mean Value]]+$Q$2</f>
        <v>220.55405260479611</v>
      </c>
      <c r="J56" s="4">
        <f>Table1689106[[#This Row],[Mean Value]]-($Q$2)</f>
        <v>204.96517816443466</v>
      </c>
      <c r="K56" s="7">
        <f>Table1689106[[#This Row],[Mean Value]]+$R$2</f>
        <v>224.45127121488648</v>
      </c>
      <c r="L56" s="8">
        <f>Table1689106[[#This Row],[Mean Value]]-$R$2</f>
        <v>201.0679595543443</v>
      </c>
      <c r="M56" s="20" t="str">
        <f t="array" ref="M56">IF(OR(D56&lt;$Z$2, D56&gt;$Y$2), "Yes", "No")</f>
        <v>No</v>
      </c>
      <c r="N56" s="3"/>
      <c r="V56"/>
      <c r="W56"/>
      <c r="Z56"/>
      <c r="AB56"/>
    </row>
    <row r="57" spans="1:28" x14ac:dyDescent="0.25">
      <c r="A57" s="2">
        <v>43402</v>
      </c>
      <c r="B57" s="15">
        <v>616</v>
      </c>
      <c r="C57" s="24" t="s">
        <v>28</v>
      </c>
      <c r="D57" s="23">
        <v>214</v>
      </c>
      <c r="E57" s="19">
        <f t="shared" si="9"/>
        <v>212.75961538461539</v>
      </c>
      <c r="F5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43402.261111111111</v>
      </c>
      <c r="G57" s="5">
        <f>Table1689106[[#This Row],[Mean Value]]+$P$2</f>
        <v>216.65683399470575</v>
      </c>
      <c r="H57" s="5">
        <f>Table1689106[[#This Row],[Mean Value]]-$P$2</f>
        <v>208.86239677452502</v>
      </c>
      <c r="I57" s="4">
        <f>Table1689106[[#This Row],[Mean Value]]+$Q$2</f>
        <v>220.55405260479611</v>
      </c>
      <c r="J57" s="4">
        <f>Table1689106[[#This Row],[Mean Value]]-($Q$2)</f>
        <v>204.96517816443466</v>
      </c>
      <c r="K57" s="7">
        <f>Table1689106[[#This Row],[Mean Value]]+$R$2</f>
        <v>224.45127121488648</v>
      </c>
      <c r="L57" s="8">
        <f>Table1689106[[#This Row],[Mean Value]]-$R$2</f>
        <v>201.0679595543443</v>
      </c>
      <c r="M57" s="20" t="str">
        <f t="array" ref="M57">IF(OR(D57&lt;$Z$2, D57&gt;$Y$2), "Yes", "No")</f>
        <v>No</v>
      </c>
      <c r="N57" s="3"/>
      <c r="V57"/>
      <c r="W57"/>
      <c r="Z57"/>
      <c r="AB57"/>
    </row>
    <row r="58" spans="1:28" x14ac:dyDescent="0.25">
      <c r="A58" s="2">
        <v>43402</v>
      </c>
      <c r="B58" s="15">
        <v>750</v>
      </c>
      <c r="C58" s="24" t="s">
        <v>28</v>
      </c>
      <c r="D58" s="23">
        <v>214</v>
      </c>
      <c r="E58" s="19">
        <f t="shared" si="9"/>
        <v>212.75961538461539</v>
      </c>
      <c r="F5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43402.326388888891</v>
      </c>
      <c r="G58" s="5">
        <f>Table1689106[[#This Row],[Mean Value]]+$P$2</f>
        <v>216.65683399470575</v>
      </c>
      <c r="H58" s="5">
        <f>Table1689106[[#This Row],[Mean Value]]-$P$2</f>
        <v>208.86239677452502</v>
      </c>
      <c r="I58" s="4">
        <f>Table1689106[[#This Row],[Mean Value]]+$Q$2</f>
        <v>220.55405260479611</v>
      </c>
      <c r="J58" s="4">
        <f>Table1689106[[#This Row],[Mean Value]]-($Q$2)</f>
        <v>204.96517816443466</v>
      </c>
      <c r="K58" s="7">
        <f>Table1689106[[#This Row],[Mean Value]]+$R$2</f>
        <v>224.45127121488648</v>
      </c>
      <c r="L58" s="8">
        <f>Table1689106[[#This Row],[Mean Value]]-$R$2</f>
        <v>201.0679595543443</v>
      </c>
      <c r="M58" s="20" t="str">
        <f t="array" ref="M58">IF(OR(D58&lt;$Z$2, D58&gt;$Y$2), "Yes", "No")</f>
        <v>No</v>
      </c>
      <c r="N58" s="3"/>
      <c r="V58"/>
      <c r="W58"/>
      <c r="Z58"/>
      <c r="AB58"/>
    </row>
    <row r="59" spans="1:28" x14ac:dyDescent="0.25">
      <c r="A59" s="2">
        <v>43402</v>
      </c>
      <c r="B59" s="15">
        <v>915</v>
      </c>
      <c r="C59" s="24" t="s">
        <v>28</v>
      </c>
      <c r="D59" s="23">
        <v>212</v>
      </c>
      <c r="E59" s="19">
        <f t="shared" ref="E59:E64" si="10">$O$2</f>
        <v>212.75961538461539</v>
      </c>
      <c r="F5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43402.385416666664</v>
      </c>
      <c r="G59" s="5">
        <f>Table1689106[[#This Row],[Mean Value]]+$P$2</f>
        <v>216.65683399470575</v>
      </c>
      <c r="H59" s="5">
        <f>Table1689106[[#This Row],[Mean Value]]-$P$2</f>
        <v>208.86239677452502</v>
      </c>
      <c r="I59" s="4">
        <f>Table1689106[[#This Row],[Mean Value]]+$Q$2</f>
        <v>220.55405260479611</v>
      </c>
      <c r="J59" s="4">
        <f>Table1689106[[#This Row],[Mean Value]]-($Q$2)</f>
        <v>204.96517816443466</v>
      </c>
      <c r="K59" s="7">
        <f>Table1689106[[#This Row],[Mean Value]]+$R$2</f>
        <v>224.45127121488648</v>
      </c>
      <c r="L59" s="8">
        <f>Table1689106[[#This Row],[Mean Value]]-$R$2</f>
        <v>201.0679595543443</v>
      </c>
      <c r="M59" s="20" t="str">
        <f t="array" ref="M59">IF(OR(D59&lt;$Z$2, D59&gt;$Y$2), "Yes", "No")</f>
        <v>No</v>
      </c>
      <c r="N59" s="3"/>
      <c r="V59"/>
      <c r="W59"/>
      <c r="Z59"/>
      <c r="AB59"/>
    </row>
    <row r="60" spans="1:28" x14ac:dyDescent="0.25">
      <c r="A60" s="2">
        <v>43402</v>
      </c>
      <c r="B60" s="15">
        <v>1257</v>
      </c>
      <c r="C60" s="24" t="s">
        <v>28</v>
      </c>
      <c r="D60" s="23">
        <v>210</v>
      </c>
      <c r="E60" s="19">
        <f t="shared" si="10"/>
        <v>212.75961538461539</v>
      </c>
      <c r="F6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43402.539583333331</v>
      </c>
      <c r="G60" s="5">
        <f>Table1689106[[#This Row],[Mean Value]]+$P$2</f>
        <v>216.65683399470575</v>
      </c>
      <c r="H60" s="5">
        <f>Table1689106[[#This Row],[Mean Value]]-$P$2</f>
        <v>208.86239677452502</v>
      </c>
      <c r="I60" s="4">
        <f>Table1689106[[#This Row],[Mean Value]]+$Q$2</f>
        <v>220.55405260479611</v>
      </c>
      <c r="J60" s="4">
        <f>Table1689106[[#This Row],[Mean Value]]-($Q$2)</f>
        <v>204.96517816443466</v>
      </c>
      <c r="K60" s="7">
        <f>Table1689106[[#This Row],[Mean Value]]+$R$2</f>
        <v>224.45127121488648</v>
      </c>
      <c r="L60" s="8">
        <f>Table1689106[[#This Row],[Mean Value]]-$R$2</f>
        <v>201.0679595543443</v>
      </c>
      <c r="M60" s="20" t="str">
        <f t="array" ref="M60">IF(OR(D60&lt;$Z$2, D60&gt;$Y$2), "Yes", "No")</f>
        <v>No</v>
      </c>
      <c r="N60" s="3"/>
      <c r="V60"/>
      <c r="W60"/>
      <c r="Z60"/>
      <c r="AB60"/>
    </row>
    <row r="61" spans="1:28" x14ac:dyDescent="0.25">
      <c r="A61" s="2">
        <v>43402</v>
      </c>
      <c r="B61" s="15">
        <v>1505</v>
      </c>
      <c r="C61" s="24" t="s">
        <v>32</v>
      </c>
      <c r="D61" s="23">
        <v>211</v>
      </c>
      <c r="E61" s="19">
        <f t="shared" si="10"/>
        <v>212.75961538461539</v>
      </c>
      <c r="F6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43402.628472222219</v>
      </c>
      <c r="G61" s="5">
        <f>Table1689106[[#This Row],[Mean Value]]+$P$2</f>
        <v>216.65683399470575</v>
      </c>
      <c r="H61" s="5">
        <f>Table1689106[[#This Row],[Mean Value]]-$P$2</f>
        <v>208.86239677452502</v>
      </c>
      <c r="I61" s="4">
        <f>Table1689106[[#This Row],[Mean Value]]+$Q$2</f>
        <v>220.55405260479611</v>
      </c>
      <c r="J61" s="4">
        <f>Table1689106[[#This Row],[Mean Value]]-($Q$2)</f>
        <v>204.96517816443466</v>
      </c>
      <c r="K61" s="7">
        <f>Table1689106[[#This Row],[Mean Value]]+$R$2</f>
        <v>224.45127121488648</v>
      </c>
      <c r="L61" s="8">
        <f>Table1689106[[#This Row],[Mean Value]]-$R$2</f>
        <v>201.0679595543443</v>
      </c>
      <c r="M61" s="20" t="str">
        <f t="array" ref="M61">IF(OR(D61&lt;$Z$2, D61&gt;$Y$2), "Yes", "No")</f>
        <v>No</v>
      </c>
      <c r="N61" s="3"/>
      <c r="V61"/>
      <c r="W61"/>
      <c r="Z61"/>
      <c r="AB61"/>
    </row>
    <row r="62" spans="1:28" x14ac:dyDescent="0.25">
      <c r="A62" s="2">
        <v>43403</v>
      </c>
      <c r="B62" s="15">
        <v>617</v>
      </c>
      <c r="C62" s="24" t="s">
        <v>28</v>
      </c>
      <c r="D62" s="23">
        <v>213</v>
      </c>
      <c r="E62" s="19">
        <f t="shared" si="10"/>
        <v>212.75961538461539</v>
      </c>
      <c r="F6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43403.261805555558</v>
      </c>
      <c r="G62" s="5">
        <f>Table1689106[[#This Row],[Mean Value]]+$P$2</f>
        <v>216.65683399470575</v>
      </c>
      <c r="H62" s="5">
        <f>Table1689106[[#This Row],[Mean Value]]-$P$2</f>
        <v>208.86239677452502</v>
      </c>
      <c r="I62" s="4">
        <f>Table1689106[[#This Row],[Mean Value]]+$Q$2</f>
        <v>220.55405260479611</v>
      </c>
      <c r="J62" s="4">
        <f>Table1689106[[#This Row],[Mean Value]]-($Q$2)</f>
        <v>204.96517816443466</v>
      </c>
      <c r="K62" s="7">
        <f>Table1689106[[#This Row],[Mean Value]]+$R$2</f>
        <v>224.45127121488648</v>
      </c>
      <c r="L62" s="8">
        <f>Table1689106[[#This Row],[Mean Value]]-$R$2</f>
        <v>201.0679595543443</v>
      </c>
      <c r="M62" s="20" t="str">
        <f t="array" ref="M62">IF(OR(D62&lt;$Z$2, D62&gt;$Y$2), "Yes", "No")</f>
        <v>No</v>
      </c>
      <c r="N62" s="3"/>
      <c r="V62"/>
      <c r="W62"/>
      <c r="Z62"/>
      <c r="AB62"/>
    </row>
    <row r="63" spans="1:28" x14ac:dyDescent="0.25">
      <c r="A63" s="2">
        <v>43403</v>
      </c>
      <c r="B63" s="15">
        <v>738</v>
      </c>
      <c r="C63" s="24" t="s">
        <v>28</v>
      </c>
      <c r="D63" s="23">
        <v>209</v>
      </c>
      <c r="E63" s="19">
        <f t="shared" si="10"/>
        <v>212.75961538461539</v>
      </c>
      <c r="F6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43403.318055555559</v>
      </c>
      <c r="G63" s="5">
        <f>Table1689106[[#This Row],[Mean Value]]+$P$2</f>
        <v>216.65683399470575</v>
      </c>
      <c r="H63" s="5">
        <f>Table1689106[[#This Row],[Mean Value]]-$P$2</f>
        <v>208.86239677452502</v>
      </c>
      <c r="I63" s="4">
        <f>Table1689106[[#This Row],[Mean Value]]+$Q$2</f>
        <v>220.55405260479611</v>
      </c>
      <c r="J63" s="4">
        <f>Table1689106[[#This Row],[Mean Value]]-($Q$2)</f>
        <v>204.96517816443466</v>
      </c>
      <c r="K63" s="7">
        <f>Table1689106[[#This Row],[Mean Value]]+$R$2</f>
        <v>224.45127121488648</v>
      </c>
      <c r="L63" s="8">
        <f>Table1689106[[#This Row],[Mean Value]]-$R$2</f>
        <v>201.0679595543443</v>
      </c>
      <c r="M63" s="20" t="str">
        <f t="array" ref="M63">IF(OR(D63&lt;$Z$2, D63&gt;$Y$2), "Yes", "No")</f>
        <v>No</v>
      </c>
      <c r="N63" s="3"/>
      <c r="V63"/>
      <c r="W63"/>
      <c r="Z63"/>
      <c r="AB63"/>
    </row>
    <row r="64" spans="1:28" x14ac:dyDescent="0.25">
      <c r="A64" s="2">
        <v>43403</v>
      </c>
      <c r="B64" s="15">
        <v>805</v>
      </c>
      <c r="C64" s="24" t="s">
        <v>28</v>
      </c>
      <c r="D64" s="23">
        <v>211</v>
      </c>
      <c r="E64" s="19">
        <f t="shared" si="10"/>
        <v>212.75961538461539</v>
      </c>
      <c r="F6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43403.336805555555</v>
      </c>
      <c r="G64" s="5">
        <f>Table1689106[[#This Row],[Mean Value]]+$P$2</f>
        <v>216.65683399470575</v>
      </c>
      <c r="H64" s="5">
        <f>Table1689106[[#This Row],[Mean Value]]-$P$2</f>
        <v>208.86239677452502</v>
      </c>
      <c r="I64" s="4">
        <f>Table1689106[[#This Row],[Mean Value]]+$Q$2</f>
        <v>220.55405260479611</v>
      </c>
      <c r="J64" s="4">
        <f>Table1689106[[#This Row],[Mean Value]]-($Q$2)</f>
        <v>204.96517816443466</v>
      </c>
      <c r="K64" s="7">
        <f>Table1689106[[#This Row],[Mean Value]]+$R$2</f>
        <v>224.45127121488648</v>
      </c>
      <c r="L64" s="8">
        <f>Table1689106[[#This Row],[Mean Value]]-$R$2</f>
        <v>201.0679595543443</v>
      </c>
      <c r="M64" s="20" t="str">
        <f t="array" ref="M64">IF(OR(D64&lt;$Z$2, D64&gt;$Y$2), "Yes", "No")</f>
        <v>No</v>
      </c>
      <c r="N64" s="3"/>
      <c r="V64"/>
      <c r="W64"/>
      <c r="Z64"/>
      <c r="AB64"/>
    </row>
    <row r="65" spans="1:28" x14ac:dyDescent="0.25">
      <c r="A65" s="2">
        <v>43403</v>
      </c>
      <c r="B65" s="15">
        <v>852</v>
      </c>
      <c r="C65" s="24" t="s">
        <v>28</v>
      </c>
      <c r="D65" s="23">
        <v>208</v>
      </c>
      <c r="E65" s="19">
        <f t="shared" ref="E65:E70" si="11">$O$2</f>
        <v>212.75961538461539</v>
      </c>
      <c r="F6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43403.369444444441</v>
      </c>
      <c r="G65" s="5">
        <f>Table1689106[[#This Row],[Mean Value]]+$P$2</f>
        <v>216.65683399470575</v>
      </c>
      <c r="H65" s="5">
        <f>Table1689106[[#This Row],[Mean Value]]-$P$2</f>
        <v>208.86239677452502</v>
      </c>
      <c r="I65" s="4">
        <f>Table1689106[[#This Row],[Mean Value]]+$Q$2</f>
        <v>220.55405260479611</v>
      </c>
      <c r="J65" s="4">
        <f>Table1689106[[#This Row],[Mean Value]]-($Q$2)</f>
        <v>204.96517816443466</v>
      </c>
      <c r="K65" s="7">
        <f>Table1689106[[#This Row],[Mean Value]]+$R$2</f>
        <v>224.45127121488648</v>
      </c>
      <c r="L65" s="8">
        <f>Table1689106[[#This Row],[Mean Value]]-$R$2</f>
        <v>201.0679595543443</v>
      </c>
      <c r="M65" s="20" t="str">
        <f t="array" ref="M65">IF(OR(D65&lt;$Z$2, D65&gt;$Y$2), "Yes", "No")</f>
        <v>No</v>
      </c>
      <c r="N65" s="3"/>
      <c r="V65"/>
      <c r="W65"/>
      <c r="Z65"/>
      <c r="AB65"/>
    </row>
    <row r="66" spans="1:28" x14ac:dyDescent="0.25">
      <c r="A66" s="2">
        <v>43403</v>
      </c>
      <c r="B66" s="15">
        <v>1100</v>
      </c>
      <c r="C66" s="24" t="s">
        <v>28</v>
      </c>
      <c r="D66" s="23">
        <v>208</v>
      </c>
      <c r="E66" s="19">
        <f t="shared" si="11"/>
        <v>212.75961538461539</v>
      </c>
      <c r="F6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43403.458333333336</v>
      </c>
      <c r="G66" s="5">
        <f>Table1689106[[#This Row],[Mean Value]]+$P$2</f>
        <v>216.65683399470575</v>
      </c>
      <c r="H66" s="5">
        <f>Table1689106[[#This Row],[Mean Value]]-$P$2</f>
        <v>208.86239677452502</v>
      </c>
      <c r="I66" s="4">
        <f>Table1689106[[#This Row],[Mean Value]]+$Q$2</f>
        <v>220.55405260479611</v>
      </c>
      <c r="J66" s="4">
        <f>Table1689106[[#This Row],[Mean Value]]-($Q$2)</f>
        <v>204.96517816443466</v>
      </c>
      <c r="K66" s="7">
        <f>Table1689106[[#This Row],[Mean Value]]+$R$2</f>
        <v>224.45127121488648</v>
      </c>
      <c r="L66" s="8">
        <f>Table1689106[[#This Row],[Mean Value]]-$R$2</f>
        <v>201.0679595543443</v>
      </c>
      <c r="M66" s="20" t="str">
        <f t="array" ref="M66">IF(OR(D66&lt;$Z$2, D66&gt;$Y$2), "Yes", "No")</f>
        <v>No</v>
      </c>
      <c r="N66" s="3"/>
      <c r="V66"/>
      <c r="W66"/>
      <c r="Z66"/>
      <c r="AB66"/>
    </row>
    <row r="67" spans="1:28" x14ac:dyDescent="0.25">
      <c r="A67" s="2">
        <v>43403</v>
      </c>
      <c r="B67" s="15">
        <v>1356</v>
      </c>
      <c r="C67" s="24" t="s">
        <v>28</v>
      </c>
      <c r="D67" s="23">
        <v>213</v>
      </c>
      <c r="E67" s="19">
        <f t="shared" si="11"/>
        <v>212.75961538461539</v>
      </c>
      <c r="F6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43403.580555555556</v>
      </c>
      <c r="G67" s="5">
        <f>Table1689106[[#This Row],[Mean Value]]+$P$2</f>
        <v>216.65683399470575</v>
      </c>
      <c r="H67" s="5">
        <f>Table1689106[[#This Row],[Mean Value]]-$P$2</f>
        <v>208.86239677452502</v>
      </c>
      <c r="I67" s="4">
        <f>Table1689106[[#This Row],[Mean Value]]+$Q$2</f>
        <v>220.55405260479611</v>
      </c>
      <c r="J67" s="4">
        <f>Table1689106[[#This Row],[Mean Value]]-($Q$2)</f>
        <v>204.96517816443466</v>
      </c>
      <c r="K67" s="7">
        <f>Table1689106[[#This Row],[Mean Value]]+$R$2</f>
        <v>224.45127121488648</v>
      </c>
      <c r="L67" s="8">
        <f>Table1689106[[#This Row],[Mean Value]]-$R$2</f>
        <v>201.0679595543443</v>
      </c>
      <c r="M67" s="20" t="str">
        <f t="array" ref="M67">IF(OR(D67&lt;$Z$2, D67&gt;$Y$2), "Yes", "No")</f>
        <v>No</v>
      </c>
      <c r="N67" s="3"/>
      <c r="V67"/>
      <c r="W67"/>
      <c r="Z67"/>
      <c r="AB67"/>
    </row>
    <row r="68" spans="1:28" x14ac:dyDescent="0.25">
      <c r="A68" s="2">
        <v>43403</v>
      </c>
      <c r="B68" s="15">
        <v>1526</v>
      </c>
      <c r="C68" s="24" t="s">
        <v>30</v>
      </c>
      <c r="D68" s="23">
        <v>212</v>
      </c>
      <c r="E68" s="19">
        <f t="shared" si="11"/>
        <v>212.75961538461539</v>
      </c>
      <c r="F6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43403.643055555556</v>
      </c>
      <c r="G68" s="5">
        <f>Table1689106[[#This Row],[Mean Value]]+$P$2</f>
        <v>216.65683399470575</v>
      </c>
      <c r="H68" s="5">
        <f>Table1689106[[#This Row],[Mean Value]]-$P$2</f>
        <v>208.86239677452502</v>
      </c>
      <c r="I68" s="4">
        <f>Table1689106[[#This Row],[Mean Value]]+$Q$2</f>
        <v>220.55405260479611</v>
      </c>
      <c r="J68" s="4">
        <f>Table1689106[[#This Row],[Mean Value]]-($Q$2)</f>
        <v>204.96517816443466</v>
      </c>
      <c r="K68" s="7">
        <f>Table1689106[[#This Row],[Mean Value]]+$R$2</f>
        <v>224.45127121488648</v>
      </c>
      <c r="L68" s="8">
        <f>Table1689106[[#This Row],[Mean Value]]-$R$2</f>
        <v>201.0679595543443</v>
      </c>
      <c r="M68" s="20" t="str">
        <f t="array" ref="M68">IF(OR(D68&lt;$Z$2, D68&gt;$Y$2), "Yes", "No")</f>
        <v>No</v>
      </c>
      <c r="N68" s="3"/>
      <c r="V68"/>
      <c r="W68"/>
      <c r="Z68"/>
      <c r="AB68"/>
    </row>
    <row r="69" spans="1:28" x14ac:dyDescent="0.25">
      <c r="A69" s="2">
        <v>43404</v>
      </c>
      <c r="B69" s="15">
        <v>530</v>
      </c>
      <c r="C69" s="24" t="s">
        <v>33</v>
      </c>
      <c r="D69" s="23">
        <v>206</v>
      </c>
      <c r="E69" s="19">
        <f t="shared" si="11"/>
        <v>212.75961538461539</v>
      </c>
      <c r="F6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43404.229166666664</v>
      </c>
      <c r="G69" s="5">
        <f>Table1689106[[#This Row],[Mean Value]]+$P$2</f>
        <v>216.65683399470575</v>
      </c>
      <c r="H69" s="5">
        <f>Table1689106[[#This Row],[Mean Value]]-$P$2</f>
        <v>208.86239677452502</v>
      </c>
      <c r="I69" s="4">
        <f>Table1689106[[#This Row],[Mean Value]]+$Q$2</f>
        <v>220.55405260479611</v>
      </c>
      <c r="J69" s="4">
        <f>Table1689106[[#This Row],[Mean Value]]-($Q$2)</f>
        <v>204.96517816443466</v>
      </c>
      <c r="K69" s="7">
        <f>Table1689106[[#This Row],[Mean Value]]+$R$2</f>
        <v>224.45127121488648</v>
      </c>
      <c r="L69" s="8">
        <f>Table1689106[[#This Row],[Mean Value]]-$R$2</f>
        <v>201.0679595543443</v>
      </c>
      <c r="M69" s="20" t="str">
        <f t="array" ref="M69">IF(OR(D69&lt;$Z$2, D69&gt;$Y$2), "Yes", "No")</f>
        <v>No</v>
      </c>
      <c r="N69" s="3"/>
      <c r="V69"/>
      <c r="W69"/>
      <c r="Z69"/>
      <c r="AB69"/>
    </row>
    <row r="70" spans="1:28" x14ac:dyDescent="0.25">
      <c r="A70" s="2">
        <v>43404</v>
      </c>
      <c r="B70" s="15">
        <v>650</v>
      </c>
      <c r="C70" s="24" t="s">
        <v>34</v>
      </c>
      <c r="D70" s="23">
        <v>209</v>
      </c>
      <c r="E70" s="19">
        <f t="shared" si="11"/>
        <v>212.75961538461539</v>
      </c>
      <c r="F7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43404.284722222219</v>
      </c>
      <c r="G70" s="5">
        <f>Table1689106[[#This Row],[Mean Value]]+$P$2</f>
        <v>216.65683399470575</v>
      </c>
      <c r="H70" s="5">
        <f>Table1689106[[#This Row],[Mean Value]]-$P$2</f>
        <v>208.86239677452502</v>
      </c>
      <c r="I70" s="4">
        <f>Table1689106[[#This Row],[Mean Value]]+$Q$2</f>
        <v>220.55405260479611</v>
      </c>
      <c r="J70" s="4">
        <f>Table1689106[[#This Row],[Mean Value]]-($Q$2)</f>
        <v>204.96517816443466</v>
      </c>
      <c r="K70" s="7">
        <f>Table1689106[[#This Row],[Mean Value]]+$R$2</f>
        <v>224.45127121488648</v>
      </c>
      <c r="L70" s="8">
        <f>Table1689106[[#This Row],[Mean Value]]-$R$2</f>
        <v>201.0679595543443</v>
      </c>
      <c r="M70" s="20" t="str">
        <f t="array" ref="M70">IF(OR(D70&lt;$Z$2, D70&gt;$Y$2), "Yes", "No")</f>
        <v>No</v>
      </c>
      <c r="N70" s="3"/>
      <c r="V70"/>
      <c r="W70"/>
      <c r="Z70"/>
      <c r="AB70"/>
    </row>
    <row r="71" spans="1:28" x14ac:dyDescent="0.25">
      <c r="A71" s="2">
        <v>43404</v>
      </c>
      <c r="B71" s="15">
        <v>810</v>
      </c>
      <c r="C71" s="24" t="s">
        <v>34</v>
      </c>
      <c r="D71" s="23">
        <v>208</v>
      </c>
      <c r="E71" s="19">
        <f t="shared" ref="E71:E76" si="12">$O$2</f>
        <v>212.75961538461539</v>
      </c>
      <c r="F7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43404.340277777781</v>
      </c>
      <c r="G71" s="5">
        <f>Table1689106[[#This Row],[Mean Value]]+$P$2</f>
        <v>216.65683399470575</v>
      </c>
      <c r="H71" s="5">
        <f>Table1689106[[#This Row],[Mean Value]]-$P$2</f>
        <v>208.86239677452502</v>
      </c>
      <c r="I71" s="4">
        <f>Table1689106[[#This Row],[Mean Value]]+$Q$2</f>
        <v>220.55405260479611</v>
      </c>
      <c r="J71" s="4">
        <f>Table1689106[[#This Row],[Mean Value]]-($Q$2)</f>
        <v>204.96517816443466</v>
      </c>
      <c r="K71" s="7">
        <f>Table1689106[[#This Row],[Mean Value]]+$R$2</f>
        <v>224.45127121488648</v>
      </c>
      <c r="L71" s="8">
        <f>Table1689106[[#This Row],[Mean Value]]-$R$2</f>
        <v>201.0679595543443</v>
      </c>
      <c r="M71" s="20" t="str">
        <f t="array" ref="M71">IF(OR(D71&lt;$Z$2, D71&gt;$Y$2), "Yes", "No")</f>
        <v>No</v>
      </c>
      <c r="N71" s="3"/>
      <c r="V71"/>
      <c r="W71"/>
      <c r="Z71"/>
      <c r="AB71"/>
    </row>
    <row r="72" spans="1:28" x14ac:dyDescent="0.25">
      <c r="A72" s="2">
        <v>43404</v>
      </c>
      <c r="B72" s="15">
        <v>925</v>
      </c>
      <c r="C72" s="24" t="s">
        <v>34</v>
      </c>
      <c r="D72" s="23">
        <v>211</v>
      </c>
      <c r="E72" s="19">
        <f t="shared" si="12"/>
        <v>212.75961538461539</v>
      </c>
      <c r="F7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43404.392361111109</v>
      </c>
      <c r="G72" s="5">
        <f>Table1689106[[#This Row],[Mean Value]]+$P$2</f>
        <v>216.65683399470575</v>
      </c>
      <c r="H72" s="5">
        <f>Table1689106[[#This Row],[Mean Value]]-$P$2</f>
        <v>208.86239677452502</v>
      </c>
      <c r="I72" s="4">
        <f>Table1689106[[#This Row],[Mean Value]]+$Q$2</f>
        <v>220.55405260479611</v>
      </c>
      <c r="J72" s="4">
        <f>Table1689106[[#This Row],[Mean Value]]-($Q$2)</f>
        <v>204.96517816443466</v>
      </c>
      <c r="K72" s="7">
        <f>Table1689106[[#This Row],[Mean Value]]+$R$2</f>
        <v>224.45127121488648</v>
      </c>
      <c r="L72" s="8">
        <f>Table1689106[[#This Row],[Mean Value]]-$R$2</f>
        <v>201.0679595543443</v>
      </c>
      <c r="M72" s="20" t="str">
        <f t="array" ref="M72">IF(OR(D72&lt;$Z$2, D72&gt;$Y$2), "Yes", "No")</f>
        <v>No</v>
      </c>
      <c r="N72" s="3"/>
      <c r="V72"/>
      <c r="W72"/>
      <c r="Z72"/>
      <c r="AB72"/>
    </row>
    <row r="73" spans="1:28" x14ac:dyDescent="0.25">
      <c r="A73" s="2">
        <v>43404</v>
      </c>
      <c r="B73" s="15">
        <v>1607</v>
      </c>
      <c r="C73" s="24" t="s">
        <v>27</v>
      </c>
      <c r="D73" s="23">
        <v>205</v>
      </c>
      <c r="E73" s="19">
        <f t="shared" si="12"/>
        <v>212.75961538461539</v>
      </c>
      <c r="F7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43404.671527777777</v>
      </c>
      <c r="G73" s="5">
        <f>Table1689106[[#This Row],[Mean Value]]+$P$2</f>
        <v>216.65683399470575</v>
      </c>
      <c r="H73" s="5">
        <f>Table1689106[[#This Row],[Mean Value]]-$P$2</f>
        <v>208.86239677452502</v>
      </c>
      <c r="I73" s="4">
        <f>Table1689106[[#This Row],[Mean Value]]+$Q$2</f>
        <v>220.55405260479611</v>
      </c>
      <c r="J73" s="4">
        <f>Table1689106[[#This Row],[Mean Value]]-($Q$2)</f>
        <v>204.96517816443466</v>
      </c>
      <c r="K73" s="7">
        <f>Table1689106[[#This Row],[Mean Value]]+$R$2</f>
        <v>224.45127121488648</v>
      </c>
      <c r="L73" s="8">
        <f>Table1689106[[#This Row],[Mean Value]]-$R$2</f>
        <v>201.0679595543443</v>
      </c>
      <c r="M73" s="20" t="str">
        <f t="array" ref="M73">IF(OR(D73&lt;$Z$2, D73&gt;$Y$2), "Yes", "No")</f>
        <v>No</v>
      </c>
      <c r="N73" s="3"/>
      <c r="V73"/>
      <c r="W73"/>
      <c r="Z73"/>
      <c r="AB73"/>
    </row>
    <row r="74" spans="1:28" x14ac:dyDescent="0.25">
      <c r="A74" s="2">
        <v>43405</v>
      </c>
      <c r="B74" s="15">
        <v>620</v>
      </c>
      <c r="C74" s="24" t="s">
        <v>28</v>
      </c>
      <c r="D74" s="23">
        <v>208</v>
      </c>
      <c r="E74" s="19">
        <f t="shared" si="12"/>
        <v>212.75961538461539</v>
      </c>
      <c r="F7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43405.263888888891</v>
      </c>
      <c r="G74" s="5">
        <f>Table1689106[[#This Row],[Mean Value]]+$P$2</f>
        <v>216.65683399470575</v>
      </c>
      <c r="H74" s="5">
        <f>Table1689106[[#This Row],[Mean Value]]-$P$2</f>
        <v>208.86239677452502</v>
      </c>
      <c r="I74" s="4">
        <f>Table1689106[[#This Row],[Mean Value]]+$Q$2</f>
        <v>220.55405260479611</v>
      </c>
      <c r="J74" s="4">
        <f>Table1689106[[#This Row],[Mean Value]]-($Q$2)</f>
        <v>204.96517816443466</v>
      </c>
      <c r="K74" s="7">
        <f>Table1689106[[#This Row],[Mean Value]]+$R$2</f>
        <v>224.45127121488648</v>
      </c>
      <c r="L74" s="8">
        <f>Table1689106[[#This Row],[Mean Value]]-$R$2</f>
        <v>201.0679595543443</v>
      </c>
      <c r="M74" s="20" t="str">
        <f t="array" ref="M74">IF(OR(D74&lt;$Z$2, D74&gt;$Y$2), "Yes", "No")</f>
        <v>No</v>
      </c>
      <c r="N74" s="3"/>
      <c r="V74"/>
      <c r="W74"/>
      <c r="Z74"/>
      <c r="AB74"/>
    </row>
    <row r="75" spans="1:28" x14ac:dyDescent="0.25">
      <c r="A75" s="2">
        <v>43405</v>
      </c>
      <c r="B75" s="15">
        <v>819</v>
      </c>
      <c r="C75" s="24" t="s">
        <v>28</v>
      </c>
      <c r="D75" s="23">
        <v>208</v>
      </c>
      <c r="E75" s="19">
        <f t="shared" si="12"/>
        <v>212.75961538461539</v>
      </c>
      <c r="F7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43405.34652777778</v>
      </c>
      <c r="G75" s="5">
        <f>Table1689106[[#This Row],[Mean Value]]+$P$2</f>
        <v>216.65683399470575</v>
      </c>
      <c r="H75" s="5">
        <f>Table1689106[[#This Row],[Mean Value]]-$P$2</f>
        <v>208.86239677452502</v>
      </c>
      <c r="I75" s="4">
        <f>Table1689106[[#This Row],[Mean Value]]+$Q$2</f>
        <v>220.55405260479611</v>
      </c>
      <c r="J75" s="4">
        <f>Table1689106[[#This Row],[Mean Value]]-($Q$2)</f>
        <v>204.96517816443466</v>
      </c>
      <c r="K75" s="7">
        <f>Table1689106[[#This Row],[Mean Value]]+$R$2</f>
        <v>224.45127121488648</v>
      </c>
      <c r="L75" s="8">
        <f>Table1689106[[#This Row],[Mean Value]]-$R$2</f>
        <v>201.0679595543443</v>
      </c>
      <c r="M75" s="20" t="str">
        <f t="array" ref="M75">IF(OR(D75&lt;$Z$2, D75&gt;$Y$2), "Yes", "No")</f>
        <v>No</v>
      </c>
      <c r="N75" s="3"/>
      <c r="V75"/>
      <c r="W75"/>
      <c r="Z75"/>
      <c r="AB75"/>
    </row>
    <row r="76" spans="1:28" x14ac:dyDescent="0.25">
      <c r="A76" s="2">
        <v>43405</v>
      </c>
      <c r="B76" s="15">
        <v>1030</v>
      </c>
      <c r="C76" s="24" t="s">
        <v>28</v>
      </c>
      <c r="D76" s="23">
        <v>210</v>
      </c>
      <c r="E76" s="19">
        <f t="shared" si="12"/>
        <v>212.75961538461539</v>
      </c>
      <c r="F7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43405.4375</v>
      </c>
      <c r="G76" s="5">
        <f>Table1689106[[#This Row],[Mean Value]]+$P$2</f>
        <v>216.65683399470575</v>
      </c>
      <c r="H76" s="5">
        <f>Table1689106[[#This Row],[Mean Value]]-$P$2</f>
        <v>208.86239677452502</v>
      </c>
      <c r="I76" s="4">
        <f>Table1689106[[#This Row],[Mean Value]]+$Q$2</f>
        <v>220.55405260479611</v>
      </c>
      <c r="J76" s="4">
        <f>Table1689106[[#This Row],[Mean Value]]-($Q$2)</f>
        <v>204.96517816443466</v>
      </c>
      <c r="K76" s="7">
        <f>Table1689106[[#This Row],[Mean Value]]+$R$2</f>
        <v>224.45127121488648</v>
      </c>
      <c r="L76" s="8">
        <f>Table1689106[[#This Row],[Mean Value]]-$R$2</f>
        <v>201.0679595543443</v>
      </c>
      <c r="M76" s="20" t="str">
        <f t="array" ref="M76">IF(OR(D76&lt;$Z$2, D76&gt;$Y$2), "Yes", "No")</f>
        <v>No</v>
      </c>
      <c r="N76" s="3"/>
      <c r="V76"/>
      <c r="W76"/>
      <c r="Z76"/>
      <c r="AB76"/>
    </row>
    <row r="77" spans="1:28" x14ac:dyDescent="0.25">
      <c r="A77" s="2">
        <v>43405</v>
      </c>
      <c r="B77" s="15">
        <v>1336</v>
      </c>
      <c r="C77" s="24" t="s">
        <v>28</v>
      </c>
      <c r="D77" s="23">
        <v>207</v>
      </c>
      <c r="E77" s="19">
        <f t="shared" ref="E77:E82" si="13">$O$2</f>
        <v>212.75961538461539</v>
      </c>
      <c r="F7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43405.566666666666</v>
      </c>
      <c r="G77" s="5">
        <f>Table1689106[[#This Row],[Mean Value]]+$P$2</f>
        <v>216.65683399470575</v>
      </c>
      <c r="H77" s="5">
        <f>Table1689106[[#This Row],[Mean Value]]-$P$2</f>
        <v>208.86239677452502</v>
      </c>
      <c r="I77" s="4">
        <f>Table1689106[[#This Row],[Mean Value]]+$Q$2</f>
        <v>220.55405260479611</v>
      </c>
      <c r="J77" s="4">
        <f>Table1689106[[#This Row],[Mean Value]]-($Q$2)</f>
        <v>204.96517816443466</v>
      </c>
      <c r="K77" s="7">
        <f>Table1689106[[#This Row],[Mean Value]]+$R$2</f>
        <v>224.45127121488648</v>
      </c>
      <c r="L77" s="8">
        <f>Table1689106[[#This Row],[Mean Value]]-$R$2</f>
        <v>201.0679595543443</v>
      </c>
      <c r="M77" s="20" t="str">
        <f t="array" ref="M77">IF(OR(D77&lt;$Z$2, D77&gt;$Y$2), "Yes", "No")</f>
        <v>No</v>
      </c>
      <c r="N77" s="3"/>
      <c r="V77"/>
      <c r="W77"/>
      <c r="Z77"/>
      <c r="AB77"/>
    </row>
    <row r="78" spans="1:28" x14ac:dyDescent="0.25">
      <c r="A78" s="2">
        <v>43405</v>
      </c>
      <c r="B78" s="15">
        <v>1415</v>
      </c>
      <c r="C78" s="24" t="s">
        <v>35</v>
      </c>
      <c r="D78" s="23">
        <v>208</v>
      </c>
      <c r="E78" s="19">
        <f t="shared" si="13"/>
        <v>212.75961538461539</v>
      </c>
      <c r="F7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43405.59375</v>
      </c>
      <c r="G78" s="5">
        <f>Table1689106[[#This Row],[Mean Value]]+$P$2</f>
        <v>216.65683399470575</v>
      </c>
      <c r="H78" s="5">
        <f>Table1689106[[#This Row],[Mean Value]]-$P$2</f>
        <v>208.86239677452502</v>
      </c>
      <c r="I78" s="4">
        <f>Table1689106[[#This Row],[Mean Value]]+$Q$2</f>
        <v>220.55405260479611</v>
      </c>
      <c r="J78" s="4">
        <f>Table1689106[[#This Row],[Mean Value]]-($Q$2)</f>
        <v>204.96517816443466</v>
      </c>
      <c r="K78" s="7">
        <f>Table1689106[[#This Row],[Mean Value]]+$R$2</f>
        <v>224.45127121488648</v>
      </c>
      <c r="L78" s="8">
        <f>Table1689106[[#This Row],[Mean Value]]-$R$2</f>
        <v>201.0679595543443</v>
      </c>
      <c r="M78" s="20" t="str">
        <f t="array" ref="M78">IF(OR(D78&lt;$Z$2, D78&gt;$Y$2), "Yes", "No")</f>
        <v>No</v>
      </c>
      <c r="N78" s="3"/>
      <c r="V78"/>
      <c r="W78"/>
      <c r="Z78"/>
      <c r="AB78"/>
    </row>
    <row r="79" spans="1:28" x14ac:dyDescent="0.25">
      <c r="A79" s="2">
        <v>43405</v>
      </c>
      <c r="B79" s="15">
        <v>1509</v>
      </c>
      <c r="C79" s="24" t="s">
        <v>27</v>
      </c>
      <c r="D79" s="23">
        <v>209</v>
      </c>
      <c r="E79" s="19">
        <f t="shared" si="13"/>
        <v>212.75961538461539</v>
      </c>
      <c r="F7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43405.631249999999</v>
      </c>
      <c r="G79" s="5">
        <f>Table1689106[[#This Row],[Mean Value]]+$P$2</f>
        <v>216.65683399470575</v>
      </c>
      <c r="H79" s="5">
        <f>Table1689106[[#This Row],[Mean Value]]-$P$2</f>
        <v>208.86239677452502</v>
      </c>
      <c r="I79" s="4">
        <f>Table1689106[[#This Row],[Mean Value]]+$Q$2</f>
        <v>220.55405260479611</v>
      </c>
      <c r="J79" s="4">
        <f>Table1689106[[#This Row],[Mean Value]]-($Q$2)</f>
        <v>204.96517816443466</v>
      </c>
      <c r="K79" s="7">
        <f>Table1689106[[#This Row],[Mean Value]]+$R$2</f>
        <v>224.45127121488648</v>
      </c>
      <c r="L79" s="8">
        <f>Table1689106[[#This Row],[Mean Value]]-$R$2</f>
        <v>201.0679595543443</v>
      </c>
      <c r="M79" s="20" t="str">
        <f t="array" ref="M79">IF(OR(D79&lt;$Z$2, D79&gt;$Y$2), "Yes", "No")</f>
        <v>No</v>
      </c>
      <c r="N79" s="3"/>
      <c r="V79"/>
      <c r="W79"/>
      <c r="Z79"/>
      <c r="AB79"/>
    </row>
    <row r="80" spans="1:28" x14ac:dyDescent="0.25">
      <c r="A80" s="2">
        <v>43405</v>
      </c>
      <c r="B80" s="15">
        <v>1509</v>
      </c>
      <c r="C80" s="24" t="s">
        <v>27</v>
      </c>
      <c r="D80" s="23">
        <v>208</v>
      </c>
      <c r="E80" s="19">
        <f t="shared" si="13"/>
        <v>212.75961538461539</v>
      </c>
      <c r="F8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43405.631249999999</v>
      </c>
      <c r="G80" s="5">
        <f>Table1689106[[#This Row],[Mean Value]]+$P$2</f>
        <v>216.65683399470575</v>
      </c>
      <c r="H80" s="5">
        <f>Table1689106[[#This Row],[Mean Value]]-$P$2</f>
        <v>208.86239677452502</v>
      </c>
      <c r="I80" s="4">
        <f>Table1689106[[#This Row],[Mean Value]]+$Q$2</f>
        <v>220.55405260479611</v>
      </c>
      <c r="J80" s="4">
        <f>Table1689106[[#This Row],[Mean Value]]-($Q$2)</f>
        <v>204.96517816443466</v>
      </c>
      <c r="K80" s="7">
        <f>Table1689106[[#This Row],[Mean Value]]+$R$2</f>
        <v>224.45127121488648</v>
      </c>
      <c r="L80" s="8">
        <f>Table1689106[[#This Row],[Mean Value]]-$R$2</f>
        <v>201.0679595543443</v>
      </c>
      <c r="M80" s="20" t="str">
        <f t="array" ref="M80">IF(OR(D80&lt;$Z$2, D80&gt;$Y$2), "Yes", "No")</f>
        <v>No</v>
      </c>
      <c r="N80" s="3"/>
      <c r="V80"/>
      <c r="W80"/>
      <c r="Z80"/>
      <c r="AB80"/>
    </row>
    <row r="81" spans="1:28" x14ac:dyDescent="0.25">
      <c r="A81" s="2">
        <v>43405</v>
      </c>
      <c r="B81" s="15">
        <v>1800</v>
      </c>
      <c r="C81" s="24" t="s">
        <v>32</v>
      </c>
      <c r="D81" s="23">
        <v>225</v>
      </c>
      <c r="E81" s="19">
        <f t="shared" si="13"/>
        <v>212.75961538461539</v>
      </c>
      <c r="F8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43405.75</v>
      </c>
      <c r="G81" s="5">
        <f>Table1689106[[#This Row],[Mean Value]]+$P$2</f>
        <v>216.65683399470575</v>
      </c>
      <c r="H81" s="5">
        <f>Table1689106[[#This Row],[Mean Value]]-$P$2</f>
        <v>208.86239677452502</v>
      </c>
      <c r="I81" s="4">
        <f>Table1689106[[#This Row],[Mean Value]]+$Q$2</f>
        <v>220.55405260479611</v>
      </c>
      <c r="J81" s="4">
        <f>Table1689106[[#This Row],[Mean Value]]-($Q$2)</f>
        <v>204.96517816443466</v>
      </c>
      <c r="K81" s="7">
        <f>Table1689106[[#This Row],[Mean Value]]+$R$2</f>
        <v>224.45127121488648</v>
      </c>
      <c r="L81" s="8">
        <f>Table1689106[[#This Row],[Mean Value]]-$R$2</f>
        <v>201.0679595543443</v>
      </c>
      <c r="M81" s="20" t="str">
        <f t="array" ref="M81">IF(OR(D81&lt;$Z$2, D81&gt;$Y$2), "Yes", "No")</f>
        <v>No</v>
      </c>
      <c r="N81" s="3"/>
      <c r="V81"/>
      <c r="W81"/>
      <c r="Z81"/>
      <c r="AB81"/>
    </row>
    <row r="82" spans="1:28" x14ac:dyDescent="0.25">
      <c r="A82" s="2">
        <v>43406</v>
      </c>
      <c r="B82" s="15">
        <v>756</v>
      </c>
      <c r="C82" s="24" t="s">
        <v>28</v>
      </c>
      <c r="D82" s="23">
        <v>213</v>
      </c>
      <c r="E82" s="19">
        <f t="shared" si="13"/>
        <v>212.75961538461539</v>
      </c>
      <c r="F8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43406.330555555556</v>
      </c>
      <c r="G82" s="5">
        <f>Table1689106[[#This Row],[Mean Value]]+$P$2</f>
        <v>216.65683399470575</v>
      </c>
      <c r="H82" s="5">
        <f>Table1689106[[#This Row],[Mean Value]]-$P$2</f>
        <v>208.86239677452502</v>
      </c>
      <c r="I82" s="4">
        <f>Table1689106[[#This Row],[Mean Value]]+$Q$2</f>
        <v>220.55405260479611</v>
      </c>
      <c r="J82" s="4">
        <f>Table1689106[[#This Row],[Mean Value]]-($Q$2)</f>
        <v>204.96517816443466</v>
      </c>
      <c r="K82" s="7">
        <f>Table1689106[[#This Row],[Mean Value]]+$R$2</f>
        <v>224.45127121488648</v>
      </c>
      <c r="L82" s="8">
        <f>Table1689106[[#This Row],[Mean Value]]-$R$2</f>
        <v>201.0679595543443</v>
      </c>
      <c r="M82" s="20" t="str">
        <f t="array" ref="M82">IF(OR(D82&lt;$Z$2, D82&gt;$Y$2), "Yes", "No")</f>
        <v>No</v>
      </c>
      <c r="N82" s="3"/>
      <c r="V82"/>
      <c r="W82"/>
      <c r="Z82"/>
      <c r="AB82"/>
    </row>
    <row r="83" spans="1:28" x14ac:dyDescent="0.25">
      <c r="A83" s="2">
        <v>43406</v>
      </c>
      <c r="B83" s="15">
        <v>856</v>
      </c>
      <c r="C83" s="24" t="s">
        <v>28</v>
      </c>
      <c r="D83" s="23">
        <v>208</v>
      </c>
      <c r="E83" s="19">
        <f t="shared" ref="E83:E88" si="14">$O$2</f>
        <v>212.75961538461539</v>
      </c>
      <c r="F8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43406.37222222222</v>
      </c>
      <c r="G83" s="5">
        <f>Table1689106[[#This Row],[Mean Value]]+$P$2</f>
        <v>216.65683399470575</v>
      </c>
      <c r="H83" s="5">
        <f>Table1689106[[#This Row],[Mean Value]]-$P$2</f>
        <v>208.86239677452502</v>
      </c>
      <c r="I83" s="4">
        <f>Table1689106[[#This Row],[Mean Value]]+$Q$2</f>
        <v>220.55405260479611</v>
      </c>
      <c r="J83" s="4">
        <f>Table1689106[[#This Row],[Mean Value]]-($Q$2)</f>
        <v>204.96517816443466</v>
      </c>
      <c r="K83" s="7">
        <f>Table1689106[[#This Row],[Mean Value]]+$R$2</f>
        <v>224.45127121488648</v>
      </c>
      <c r="L83" s="8">
        <f>Table1689106[[#This Row],[Mean Value]]-$R$2</f>
        <v>201.0679595543443</v>
      </c>
      <c r="M83" s="20" t="str">
        <f t="array" ref="M83">IF(OR(D83&lt;$Z$2, D83&gt;$Y$2), "Yes", "No")</f>
        <v>No</v>
      </c>
      <c r="N83" s="3"/>
      <c r="V83"/>
      <c r="W83"/>
      <c r="Z83"/>
      <c r="AB83"/>
    </row>
    <row r="84" spans="1:28" x14ac:dyDescent="0.25">
      <c r="A84" s="2">
        <v>43406</v>
      </c>
      <c r="B84" s="15">
        <v>1246</v>
      </c>
      <c r="C84" s="24" t="s">
        <v>28</v>
      </c>
      <c r="D84" s="23">
        <v>209</v>
      </c>
      <c r="E84" s="19">
        <f t="shared" si="14"/>
        <v>212.75961538461539</v>
      </c>
      <c r="F8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43406.531944444447</v>
      </c>
      <c r="G84" s="5">
        <f>Table1689106[[#This Row],[Mean Value]]+$P$2</f>
        <v>216.65683399470575</v>
      </c>
      <c r="H84" s="5">
        <f>Table1689106[[#This Row],[Mean Value]]-$P$2</f>
        <v>208.86239677452502</v>
      </c>
      <c r="I84" s="4">
        <f>Table1689106[[#This Row],[Mean Value]]+$Q$2</f>
        <v>220.55405260479611</v>
      </c>
      <c r="J84" s="4">
        <f>Table1689106[[#This Row],[Mean Value]]-($Q$2)</f>
        <v>204.96517816443466</v>
      </c>
      <c r="K84" s="7">
        <f>Table1689106[[#This Row],[Mean Value]]+$R$2</f>
        <v>224.45127121488648</v>
      </c>
      <c r="L84" s="8">
        <f>Table1689106[[#This Row],[Mean Value]]-$R$2</f>
        <v>201.0679595543443</v>
      </c>
      <c r="M84" s="20" t="str">
        <f t="array" ref="M84">IF(OR(D84&lt;$Z$2, D84&gt;$Y$2), "Yes", "No")</f>
        <v>No</v>
      </c>
      <c r="N84" s="3"/>
      <c r="V84"/>
      <c r="W84"/>
      <c r="Z84"/>
      <c r="AB84"/>
    </row>
    <row r="85" spans="1:28" x14ac:dyDescent="0.25">
      <c r="A85" s="2">
        <v>43406</v>
      </c>
      <c r="B85" s="15">
        <v>1353</v>
      </c>
      <c r="C85" s="24" t="s">
        <v>28</v>
      </c>
      <c r="D85" s="23">
        <v>213</v>
      </c>
      <c r="E85" s="19">
        <f t="shared" si="14"/>
        <v>212.75961538461539</v>
      </c>
      <c r="F8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43406.578472222223</v>
      </c>
      <c r="G85" s="5">
        <f>Table1689106[[#This Row],[Mean Value]]+$P$2</f>
        <v>216.65683399470575</v>
      </c>
      <c r="H85" s="5">
        <f>Table1689106[[#This Row],[Mean Value]]-$P$2</f>
        <v>208.86239677452502</v>
      </c>
      <c r="I85" s="4">
        <f>Table1689106[[#This Row],[Mean Value]]+$Q$2</f>
        <v>220.55405260479611</v>
      </c>
      <c r="J85" s="4">
        <f>Table1689106[[#This Row],[Mean Value]]-($Q$2)</f>
        <v>204.96517816443466</v>
      </c>
      <c r="K85" s="7">
        <f>Table1689106[[#This Row],[Mean Value]]+$R$2</f>
        <v>224.45127121488648</v>
      </c>
      <c r="L85" s="8">
        <f>Table1689106[[#This Row],[Mean Value]]-$R$2</f>
        <v>201.0679595543443</v>
      </c>
      <c r="M85" s="20" t="str">
        <f t="array" ref="M85">IF(OR(D85&lt;$Z$2, D85&gt;$Y$2), "Yes", "No")</f>
        <v>No</v>
      </c>
      <c r="N85" s="3"/>
      <c r="V85"/>
      <c r="W85"/>
      <c r="Z85"/>
      <c r="AB85"/>
    </row>
    <row r="86" spans="1:28" x14ac:dyDescent="0.25">
      <c r="A86" s="2">
        <v>43406</v>
      </c>
      <c r="B86" s="15">
        <v>1950</v>
      </c>
      <c r="C86" s="24" t="s">
        <v>30</v>
      </c>
      <c r="D86" s="23">
        <v>211</v>
      </c>
      <c r="E86" s="19">
        <f t="shared" si="14"/>
        <v>212.75961538461539</v>
      </c>
      <c r="F8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43406.826388888891</v>
      </c>
      <c r="G86" s="5">
        <f>Table1689106[[#This Row],[Mean Value]]+$P$2</f>
        <v>216.65683399470575</v>
      </c>
      <c r="H86" s="5">
        <f>Table1689106[[#This Row],[Mean Value]]-$P$2</f>
        <v>208.86239677452502</v>
      </c>
      <c r="I86" s="4">
        <f>Table1689106[[#This Row],[Mean Value]]+$Q$2</f>
        <v>220.55405260479611</v>
      </c>
      <c r="J86" s="4">
        <f>Table1689106[[#This Row],[Mean Value]]-($Q$2)</f>
        <v>204.96517816443466</v>
      </c>
      <c r="K86" s="7">
        <f>Table1689106[[#This Row],[Mean Value]]+$R$2</f>
        <v>224.45127121488648</v>
      </c>
      <c r="L86" s="8">
        <f>Table1689106[[#This Row],[Mean Value]]-$R$2</f>
        <v>201.0679595543443</v>
      </c>
      <c r="M86" s="20" t="str">
        <f t="array" ref="M86">IF(OR(D86&lt;$Z$2, D86&gt;$Y$2), "Yes", "No")</f>
        <v>No</v>
      </c>
      <c r="N86" s="3"/>
      <c r="V86"/>
      <c r="W86"/>
      <c r="Z86"/>
      <c r="AB86"/>
    </row>
    <row r="87" spans="1:28" x14ac:dyDescent="0.25">
      <c r="A87" s="2">
        <v>43407</v>
      </c>
      <c r="B87" s="15">
        <v>550</v>
      </c>
      <c r="C87" s="24" t="s">
        <v>28</v>
      </c>
      <c r="D87" s="23">
        <v>210</v>
      </c>
      <c r="E87" s="19">
        <f t="shared" si="14"/>
        <v>212.75961538461539</v>
      </c>
      <c r="F8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43407.243055555555</v>
      </c>
      <c r="G87" s="5">
        <f>Table1689106[[#This Row],[Mean Value]]+$P$2</f>
        <v>216.65683399470575</v>
      </c>
      <c r="H87" s="5">
        <f>Table1689106[[#This Row],[Mean Value]]-$P$2</f>
        <v>208.86239677452502</v>
      </c>
      <c r="I87" s="4">
        <f>Table1689106[[#This Row],[Mean Value]]+$Q$2</f>
        <v>220.55405260479611</v>
      </c>
      <c r="J87" s="4">
        <f>Table1689106[[#This Row],[Mean Value]]-($Q$2)</f>
        <v>204.96517816443466</v>
      </c>
      <c r="K87" s="7">
        <f>Table1689106[[#This Row],[Mean Value]]+$R$2</f>
        <v>224.45127121488648</v>
      </c>
      <c r="L87" s="8">
        <f>Table1689106[[#This Row],[Mean Value]]-$R$2</f>
        <v>201.0679595543443</v>
      </c>
      <c r="M87" s="20" t="str">
        <f t="array" ref="M87">IF(OR(D87&lt;$Z$2, D87&gt;$Y$2), "Yes", "No")</f>
        <v>No</v>
      </c>
      <c r="N87" s="3"/>
      <c r="V87"/>
      <c r="W87"/>
      <c r="Z87"/>
      <c r="AB87"/>
    </row>
    <row r="88" spans="1:28" x14ac:dyDescent="0.25">
      <c r="A88" s="2">
        <v>43407</v>
      </c>
      <c r="B88" s="15">
        <v>703</v>
      </c>
      <c r="C88" s="24" t="s">
        <v>28</v>
      </c>
      <c r="D88" s="23">
        <v>209</v>
      </c>
      <c r="E88" s="19">
        <f t="shared" si="14"/>
        <v>212.75961538461539</v>
      </c>
      <c r="F8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43407.293749999997</v>
      </c>
      <c r="G88" s="5">
        <f>Table1689106[[#This Row],[Mean Value]]+$P$2</f>
        <v>216.65683399470575</v>
      </c>
      <c r="H88" s="5">
        <f>Table1689106[[#This Row],[Mean Value]]-$P$2</f>
        <v>208.86239677452502</v>
      </c>
      <c r="I88" s="4">
        <f>Table1689106[[#This Row],[Mean Value]]+$Q$2</f>
        <v>220.55405260479611</v>
      </c>
      <c r="J88" s="4">
        <f>Table1689106[[#This Row],[Mean Value]]-($Q$2)</f>
        <v>204.96517816443466</v>
      </c>
      <c r="K88" s="7">
        <f>Table1689106[[#This Row],[Mean Value]]+$R$2</f>
        <v>224.45127121488648</v>
      </c>
      <c r="L88" s="8">
        <f>Table1689106[[#This Row],[Mean Value]]-$R$2</f>
        <v>201.0679595543443</v>
      </c>
      <c r="M88" s="20" t="str">
        <f t="array" ref="M88">IF(OR(D88&lt;$Z$2, D88&gt;$Y$2), "Yes", "No")</f>
        <v>No</v>
      </c>
      <c r="N88" s="3"/>
      <c r="V88"/>
      <c r="W88"/>
      <c r="Z88"/>
      <c r="AB88"/>
    </row>
    <row r="89" spans="1:28" x14ac:dyDescent="0.25">
      <c r="A89" s="2">
        <v>43407</v>
      </c>
      <c r="B89" s="15">
        <v>912</v>
      </c>
      <c r="C89" s="24" t="s">
        <v>28</v>
      </c>
      <c r="D89" s="23">
        <v>211</v>
      </c>
      <c r="E89" s="19">
        <f t="shared" ref="E89:E94" si="15">$O$2</f>
        <v>212.75961538461539</v>
      </c>
      <c r="F8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43407.383333333331</v>
      </c>
      <c r="G89" s="5">
        <f>Table1689106[[#This Row],[Mean Value]]+$P$2</f>
        <v>216.65683399470575</v>
      </c>
      <c r="H89" s="5">
        <f>Table1689106[[#This Row],[Mean Value]]-$P$2</f>
        <v>208.86239677452502</v>
      </c>
      <c r="I89" s="4">
        <f>Table1689106[[#This Row],[Mean Value]]+$Q$2</f>
        <v>220.55405260479611</v>
      </c>
      <c r="J89" s="4">
        <f>Table1689106[[#This Row],[Mean Value]]-($Q$2)</f>
        <v>204.96517816443466</v>
      </c>
      <c r="K89" s="7">
        <f>Table1689106[[#This Row],[Mean Value]]+$R$2</f>
        <v>224.45127121488648</v>
      </c>
      <c r="L89" s="8">
        <f>Table1689106[[#This Row],[Mean Value]]-$R$2</f>
        <v>201.0679595543443</v>
      </c>
      <c r="M89" s="20" t="str">
        <f t="array" ref="M89">IF(OR(D89&lt;$Z$2, D89&gt;$Y$2), "Yes", "No")</f>
        <v>No</v>
      </c>
      <c r="N89" s="3"/>
      <c r="V89"/>
      <c r="W89"/>
      <c r="Z89"/>
      <c r="AB89"/>
    </row>
    <row r="90" spans="1:28" x14ac:dyDescent="0.25">
      <c r="A90" s="2">
        <v>43407</v>
      </c>
      <c r="B90" s="15">
        <v>1033</v>
      </c>
      <c r="C90" s="24" t="s">
        <v>28</v>
      </c>
      <c r="D90" s="23">
        <v>210</v>
      </c>
      <c r="E90" s="19">
        <f t="shared" si="15"/>
        <v>212.75961538461539</v>
      </c>
      <c r="F9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43407.439583333333</v>
      </c>
      <c r="G90" s="5">
        <f>Table1689106[[#This Row],[Mean Value]]+$P$2</f>
        <v>216.65683399470575</v>
      </c>
      <c r="H90" s="5">
        <f>Table1689106[[#This Row],[Mean Value]]-$P$2</f>
        <v>208.86239677452502</v>
      </c>
      <c r="I90" s="4">
        <f>Table1689106[[#This Row],[Mean Value]]+$Q$2</f>
        <v>220.55405260479611</v>
      </c>
      <c r="J90" s="4">
        <f>Table1689106[[#This Row],[Mean Value]]-($Q$2)</f>
        <v>204.96517816443466</v>
      </c>
      <c r="K90" s="7">
        <f>Table1689106[[#This Row],[Mean Value]]+$R$2</f>
        <v>224.45127121488648</v>
      </c>
      <c r="L90" s="8">
        <f>Table1689106[[#This Row],[Mean Value]]-$R$2</f>
        <v>201.0679595543443</v>
      </c>
      <c r="M90" s="20" t="str">
        <f t="array" ref="M90">IF(OR(D90&lt;$Z$2, D90&gt;$Y$2), "Yes", "No")</f>
        <v>No</v>
      </c>
      <c r="N90" s="3"/>
      <c r="V90"/>
      <c r="W90"/>
      <c r="Z90"/>
      <c r="AB90"/>
    </row>
    <row r="91" spans="1:28" x14ac:dyDescent="0.25">
      <c r="A91" s="2">
        <v>43409</v>
      </c>
      <c r="B91" s="15">
        <v>619</v>
      </c>
      <c r="C91" s="24" t="s">
        <v>28</v>
      </c>
      <c r="D91" s="23">
        <v>213</v>
      </c>
      <c r="E91" s="19">
        <f t="shared" si="15"/>
        <v>212.75961538461539</v>
      </c>
      <c r="F9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43409.263194444444</v>
      </c>
      <c r="G91" s="5">
        <f>Table1689106[[#This Row],[Mean Value]]+$P$2</f>
        <v>216.65683399470575</v>
      </c>
      <c r="H91" s="5">
        <f>Table1689106[[#This Row],[Mean Value]]-$P$2</f>
        <v>208.86239677452502</v>
      </c>
      <c r="I91" s="4">
        <f>Table1689106[[#This Row],[Mean Value]]+$Q$2</f>
        <v>220.55405260479611</v>
      </c>
      <c r="J91" s="4">
        <f>Table1689106[[#This Row],[Mean Value]]-($Q$2)</f>
        <v>204.96517816443466</v>
      </c>
      <c r="K91" s="7">
        <f>Table1689106[[#This Row],[Mean Value]]+$R$2</f>
        <v>224.45127121488648</v>
      </c>
      <c r="L91" s="8">
        <f>Table1689106[[#This Row],[Mean Value]]-$R$2</f>
        <v>201.0679595543443</v>
      </c>
      <c r="M91" s="20" t="str">
        <f t="array" ref="M91">IF(OR(D91&lt;$Z$2, D91&gt;$Y$2), "Yes", "No")</f>
        <v>No</v>
      </c>
      <c r="N91" s="3"/>
      <c r="V91"/>
      <c r="W91"/>
      <c r="Z91"/>
      <c r="AB91"/>
    </row>
    <row r="92" spans="1:28" x14ac:dyDescent="0.25">
      <c r="A92" s="2">
        <v>43409</v>
      </c>
      <c r="B92" s="15">
        <v>710</v>
      </c>
      <c r="C92" s="24" t="s">
        <v>28</v>
      </c>
      <c r="D92" s="23">
        <v>210</v>
      </c>
      <c r="E92" s="19">
        <f t="shared" si="15"/>
        <v>212.75961538461539</v>
      </c>
      <c r="F9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43409.298611111109</v>
      </c>
      <c r="G92" s="5">
        <f>Table1689106[[#This Row],[Mean Value]]+$P$2</f>
        <v>216.65683399470575</v>
      </c>
      <c r="H92" s="5">
        <f>Table1689106[[#This Row],[Mean Value]]-$P$2</f>
        <v>208.86239677452502</v>
      </c>
      <c r="I92" s="4">
        <f>Table1689106[[#This Row],[Mean Value]]+$Q$2</f>
        <v>220.55405260479611</v>
      </c>
      <c r="J92" s="4">
        <f>Table1689106[[#This Row],[Mean Value]]-($Q$2)</f>
        <v>204.96517816443466</v>
      </c>
      <c r="K92" s="7">
        <f>Table1689106[[#This Row],[Mean Value]]+$R$2</f>
        <v>224.45127121488648</v>
      </c>
      <c r="L92" s="8">
        <f>Table1689106[[#This Row],[Mean Value]]-$R$2</f>
        <v>201.0679595543443</v>
      </c>
      <c r="M92" s="20" t="str">
        <f t="array" ref="M92">IF(OR(D92&lt;$Z$2, D92&gt;$Y$2), "Yes", "No")</f>
        <v>No</v>
      </c>
      <c r="N92" s="3"/>
      <c r="V92"/>
      <c r="W92"/>
      <c r="Z92"/>
      <c r="AB92"/>
    </row>
    <row r="93" spans="1:28" x14ac:dyDescent="0.25">
      <c r="A93" s="2">
        <v>43409</v>
      </c>
      <c r="B93" s="15">
        <v>931</v>
      </c>
      <c r="C93" s="24" t="s">
        <v>28</v>
      </c>
      <c r="D93" s="23">
        <v>213</v>
      </c>
      <c r="E93" s="19">
        <f t="shared" si="15"/>
        <v>212.75961538461539</v>
      </c>
      <c r="F9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43409.396527777775</v>
      </c>
      <c r="G93" s="5">
        <f>Table1689106[[#This Row],[Mean Value]]+$P$2</f>
        <v>216.65683399470575</v>
      </c>
      <c r="H93" s="5">
        <f>Table1689106[[#This Row],[Mean Value]]-$P$2</f>
        <v>208.86239677452502</v>
      </c>
      <c r="I93" s="4">
        <f>Table1689106[[#This Row],[Mean Value]]+$Q$2</f>
        <v>220.55405260479611</v>
      </c>
      <c r="J93" s="4">
        <f>Table1689106[[#This Row],[Mean Value]]-($Q$2)</f>
        <v>204.96517816443466</v>
      </c>
      <c r="K93" s="7">
        <f>Table1689106[[#This Row],[Mean Value]]+$R$2</f>
        <v>224.45127121488648</v>
      </c>
      <c r="L93" s="8">
        <f>Table1689106[[#This Row],[Mean Value]]-$R$2</f>
        <v>201.0679595543443</v>
      </c>
      <c r="M93" s="20" t="str">
        <f t="array" ref="M93">IF(OR(D93&lt;$Z$2, D93&gt;$Y$2), "Yes", "No")</f>
        <v>No</v>
      </c>
      <c r="N93" s="3"/>
      <c r="V93"/>
      <c r="W93"/>
      <c r="Z93"/>
      <c r="AB93"/>
    </row>
    <row r="94" spans="1:28" x14ac:dyDescent="0.25">
      <c r="A94" s="2">
        <v>43409</v>
      </c>
      <c r="B94" s="15">
        <v>1112</v>
      </c>
      <c r="C94" s="24" t="s">
        <v>28</v>
      </c>
      <c r="D94" s="23">
        <v>212</v>
      </c>
      <c r="E94" s="19">
        <f t="shared" si="15"/>
        <v>212.75961538461539</v>
      </c>
      <c r="F9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43409.466666666667</v>
      </c>
      <c r="G94" s="5">
        <f>Table1689106[[#This Row],[Mean Value]]+$P$2</f>
        <v>216.65683399470575</v>
      </c>
      <c r="H94" s="5">
        <f>Table1689106[[#This Row],[Mean Value]]-$P$2</f>
        <v>208.86239677452502</v>
      </c>
      <c r="I94" s="4">
        <f>Table1689106[[#This Row],[Mean Value]]+$Q$2</f>
        <v>220.55405260479611</v>
      </c>
      <c r="J94" s="4">
        <f>Table1689106[[#This Row],[Mean Value]]-($Q$2)</f>
        <v>204.96517816443466</v>
      </c>
      <c r="K94" s="7">
        <f>Table1689106[[#This Row],[Mean Value]]+$R$2</f>
        <v>224.45127121488648</v>
      </c>
      <c r="L94" s="8">
        <f>Table1689106[[#This Row],[Mean Value]]-$R$2</f>
        <v>201.0679595543443</v>
      </c>
      <c r="M94" s="20" t="str">
        <f t="array" ref="M94">IF(OR(D94&lt;$Z$2, D94&gt;$Y$2), "Yes", "No")</f>
        <v>No</v>
      </c>
      <c r="N94" s="3"/>
      <c r="V94"/>
      <c r="W94"/>
      <c r="Z94"/>
      <c r="AB94"/>
    </row>
    <row r="95" spans="1:28" x14ac:dyDescent="0.25">
      <c r="A95" s="2">
        <v>43409</v>
      </c>
      <c r="B95" s="15">
        <v>1302</v>
      </c>
      <c r="C95" s="24" t="s">
        <v>28</v>
      </c>
      <c r="D95" s="23">
        <v>212</v>
      </c>
      <c r="E95" s="19">
        <f t="shared" ref="E95:E100" si="16">$O$2</f>
        <v>212.75961538461539</v>
      </c>
      <c r="F9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43409.543055555558</v>
      </c>
      <c r="G95" s="5">
        <f>Table1689106[[#This Row],[Mean Value]]+$P$2</f>
        <v>216.65683399470575</v>
      </c>
      <c r="H95" s="5">
        <f>Table1689106[[#This Row],[Mean Value]]-$P$2</f>
        <v>208.86239677452502</v>
      </c>
      <c r="I95" s="4">
        <f>Table1689106[[#This Row],[Mean Value]]+$Q$2</f>
        <v>220.55405260479611</v>
      </c>
      <c r="J95" s="4">
        <f>Table1689106[[#This Row],[Mean Value]]-($Q$2)</f>
        <v>204.96517816443466</v>
      </c>
      <c r="K95" s="7">
        <f>Table1689106[[#This Row],[Mean Value]]+$R$2</f>
        <v>224.45127121488648</v>
      </c>
      <c r="L95" s="8">
        <f>Table1689106[[#This Row],[Mean Value]]-$R$2</f>
        <v>201.0679595543443</v>
      </c>
      <c r="M95" s="20" t="str">
        <f t="array" ref="M95">IF(OR(D95&lt;$Z$2, D95&gt;$Y$2), "Yes", "No")</f>
        <v>No</v>
      </c>
      <c r="N95" s="3"/>
      <c r="V95"/>
      <c r="W95"/>
      <c r="Z95"/>
      <c r="AB95"/>
    </row>
    <row r="96" spans="1:28" x14ac:dyDescent="0.25">
      <c r="A96" s="2">
        <v>43409</v>
      </c>
      <c r="B96" s="15">
        <v>1459</v>
      </c>
      <c r="C96" s="24" t="s">
        <v>30</v>
      </c>
      <c r="D96" s="23">
        <v>212</v>
      </c>
      <c r="E96" s="19">
        <f t="shared" si="16"/>
        <v>212.75961538461539</v>
      </c>
      <c r="F9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43409.624305555553</v>
      </c>
      <c r="G96" s="5">
        <f>Table1689106[[#This Row],[Mean Value]]+$P$2</f>
        <v>216.65683399470575</v>
      </c>
      <c r="H96" s="5">
        <f>Table1689106[[#This Row],[Mean Value]]-$P$2</f>
        <v>208.86239677452502</v>
      </c>
      <c r="I96" s="4">
        <f>Table1689106[[#This Row],[Mean Value]]+$Q$2</f>
        <v>220.55405260479611</v>
      </c>
      <c r="J96" s="4">
        <f>Table1689106[[#This Row],[Mean Value]]-($Q$2)</f>
        <v>204.96517816443466</v>
      </c>
      <c r="K96" s="7">
        <f>Table1689106[[#This Row],[Mean Value]]+$R$2</f>
        <v>224.45127121488648</v>
      </c>
      <c r="L96" s="8">
        <f>Table1689106[[#This Row],[Mean Value]]-$R$2</f>
        <v>201.0679595543443</v>
      </c>
      <c r="M96" s="20" t="str">
        <f t="array" ref="M96">IF(OR(D96&lt;$Z$2, D96&gt;$Y$2), "Yes", "No")</f>
        <v>No</v>
      </c>
      <c r="N96" s="3"/>
      <c r="V96"/>
      <c r="W96"/>
      <c r="Z96"/>
      <c r="AB96"/>
    </row>
    <row r="97" spans="1:28" x14ac:dyDescent="0.25">
      <c r="A97" s="2">
        <v>43410</v>
      </c>
      <c r="B97" s="15">
        <v>612</v>
      </c>
      <c r="C97" s="24" t="s">
        <v>28</v>
      </c>
      <c r="D97" s="23">
        <v>209</v>
      </c>
      <c r="E97" s="19">
        <f t="shared" si="16"/>
        <v>212.75961538461539</v>
      </c>
      <c r="F9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43410.258333333331</v>
      </c>
      <c r="G97" s="5">
        <f>Table1689106[[#This Row],[Mean Value]]+$P$2</f>
        <v>216.65683399470575</v>
      </c>
      <c r="H97" s="5">
        <f>Table1689106[[#This Row],[Mean Value]]-$P$2</f>
        <v>208.86239677452502</v>
      </c>
      <c r="I97" s="4">
        <f>Table1689106[[#This Row],[Mean Value]]+$Q$2</f>
        <v>220.55405260479611</v>
      </c>
      <c r="J97" s="4">
        <f>Table1689106[[#This Row],[Mean Value]]-($Q$2)</f>
        <v>204.96517816443466</v>
      </c>
      <c r="K97" s="7">
        <f>Table1689106[[#This Row],[Mean Value]]+$R$2</f>
        <v>224.45127121488648</v>
      </c>
      <c r="L97" s="8">
        <f>Table1689106[[#This Row],[Mean Value]]-$R$2</f>
        <v>201.0679595543443</v>
      </c>
      <c r="M97" s="20" t="str">
        <f t="array" ref="M97">IF(OR(D97&lt;$Z$2, D97&gt;$Y$2), "Yes", "No")</f>
        <v>No</v>
      </c>
      <c r="N97" s="3"/>
      <c r="V97"/>
      <c r="W97"/>
      <c r="Z97"/>
      <c r="AB97"/>
    </row>
    <row r="98" spans="1:28" x14ac:dyDescent="0.25">
      <c r="A98" s="2">
        <v>43410</v>
      </c>
      <c r="B98" s="15">
        <v>915</v>
      </c>
      <c r="C98" s="24" t="s">
        <v>28</v>
      </c>
      <c r="D98" s="23">
        <v>209</v>
      </c>
      <c r="E98" s="19">
        <f t="shared" si="16"/>
        <v>212.75961538461539</v>
      </c>
      <c r="F9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43410.385416666664</v>
      </c>
      <c r="G98" s="5">
        <f>Table1689106[[#This Row],[Mean Value]]+$P$2</f>
        <v>216.65683399470575</v>
      </c>
      <c r="H98" s="5">
        <f>Table1689106[[#This Row],[Mean Value]]-$P$2</f>
        <v>208.86239677452502</v>
      </c>
      <c r="I98" s="4">
        <f>Table1689106[[#This Row],[Mean Value]]+$Q$2</f>
        <v>220.55405260479611</v>
      </c>
      <c r="J98" s="4">
        <f>Table1689106[[#This Row],[Mean Value]]-($Q$2)</f>
        <v>204.96517816443466</v>
      </c>
      <c r="K98" s="7">
        <f>Table1689106[[#This Row],[Mean Value]]+$R$2</f>
        <v>224.45127121488648</v>
      </c>
      <c r="L98" s="8">
        <f>Table1689106[[#This Row],[Mean Value]]-$R$2</f>
        <v>201.0679595543443</v>
      </c>
      <c r="M98" s="20" t="str">
        <f t="array" ref="M98">IF(OR(D98&lt;$Z$2, D98&gt;$Y$2), "Yes", "No")</f>
        <v>No</v>
      </c>
      <c r="N98" s="3"/>
      <c r="V98"/>
      <c r="W98"/>
      <c r="Z98"/>
      <c r="AB98"/>
    </row>
    <row r="99" spans="1:28" x14ac:dyDescent="0.25">
      <c r="A99" s="2">
        <v>43410</v>
      </c>
      <c r="B99" s="15">
        <v>1229</v>
      </c>
      <c r="C99" s="24" t="s">
        <v>28</v>
      </c>
      <c r="D99" s="23">
        <v>208</v>
      </c>
      <c r="E99" s="19">
        <f t="shared" si="16"/>
        <v>212.75961538461539</v>
      </c>
      <c r="F9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43410.520138888889</v>
      </c>
      <c r="G99" s="5">
        <f>Table1689106[[#This Row],[Mean Value]]+$P$2</f>
        <v>216.65683399470575</v>
      </c>
      <c r="H99" s="5">
        <f>Table1689106[[#This Row],[Mean Value]]-$P$2</f>
        <v>208.86239677452502</v>
      </c>
      <c r="I99" s="4">
        <f>Table1689106[[#This Row],[Mean Value]]+$Q$2</f>
        <v>220.55405260479611</v>
      </c>
      <c r="J99" s="4">
        <f>Table1689106[[#This Row],[Mean Value]]-($Q$2)</f>
        <v>204.96517816443466</v>
      </c>
      <c r="K99" s="7">
        <f>Table1689106[[#This Row],[Mean Value]]+$R$2</f>
        <v>224.45127121488648</v>
      </c>
      <c r="L99" s="8">
        <f>Table1689106[[#This Row],[Mean Value]]-$R$2</f>
        <v>201.0679595543443</v>
      </c>
      <c r="M99" s="20" t="str">
        <f t="array" ref="M99">IF(OR(D99&lt;$Z$2, D99&gt;$Y$2), "Yes", "No")</f>
        <v>No</v>
      </c>
      <c r="N99" s="3"/>
      <c r="V99"/>
      <c r="W99"/>
      <c r="Z99"/>
      <c r="AB99"/>
    </row>
    <row r="100" spans="1:28" x14ac:dyDescent="0.25">
      <c r="A100" s="2">
        <v>43410</v>
      </c>
      <c r="B100" s="15">
        <v>1503</v>
      </c>
      <c r="C100" s="24" t="s">
        <v>30</v>
      </c>
      <c r="D100" s="23">
        <v>207</v>
      </c>
      <c r="E100" s="19">
        <f t="shared" si="16"/>
        <v>212.75961538461539</v>
      </c>
      <c r="F10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43410.627083333333</v>
      </c>
      <c r="G100" s="5">
        <f>Table1689106[[#This Row],[Mean Value]]+$P$2</f>
        <v>216.65683399470575</v>
      </c>
      <c r="H100" s="5">
        <f>Table1689106[[#This Row],[Mean Value]]-$P$2</f>
        <v>208.86239677452502</v>
      </c>
      <c r="I100" s="4">
        <f>Table1689106[[#This Row],[Mean Value]]+$Q$2</f>
        <v>220.55405260479611</v>
      </c>
      <c r="J100" s="4">
        <f>Table1689106[[#This Row],[Mean Value]]-($Q$2)</f>
        <v>204.96517816443466</v>
      </c>
      <c r="K100" s="7">
        <f>Table1689106[[#This Row],[Mean Value]]+$R$2</f>
        <v>224.45127121488648</v>
      </c>
      <c r="L100" s="8">
        <f>Table1689106[[#This Row],[Mean Value]]-$R$2</f>
        <v>201.0679595543443</v>
      </c>
      <c r="M100" s="20" t="str">
        <f t="array" ref="M100">IF(OR(D100&lt;$Z$2, D100&gt;$Y$2), "Yes", "No")</f>
        <v>No</v>
      </c>
      <c r="N100" s="3"/>
      <c r="V100"/>
      <c r="W100"/>
      <c r="Z100"/>
      <c r="AB100"/>
    </row>
    <row r="101" spans="1:28" x14ac:dyDescent="0.25">
      <c r="A101" s="2">
        <v>43410</v>
      </c>
      <c r="B101" s="15">
        <v>1845</v>
      </c>
      <c r="C101" s="24" t="s">
        <v>30</v>
      </c>
      <c r="D101" s="23">
        <v>210</v>
      </c>
      <c r="E101" s="19">
        <f t="shared" ref="E101:E106" si="17">$O$2</f>
        <v>212.75961538461539</v>
      </c>
      <c r="F10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43410.78125</v>
      </c>
      <c r="G101" s="5">
        <f>Table1689106[[#This Row],[Mean Value]]+$P$2</f>
        <v>216.65683399470575</v>
      </c>
      <c r="H101" s="5">
        <f>Table1689106[[#This Row],[Mean Value]]-$P$2</f>
        <v>208.86239677452502</v>
      </c>
      <c r="I101" s="4">
        <f>Table1689106[[#This Row],[Mean Value]]+$Q$2</f>
        <v>220.55405260479611</v>
      </c>
      <c r="J101" s="4">
        <f>Table1689106[[#This Row],[Mean Value]]-($Q$2)</f>
        <v>204.96517816443466</v>
      </c>
      <c r="K101" s="7">
        <f>Table1689106[[#This Row],[Mean Value]]+$R$2</f>
        <v>224.45127121488648</v>
      </c>
      <c r="L101" s="8">
        <f>Table1689106[[#This Row],[Mean Value]]-$R$2</f>
        <v>201.0679595543443</v>
      </c>
      <c r="M101" s="20" t="str">
        <f t="array" ref="M101">IF(OR(D101&lt;$Z$2, D101&gt;$Y$2), "Yes", "No")</f>
        <v>No</v>
      </c>
      <c r="N101" s="3"/>
      <c r="V101"/>
      <c r="W101"/>
      <c r="Z101"/>
      <c r="AB101"/>
    </row>
    <row r="102" spans="1:28" x14ac:dyDescent="0.25">
      <c r="A102" s="2">
        <v>43411</v>
      </c>
      <c r="B102" s="15">
        <v>609</v>
      </c>
      <c r="C102" s="24" t="s">
        <v>28</v>
      </c>
      <c r="D102" s="23">
        <v>206</v>
      </c>
      <c r="E102" s="19">
        <f t="shared" si="17"/>
        <v>212.75961538461539</v>
      </c>
      <c r="F10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43411.256249999999</v>
      </c>
      <c r="G102" s="5">
        <f>Table1689106[[#This Row],[Mean Value]]+$P$2</f>
        <v>216.65683399470575</v>
      </c>
      <c r="H102" s="5">
        <f>Table1689106[[#This Row],[Mean Value]]-$P$2</f>
        <v>208.86239677452502</v>
      </c>
      <c r="I102" s="4">
        <f>Table1689106[[#This Row],[Mean Value]]+$Q$2</f>
        <v>220.55405260479611</v>
      </c>
      <c r="J102" s="4">
        <f>Table1689106[[#This Row],[Mean Value]]-($Q$2)</f>
        <v>204.96517816443466</v>
      </c>
      <c r="K102" s="7">
        <f>Table1689106[[#This Row],[Mean Value]]+$R$2</f>
        <v>224.45127121488648</v>
      </c>
      <c r="L102" s="8">
        <f>Table1689106[[#This Row],[Mean Value]]-$R$2</f>
        <v>201.0679595543443</v>
      </c>
      <c r="M102" s="20" t="str">
        <f t="array" ref="M102">IF(OR(D102&lt;$Z$2, D102&gt;$Y$2), "Yes", "No")</f>
        <v>No</v>
      </c>
      <c r="N102" s="3"/>
      <c r="V102"/>
      <c r="W102"/>
      <c r="Z102"/>
      <c r="AB102"/>
    </row>
    <row r="103" spans="1:28" x14ac:dyDescent="0.25">
      <c r="A103" s="2">
        <v>43411</v>
      </c>
      <c r="B103" s="15">
        <v>907</v>
      </c>
      <c r="C103" s="24" t="s">
        <v>28</v>
      </c>
      <c r="D103" s="23">
        <v>208</v>
      </c>
      <c r="E103" s="19">
        <f t="shared" si="17"/>
        <v>212.75961538461539</v>
      </c>
      <c r="F10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43411.379861111112</v>
      </c>
      <c r="G103" s="5">
        <f>Table1689106[[#This Row],[Mean Value]]+$P$2</f>
        <v>216.65683399470575</v>
      </c>
      <c r="H103" s="5">
        <f>Table1689106[[#This Row],[Mean Value]]-$P$2</f>
        <v>208.86239677452502</v>
      </c>
      <c r="I103" s="4">
        <f>Table1689106[[#This Row],[Mean Value]]+$Q$2</f>
        <v>220.55405260479611</v>
      </c>
      <c r="J103" s="4">
        <f>Table1689106[[#This Row],[Mean Value]]-($Q$2)</f>
        <v>204.96517816443466</v>
      </c>
      <c r="K103" s="7">
        <f>Table1689106[[#This Row],[Mean Value]]+$R$2</f>
        <v>224.45127121488648</v>
      </c>
      <c r="L103" s="8">
        <f>Table1689106[[#This Row],[Mean Value]]-$R$2</f>
        <v>201.0679595543443</v>
      </c>
      <c r="M103" s="20" t="str">
        <f t="array" ref="M103">IF(OR(D103&lt;$Z$2, D103&gt;$Y$2), "Yes", "No")</f>
        <v>No</v>
      </c>
      <c r="N103" s="3"/>
      <c r="V103"/>
      <c r="W103"/>
      <c r="Z103"/>
      <c r="AB103"/>
    </row>
    <row r="104" spans="1:28" x14ac:dyDescent="0.25">
      <c r="A104" s="2">
        <v>43411</v>
      </c>
      <c r="B104" s="15">
        <v>1013</v>
      </c>
      <c r="C104" s="24" t="s">
        <v>28</v>
      </c>
      <c r="D104" s="23">
        <v>204</v>
      </c>
      <c r="E104" s="19">
        <f t="shared" si="17"/>
        <v>212.75961538461539</v>
      </c>
      <c r="F10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43411.425694444442</v>
      </c>
      <c r="G104" s="5">
        <f>Table1689106[[#This Row],[Mean Value]]+$P$2</f>
        <v>216.65683399470575</v>
      </c>
      <c r="H104" s="5">
        <f>Table1689106[[#This Row],[Mean Value]]-$P$2</f>
        <v>208.86239677452502</v>
      </c>
      <c r="I104" s="4">
        <f>Table1689106[[#This Row],[Mean Value]]+$Q$2</f>
        <v>220.55405260479611</v>
      </c>
      <c r="J104" s="4">
        <f>Table1689106[[#This Row],[Mean Value]]-($Q$2)</f>
        <v>204.96517816443466</v>
      </c>
      <c r="K104" s="7">
        <f>Table1689106[[#This Row],[Mean Value]]+$R$2</f>
        <v>224.45127121488648</v>
      </c>
      <c r="L104" s="8">
        <f>Table1689106[[#This Row],[Mean Value]]-$R$2</f>
        <v>201.0679595543443</v>
      </c>
      <c r="M104" s="20" t="str">
        <f t="array" ref="M104">IF(OR(D104&lt;$Z$2, D104&gt;$Y$2), "Yes", "No")</f>
        <v>No</v>
      </c>
      <c r="N104" s="3"/>
      <c r="V104"/>
      <c r="W104"/>
      <c r="Z104"/>
      <c r="AB104"/>
    </row>
    <row r="105" spans="1:28" x14ac:dyDescent="0.25">
      <c r="A105" s="2">
        <v>43412</v>
      </c>
      <c r="B105" s="15">
        <v>618</v>
      </c>
      <c r="C105" s="24" t="s">
        <v>28</v>
      </c>
      <c r="D105" s="23">
        <v>209</v>
      </c>
      <c r="E105" s="19">
        <f t="shared" si="17"/>
        <v>212.75961538461539</v>
      </c>
      <c r="F10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43412.262499999997</v>
      </c>
      <c r="G105" s="5">
        <f>Table1689106[[#This Row],[Mean Value]]+$P$2</f>
        <v>216.65683399470575</v>
      </c>
      <c r="H105" s="5">
        <f>Table1689106[[#This Row],[Mean Value]]-$P$2</f>
        <v>208.86239677452502</v>
      </c>
      <c r="I105" s="4">
        <f>Table1689106[[#This Row],[Mean Value]]+$Q$2</f>
        <v>220.55405260479611</v>
      </c>
      <c r="J105" s="4">
        <f>Table1689106[[#This Row],[Mean Value]]-($Q$2)</f>
        <v>204.96517816443466</v>
      </c>
      <c r="K105" s="7">
        <f>Table1689106[[#This Row],[Mean Value]]+$R$2</f>
        <v>224.45127121488648</v>
      </c>
      <c r="L105" s="8">
        <f>Table1689106[[#This Row],[Mean Value]]-$R$2</f>
        <v>201.0679595543443</v>
      </c>
      <c r="M105" s="20" t="str">
        <f t="array" ref="M105">IF(OR(D105&lt;$Z$2, D105&gt;$Y$2), "Yes", "No")</f>
        <v>No</v>
      </c>
      <c r="N105" s="3"/>
      <c r="V105"/>
      <c r="W105"/>
      <c r="Z105"/>
      <c r="AB105"/>
    </row>
    <row r="106" spans="1:28" x14ac:dyDescent="0.25">
      <c r="A106" s="2">
        <v>43412</v>
      </c>
      <c r="B106" s="15">
        <v>737</v>
      </c>
      <c r="C106" s="24" t="s">
        <v>28</v>
      </c>
      <c r="D106" s="23">
        <v>209</v>
      </c>
      <c r="E106" s="19">
        <f t="shared" si="17"/>
        <v>212.75961538461539</v>
      </c>
      <c r="F10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43412.317361111112</v>
      </c>
      <c r="G106" s="5">
        <f>Table1689106[[#This Row],[Mean Value]]+$P$2</f>
        <v>216.65683399470575</v>
      </c>
      <c r="H106" s="5">
        <f>Table1689106[[#This Row],[Mean Value]]-$P$2</f>
        <v>208.86239677452502</v>
      </c>
      <c r="I106" s="4">
        <f>Table1689106[[#This Row],[Mean Value]]+$Q$2</f>
        <v>220.55405260479611</v>
      </c>
      <c r="J106" s="4">
        <f>Table1689106[[#This Row],[Mean Value]]-($Q$2)</f>
        <v>204.96517816443466</v>
      </c>
      <c r="K106" s="7">
        <f>Table1689106[[#This Row],[Mean Value]]+$R$2</f>
        <v>224.45127121488648</v>
      </c>
      <c r="L106" s="8">
        <f>Table1689106[[#This Row],[Mean Value]]-$R$2</f>
        <v>201.0679595543443</v>
      </c>
      <c r="M106" s="20" t="str">
        <f t="array" ref="M106">IF(OR(D106&lt;$Z$2, D106&gt;$Y$2), "Yes", "No")</f>
        <v>No</v>
      </c>
      <c r="N106" s="3"/>
      <c r="V106"/>
      <c r="W106"/>
      <c r="Z106"/>
      <c r="AB106"/>
    </row>
    <row r="107" spans="1:28" x14ac:dyDescent="0.25">
      <c r="A107" s="2">
        <v>43412</v>
      </c>
      <c r="B107" s="15">
        <v>921</v>
      </c>
      <c r="C107" s="24" t="s">
        <v>28</v>
      </c>
      <c r="D107" s="23">
        <v>210</v>
      </c>
      <c r="E107" s="19">
        <f t="shared" ref="E107:E112" si="18">$O$2</f>
        <v>212.75961538461539</v>
      </c>
      <c r="F10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43412.38958333333</v>
      </c>
      <c r="G107" s="5">
        <f>Table1689106[[#This Row],[Mean Value]]+$P$2</f>
        <v>216.65683399470575</v>
      </c>
      <c r="H107" s="5">
        <f>Table1689106[[#This Row],[Mean Value]]-$P$2</f>
        <v>208.86239677452502</v>
      </c>
      <c r="I107" s="4">
        <f>Table1689106[[#This Row],[Mean Value]]+$Q$2</f>
        <v>220.55405260479611</v>
      </c>
      <c r="J107" s="4">
        <f>Table1689106[[#This Row],[Mean Value]]-($Q$2)</f>
        <v>204.96517816443466</v>
      </c>
      <c r="K107" s="7">
        <f>Table1689106[[#This Row],[Mean Value]]+$R$2</f>
        <v>224.45127121488648</v>
      </c>
      <c r="L107" s="8">
        <f>Table1689106[[#This Row],[Mean Value]]-$R$2</f>
        <v>201.0679595543443</v>
      </c>
      <c r="M107" s="20" t="str">
        <f t="array" ref="M107">IF(OR(D107&lt;$Z$2, D107&gt;$Y$2), "Yes", "No")</f>
        <v>No</v>
      </c>
      <c r="N107" s="3"/>
      <c r="V107"/>
      <c r="W107"/>
      <c r="Z107"/>
      <c r="AB107"/>
    </row>
    <row r="108" spans="1:28" x14ac:dyDescent="0.25">
      <c r="A108" s="2">
        <v>43412</v>
      </c>
      <c r="B108" s="15">
        <v>1206</v>
      </c>
      <c r="C108" s="24" t="s">
        <v>28</v>
      </c>
      <c r="D108" s="23">
        <v>210</v>
      </c>
      <c r="E108" s="19">
        <f t="shared" si="18"/>
        <v>212.75961538461539</v>
      </c>
      <c r="F10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43412.504166666666</v>
      </c>
      <c r="G108" s="5">
        <f>Table1689106[[#This Row],[Mean Value]]+$P$2</f>
        <v>216.65683399470575</v>
      </c>
      <c r="H108" s="5">
        <f>Table1689106[[#This Row],[Mean Value]]-$P$2</f>
        <v>208.86239677452502</v>
      </c>
      <c r="I108" s="4">
        <f>Table1689106[[#This Row],[Mean Value]]+$Q$2</f>
        <v>220.55405260479611</v>
      </c>
      <c r="J108" s="4">
        <f>Table1689106[[#This Row],[Mean Value]]-($Q$2)</f>
        <v>204.96517816443466</v>
      </c>
      <c r="K108" s="7">
        <f>Table1689106[[#This Row],[Mean Value]]+$R$2</f>
        <v>224.45127121488648</v>
      </c>
      <c r="L108" s="8">
        <f>Table1689106[[#This Row],[Mean Value]]-$R$2</f>
        <v>201.0679595543443</v>
      </c>
      <c r="M108" s="20" t="str">
        <f t="array" ref="M108">IF(OR(D108&lt;$Z$2, D108&gt;$Y$2), "Yes", "No")</f>
        <v>No</v>
      </c>
      <c r="N108" s="3"/>
      <c r="V108"/>
      <c r="W108"/>
      <c r="Z108"/>
      <c r="AB108"/>
    </row>
    <row r="109" spans="1:28" x14ac:dyDescent="0.25">
      <c r="A109" s="2">
        <v>43412</v>
      </c>
      <c r="B109" s="15">
        <v>1330</v>
      </c>
      <c r="C109" s="24" t="s">
        <v>28</v>
      </c>
      <c r="D109" s="23">
        <v>211</v>
      </c>
      <c r="E109" s="19">
        <f t="shared" si="18"/>
        <v>212.75961538461539</v>
      </c>
      <c r="F10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43412.5625</v>
      </c>
      <c r="G109" s="5">
        <f>Table1689106[[#This Row],[Mean Value]]+$P$2</f>
        <v>216.65683399470575</v>
      </c>
      <c r="H109" s="5">
        <f>Table1689106[[#This Row],[Mean Value]]-$P$2</f>
        <v>208.86239677452502</v>
      </c>
      <c r="I109" s="4">
        <f>Table1689106[[#This Row],[Mean Value]]+$Q$2</f>
        <v>220.55405260479611</v>
      </c>
      <c r="J109" s="4">
        <f>Table1689106[[#This Row],[Mean Value]]-($Q$2)</f>
        <v>204.96517816443466</v>
      </c>
      <c r="K109" s="7">
        <f>Table1689106[[#This Row],[Mean Value]]+$R$2</f>
        <v>224.45127121488648</v>
      </c>
      <c r="L109" s="8">
        <f>Table1689106[[#This Row],[Mean Value]]-$R$2</f>
        <v>201.0679595543443</v>
      </c>
      <c r="M109" s="20" t="str">
        <f t="array" ref="M109">IF(OR(D109&lt;$Z$2, D109&gt;$Y$2), "Yes", "No")</f>
        <v>No</v>
      </c>
      <c r="N109" s="3"/>
      <c r="V109"/>
      <c r="W109"/>
      <c r="Z109"/>
      <c r="AB109"/>
    </row>
    <row r="110" spans="1:28" x14ac:dyDescent="0.25">
      <c r="A110" s="2">
        <v>43412</v>
      </c>
      <c r="B110" s="15">
        <v>1410</v>
      </c>
      <c r="C110" s="24" t="s">
        <v>28</v>
      </c>
      <c r="D110" s="23">
        <v>209</v>
      </c>
      <c r="E110" s="19">
        <f t="shared" si="18"/>
        <v>212.75961538461539</v>
      </c>
      <c r="F11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43412.590277777781</v>
      </c>
      <c r="G110" s="5">
        <f>Table1689106[[#This Row],[Mean Value]]+$P$2</f>
        <v>216.65683399470575</v>
      </c>
      <c r="H110" s="5">
        <f>Table1689106[[#This Row],[Mean Value]]-$P$2</f>
        <v>208.86239677452502</v>
      </c>
      <c r="I110" s="4">
        <f>Table1689106[[#This Row],[Mean Value]]+$Q$2</f>
        <v>220.55405260479611</v>
      </c>
      <c r="J110" s="4">
        <f>Table1689106[[#This Row],[Mean Value]]-($Q$2)</f>
        <v>204.96517816443466</v>
      </c>
      <c r="K110" s="7">
        <f>Table1689106[[#This Row],[Mean Value]]+$R$2</f>
        <v>224.45127121488648</v>
      </c>
      <c r="L110" s="8">
        <f>Table1689106[[#This Row],[Mean Value]]-$R$2</f>
        <v>201.0679595543443</v>
      </c>
      <c r="M110" s="20" t="str">
        <f t="array" ref="M110">IF(OR(D110&lt;$Z$2, D110&gt;$Y$2), "Yes", "No")</f>
        <v>No</v>
      </c>
      <c r="N110" s="3"/>
      <c r="V110"/>
      <c r="W110"/>
      <c r="Z110"/>
      <c r="AB110"/>
    </row>
    <row r="111" spans="1:28" x14ac:dyDescent="0.25">
      <c r="A111" s="2">
        <v>43412</v>
      </c>
      <c r="B111" s="15">
        <v>1646</v>
      </c>
      <c r="C111" s="24" t="s">
        <v>30</v>
      </c>
      <c r="D111" s="23">
        <v>211</v>
      </c>
      <c r="E111" s="19">
        <f t="shared" si="18"/>
        <v>212.75961538461539</v>
      </c>
      <c r="F11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43412.698611111111</v>
      </c>
      <c r="G111" s="5">
        <f>Table1689106[[#This Row],[Mean Value]]+$P$2</f>
        <v>216.65683399470575</v>
      </c>
      <c r="H111" s="5">
        <f>Table1689106[[#This Row],[Mean Value]]-$P$2</f>
        <v>208.86239677452502</v>
      </c>
      <c r="I111" s="4">
        <f>Table1689106[[#This Row],[Mean Value]]+$Q$2</f>
        <v>220.55405260479611</v>
      </c>
      <c r="J111" s="4">
        <f>Table1689106[[#This Row],[Mean Value]]-($Q$2)</f>
        <v>204.96517816443466</v>
      </c>
      <c r="K111" s="7">
        <f>Table1689106[[#This Row],[Mean Value]]+$R$2</f>
        <v>224.45127121488648</v>
      </c>
      <c r="L111" s="8">
        <f>Table1689106[[#This Row],[Mean Value]]-$R$2</f>
        <v>201.0679595543443</v>
      </c>
      <c r="M111" s="20" t="str">
        <f t="array" ref="M111">IF(OR(D111&lt;$Z$2, D111&gt;$Y$2), "Yes", "No")</f>
        <v>No</v>
      </c>
      <c r="N111" s="3"/>
      <c r="V111"/>
      <c r="W111"/>
      <c r="Z111"/>
      <c r="AB111"/>
    </row>
    <row r="112" spans="1:28" x14ac:dyDescent="0.25">
      <c r="A112" s="2">
        <v>43413</v>
      </c>
      <c r="B112" s="15">
        <v>609</v>
      </c>
      <c r="C112" s="24" t="s">
        <v>28</v>
      </c>
      <c r="D112" s="23">
        <v>211</v>
      </c>
      <c r="E112" s="19">
        <f t="shared" si="18"/>
        <v>212.75961538461539</v>
      </c>
      <c r="F11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43413.256249999999</v>
      </c>
      <c r="G112" s="5">
        <f>Table1689106[[#This Row],[Mean Value]]+$P$2</f>
        <v>216.65683399470575</v>
      </c>
      <c r="H112" s="5">
        <f>Table1689106[[#This Row],[Mean Value]]-$P$2</f>
        <v>208.86239677452502</v>
      </c>
      <c r="I112" s="4">
        <f>Table1689106[[#This Row],[Mean Value]]+$Q$2</f>
        <v>220.55405260479611</v>
      </c>
      <c r="J112" s="4">
        <f>Table1689106[[#This Row],[Mean Value]]-($Q$2)</f>
        <v>204.96517816443466</v>
      </c>
      <c r="K112" s="7">
        <f>Table1689106[[#This Row],[Mean Value]]+$R$2</f>
        <v>224.45127121488648</v>
      </c>
      <c r="L112" s="8">
        <f>Table1689106[[#This Row],[Mean Value]]-$R$2</f>
        <v>201.0679595543443</v>
      </c>
      <c r="M112" s="20" t="str">
        <f t="array" ref="M112">IF(OR(D112&lt;$Z$2, D112&gt;$Y$2), "Yes", "No")</f>
        <v>No</v>
      </c>
      <c r="N112" s="3"/>
      <c r="V112"/>
      <c r="W112"/>
      <c r="Z112"/>
      <c r="AB112"/>
    </row>
    <row r="113" spans="1:28" x14ac:dyDescent="0.25">
      <c r="A113" s="2">
        <v>43413</v>
      </c>
      <c r="B113" s="15">
        <v>942</v>
      </c>
      <c r="C113" s="24" t="s">
        <v>28</v>
      </c>
      <c r="D113" s="23">
        <v>211</v>
      </c>
      <c r="E113" s="19">
        <f t="shared" ref="E113:E118" si="19">$O$2</f>
        <v>212.75961538461539</v>
      </c>
      <c r="F11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43413.404166666667</v>
      </c>
      <c r="G113" s="5">
        <f>Table1689106[[#This Row],[Mean Value]]+$P$2</f>
        <v>216.65683399470575</v>
      </c>
      <c r="H113" s="5">
        <f>Table1689106[[#This Row],[Mean Value]]-$P$2</f>
        <v>208.86239677452502</v>
      </c>
      <c r="I113" s="4">
        <f>Table1689106[[#This Row],[Mean Value]]+$Q$2</f>
        <v>220.55405260479611</v>
      </c>
      <c r="J113" s="4">
        <f>Table1689106[[#This Row],[Mean Value]]-($Q$2)</f>
        <v>204.96517816443466</v>
      </c>
      <c r="K113" s="7">
        <f>Table1689106[[#This Row],[Mean Value]]+$R$2</f>
        <v>224.45127121488648</v>
      </c>
      <c r="L113" s="8">
        <f>Table1689106[[#This Row],[Mean Value]]-$R$2</f>
        <v>201.0679595543443</v>
      </c>
      <c r="M113" s="20" t="str">
        <f t="array" ref="M113">IF(OR(D113&lt;$Z$2, D113&gt;$Y$2), "Yes", "No")</f>
        <v>No</v>
      </c>
      <c r="N113" s="3"/>
      <c r="V113"/>
      <c r="W113"/>
      <c r="Z113"/>
      <c r="AB113"/>
    </row>
    <row r="114" spans="1:28" x14ac:dyDescent="0.25">
      <c r="A114" s="2">
        <v>43413</v>
      </c>
      <c r="B114" s="15">
        <v>1129</v>
      </c>
      <c r="C114" s="24" t="s">
        <v>28</v>
      </c>
      <c r="D114" s="23">
        <v>211</v>
      </c>
      <c r="E114" s="19">
        <f t="shared" si="19"/>
        <v>212.75961538461539</v>
      </c>
      <c r="F11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43413.478472222225</v>
      </c>
      <c r="G114" s="5">
        <f>Table1689106[[#This Row],[Mean Value]]+$P$2</f>
        <v>216.65683399470575</v>
      </c>
      <c r="H114" s="5">
        <f>Table1689106[[#This Row],[Mean Value]]-$P$2</f>
        <v>208.86239677452502</v>
      </c>
      <c r="I114" s="4">
        <f>Table1689106[[#This Row],[Mean Value]]+$Q$2</f>
        <v>220.55405260479611</v>
      </c>
      <c r="J114" s="4">
        <f>Table1689106[[#This Row],[Mean Value]]-($Q$2)</f>
        <v>204.96517816443466</v>
      </c>
      <c r="K114" s="7">
        <f>Table1689106[[#This Row],[Mean Value]]+$R$2</f>
        <v>224.45127121488648</v>
      </c>
      <c r="L114" s="8">
        <f>Table1689106[[#This Row],[Mean Value]]-$R$2</f>
        <v>201.0679595543443</v>
      </c>
      <c r="M114" s="20" t="str">
        <f t="array" ref="M114">IF(OR(D114&lt;$Z$2, D114&gt;$Y$2), "Yes", "No")</f>
        <v>No</v>
      </c>
      <c r="N114" s="3"/>
      <c r="V114"/>
      <c r="W114"/>
      <c r="Z114"/>
      <c r="AB114"/>
    </row>
    <row r="115" spans="1:28" x14ac:dyDescent="0.25">
      <c r="A115" s="2">
        <v>43413</v>
      </c>
      <c r="B115" s="15">
        <v>1219</v>
      </c>
      <c r="C115" s="24" t="s">
        <v>28</v>
      </c>
      <c r="D115" s="23">
        <v>211</v>
      </c>
      <c r="E115" s="19">
        <f t="shared" si="19"/>
        <v>212.75961538461539</v>
      </c>
      <c r="F11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43413.513194444444</v>
      </c>
      <c r="G115" s="5">
        <f>Table1689106[[#This Row],[Mean Value]]+$P$2</f>
        <v>216.65683399470575</v>
      </c>
      <c r="H115" s="5">
        <f>Table1689106[[#This Row],[Mean Value]]-$P$2</f>
        <v>208.86239677452502</v>
      </c>
      <c r="I115" s="4">
        <f>Table1689106[[#This Row],[Mean Value]]+$Q$2</f>
        <v>220.55405260479611</v>
      </c>
      <c r="J115" s="4">
        <f>Table1689106[[#This Row],[Mean Value]]-($Q$2)</f>
        <v>204.96517816443466</v>
      </c>
      <c r="K115" s="7">
        <f>Table1689106[[#This Row],[Mean Value]]+$R$2</f>
        <v>224.45127121488648</v>
      </c>
      <c r="L115" s="8">
        <f>Table1689106[[#This Row],[Mean Value]]-$R$2</f>
        <v>201.0679595543443</v>
      </c>
      <c r="M115" s="20" t="str">
        <f t="array" ref="M115">IF(OR(D115&lt;$Z$2, D115&gt;$Y$2), "Yes", "No")</f>
        <v>No</v>
      </c>
      <c r="N115" s="3"/>
      <c r="V115"/>
      <c r="W115"/>
      <c r="Z115"/>
      <c r="AB115"/>
    </row>
    <row r="116" spans="1:28" x14ac:dyDescent="0.25">
      <c r="A116" s="2">
        <v>43413</v>
      </c>
      <c r="B116" s="15">
        <v>1323</v>
      </c>
      <c r="C116" s="24" t="s">
        <v>28</v>
      </c>
      <c r="D116" s="23">
        <v>211</v>
      </c>
      <c r="E116" s="19">
        <f t="shared" si="19"/>
        <v>212.75961538461539</v>
      </c>
      <c r="F11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43413.557638888888</v>
      </c>
      <c r="G116" s="5">
        <f>Table1689106[[#This Row],[Mean Value]]+$P$2</f>
        <v>216.65683399470575</v>
      </c>
      <c r="H116" s="5">
        <f>Table1689106[[#This Row],[Mean Value]]-$P$2</f>
        <v>208.86239677452502</v>
      </c>
      <c r="I116" s="4">
        <f>Table1689106[[#This Row],[Mean Value]]+$Q$2</f>
        <v>220.55405260479611</v>
      </c>
      <c r="J116" s="4">
        <f>Table1689106[[#This Row],[Mean Value]]-($Q$2)</f>
        <v>204.96517816443466</v>
      </c>
      <c r="K116" s="7">
        <f>Table1689106[[#This Row],[Mean Value]]+$R$2</f>
        <v>224.45127121488648</v>
      </c>
      <c r="L116" s="8">
        <f>Table1689106[[#This Row],[Mean Value]]-$R$2</f>
        <v>201.0679595543443</v>
      </c>
      <c r="M116" s="20" t="str">
        <f t="array" ref="M116">IF(OR(D116&lt;$Z$2, D116&gt;$Y$2), "Yes", "No")</f>
        <v>No</v>
      </c>
      <c r="N116" s="3"/>
      <c r="V116"/>
      <c r="W116"/>
      <c r="Z116"/>
      <c r="AB116"/>
    </row>
    <row r="117" spans="1:28" x14ac:dyDescent="0.25">
      <c r="A117" s="2">
        <v>43109</v>
      </c>
      <c r="B117" s="15">
        <v>1608</v>
      </c>
      <c r="C117" s="24" t="s">
        <v>30</v>
      </c>
      <c r="D117" s="23">
        <v>210</v>
      </c>
      <c r="E117" s="19">
        <f t="shared" si="19"/>
        <v>212.75961538461539</v>
      </c>
      <c r="F11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43109.672222222223</v>
      </c>
      <c r="G117" s="5">
        <f>Table1689106[[#This Row],[Mean Value]]+$P$2</f>
        <v>216.65683399470575</v>
      </c>
      <c r="H117" s="5">
        <f>Table1689106[[#This Row],[Mean Value]]-$P$2</f>
        <v>208.86239677452502</v>
      </c>
      <c r="I117" s="4">
        <f>Table1689106[[#This Row],[Mean Value]]+$Q$2</f>
        <v>220.55405260479611</v>
      </c>
      <c r="J117" s="4">
        <f>Table1689106[[#This Row],[Mean Value]]-($Q$2)</f>
        <v>204.96517816443466</v>
      </c>
      <c r="K117" s="7">
        <f>Table1689106[[#This Row],[Mean Value]]+$R$2</f>
        <v>224.45127121488648</v>
      </c>
      <c r="L117" s="8">
        <f>Table1689106[[#This Row],[Mean Value]]-$R$2</f>
        <v>201.0679595543443</v>
      </c>
      <c r="M117" s="20" t="str">
        <f t="array" ref="M117">IF(OR(D117&lt;$Z$2, D117&gt;$Y$2), "Yes", "No")</f>
        <v>No</v>
      </c>
      <c r="N117" s="3"/>
      <c r="V117"/>
      <c r="W117"/>
      <c r="Z117"/>
      <c r="AB117"/>
    </row>
    <row r="118" spans="1:28" x14ac:dyDescent="0.25">
      <c r="A118" s="2">
        <v>43413</v>
      </c>
      <c r="B118" s="15">
        <v>1845</v>
      </c>
      <c r="C118" s="24" t="s">
        <v>30</v>
      </c>
      <c r="D118" s="23">
        <v>215</v>
      </c>
      <c r="E118" s="19">
        <f t="shared" si="19"/>
        <v>212.75961538461539</v>
      </c>
      <c r="F11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43413.78125</v>
      </c>
      <c r="G118" s="5">
        <f>Table1689106[[#This Row],[Mean Value]]+$P$2</f>
        <v>216.65683399470575</v>
      </c>
      <c r="H118" s="5">
        <f>Table1689106[[#This Row],[Mean Value]]-$P$2</f>
        <v>208.86239677452502</v>
      </c>
      <c r="I118" s="4">
        <f>Table1689106[[#This Row],[Mean Value]]+$Q$2</f>
        <v>220.55405260479611</v>
      </c>
      <c r="J118" s="4">
        <f>Table1689106[[#This Row],[Mean Value]]-($Q$2)</f>
        <v>204.96517816443466</v>
      </c>
      <c r="K118" s="7">
        <f>Table1689106[[#This Row],[Mean Value]]+$R$2</f>
        <v>224.45127121488648</v>
      </c>
      <c r="L118" s="8">
        <f>Table1689106[[#This Row],[Mean Value]]-$R$2</f>
        <v>201.0679595543443</v>
      </c>
      <c r="M118" s="20" t="str">
        <f t="array" ref="M118">IF(OR(D118&lt;$Z$2, D118&gt;$Y$2), "Yes", "No")</f>
        <v>No</v>
      </c>
      <c r="N118" s="3"/>
      <c r="V118"/>
      <c r="W118"/>
      <c r="Z118"/>
      <c r="AB118"/>
    </row>
    <row r="119" spans="1:28" x14ac:dyDescent="0.25">
      <c r="A119" s="2">
        <v>43416</v>
      </c>
      <c r="B119" s="15">
        <v>613</v>
      </c>
      <c r="C119" s="24" t="s">
        <v>28</v>
      </c>
      <c r="D119" s="23">
        <v>211</v>
      </c>
      <c r="E119" s="19">
        <f t="shared" ref="E119:E124" si="20">$O$2</f>
        <v>212.75961538461539</v>
      </c>
      <c r="F11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43416.259027777778</v>
      </c>
      <c r="G119" s="5">
        <f>Table1689106[[#This Row],[Mean Value]]+$P$2</f>
        <v>216.65683399470575</v>
      </c>
      <c r="H119" s="5">
        <f>Table1689106[[#This Row],[Mean Value]]-$P$2</f>
        <v>208.86239677452502</v>
      </c>
      <c r="I119" s="4">
        <f>Table1689106[[#This Row],[Mean Value]]+$Q$2</f>
        <v>220.55405260479611</v>
      </c>
      <c r="J119" s="4">
        <f>Table1689106[[#This Row],[Mean Value]]-($Q$2)</f>
        <v>204.96517816443466</v>
      </c>
      <c r="K119" s="7">
        <f>Table1689106[[#This Row],[Mean Value]]+$R$2</f>
        <v>224.45127121488648</v>
      </c>
      <c r="L119" s="8">
        <f>Table1689106[[#This Row],[Mean Value]]-$R$2</f>
        <v>201.0679595543443</v>
      </c>
      <c r="M119" s="20" t="str">
        <f t="array" ref="M119">IF(OR(D119&lt;$Z$2, D119&gt;$Y$2), "Yes", "No")</f>
        <v>No</v>
      </c>
      <c r="N119" s="3"/>
      <c r="V119"/>
      <c r="W119"/>
      <c r="Z119"/>
      <c r="AB119"/>
    </row>
    <row r="120" spans="1:28" x14ac:dyDescent="0.25">
      <c r="A120" s="2">
        <v>43416</v>
      </c>
      <c r="B120" s="15">
        <v>1005</v>
      </c>
      <c r="C120" s="24" t="s">
        <v>28</v>
      </c>
      <c r="D120" s="23">
        <v>210</v>
      </c>
      <c r="E120" s="19">
        <f t="shared" si="20"/>
        <v>212.75961538461539</v>
      </c>
      <c r="F12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43416.420138888891</v>
      </c>
      <c r="G120" s="5">
        <f>Table1689106[[#This Row],[Mean Value]]+$P$2</f>
        <v>216.65683399470575</v>
      </c>
      <c r="H120" s="5">
        <f>Table1689106[[#This Row],[Mean Value]]-$P$2</f>
        <v>208.86239677452502</v>
      </c>
      <c r="I120" s="4">
        <f>Table1689106[[#This Row],[Mean Value]]+$Q$2</f>
        <v>220.55405260479611</v>
      </c>
      <c r="J120" s="4">
        <f>Table1689106[[#This Row],[Mean Value]]-($Q$2)</f>
        <v>204.96517816443466</v>
      </c>
      <c r="K120" s="7">
        <f>Table1689106[[#This Row],[Mean Value]]+$R$2</f>
        <v>224.45127121488648</v>
      </c>
      <c r="L120" s="8">
        <f>Table1689106[[#This Row],[Mean Value]]-$R$2</f>
        <v>201.0679595543443</v>
      </c>
      <c r="M120" s="20" t="str">
        <f t="array" ref="M120">IF(OR(D120&lt;$Z$2, D120&gt;$Y$2), "Yes", "No")</f>
        <v>No</v>
      </c>
      <c r="N120" s="3"/>
      <c r="V120"/>
      <c r="W120"/>
      <c r="Z120"/>
      <c r="AB120"/>
    </row>
    <row r="121" spans="1:28" x14ac:dyDescent="0.25">
      <c r="A121" s="2">
        <v>43416</v>
      </c>
      <c r="B121" s="15">
        <v>1235</v>
      </c>
      <c r="C121" s="24" t="s">
        <v>28</v>
      </c>
      <c r="D121" s="23">
        <v>212</v>
      </c>
      <c r="E121" s="19">
        <f t="shared" si="20"/>
        <v>212.75961538461539</v>
      </c>
      <c r="F12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43416.524305555555</v>
      </c>
      <c r="G121" s="5">
        <f>Table1689106[[#This Row],[Mean Value]]+$P$2</f>
        <v>216.65683399470575</v>
      </c>
      <c r="H121" s="5">
        <f>Table1689106[[#This Row],[Mean Value]]-$P$2</f>
        <v>208.86239677452502</v>
      </c>
      <c r="I121" s="4">
        <f>Table1689106[[#This Row],[Mean Value]]+$Q$2</f>
        <v>220.55405260479611</v>
      </c>
      <c r="J121" s="4">
        <f>Table1689106[[#This Row],[Mean Value]]-($Q$2)</f>
        <v>204.96517816443466</v>
      </c>
      <c r="K121" s="7">
        <f>Table1689106[[#This Row],[Mean Value]]+$R$2</f>
        <v>224.45127121488648</v>
      </c>
      <c r="L121" s="8">
        <f>Table1689106[[#This Row],[Mean Value]]-$R$2</f>
        <v>201.0679595543443</v>
      </c>
      <c r="M121" s="20" t="str">
        <f t="array" ref="M121">IF(OR(D121&lt;$Z$2, D121&gt;$Y$2), "Yes", "No")</f>
        <v>No</v>
      </c>
      <c r="N121" s="3"/>
      <c r="V121"/>
      <c r="W121"/>
      <c r="Z121"/>
      <c r="AB121"/>
    </row>
    <row r="122" spans="1:28" x14ac:dyDescent="0.25">
      <c r="A122" s="2">
        <v>43416</v>
      </c>
      <c r="B122" s="15">
        <v>1317</v>
      </c>
      <c r="C122" s="24" t="s">
        <v>28</v>
      </c>
      <c r="D122" s="23">
        <v>209</v>
      </c>
      <c r="E122" s="19">
        <f t="shared" si="20"/>
        <v>212.75961538461539</v>
      </c>
      <c r="F12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43416.553472222222</v>
      </c>
      <c r="G122" s="5">
        <f>Table1689106[[#This Row],[Mean Value]]+$P$2</f>
        <v>216.65683399470575</v>
      </c>
      <c r="H122" s="5">
        <f>Table1689106[[#This Row],[Mean Value]]-$P$2</f>
        <v>208.86239677452502</v>
      </c>
      <c r="I122" s="4">
        <f>Table1689106[[#This Row],[Mean Value]]+$Q$2</f>
        <v>220.55405260479611</v>
      </c>
      <c r="J122" s="4">
        <f>Table1689106[[#This Row],[Mean Value]]-($Q$2)</f>
        <v>204.96517816443466</v>
      </c>
      <c r="K122" s="7">
        <f>Table1689106[[#This Row],[Mean Value]]+$R$2</f>
        <v>224.45127121488648</v>
      </c>
      <c r="L122" s="8">
        <f>Table1689106[[#This Row],[Mean Value]]-$R$2</f>
        <v>201.0679595543443</v>
      </c>
      <c r="M122" s="20" t="str">
        <f t="array" ref="M122">IF(OR(D122&lt;$Z$2, D122&gt;$Y$2), "Yes", "No")</f>
        <v>No</v>
      </c>
      <c r="N122" s="3"/>
      <c r="V122"/>
      <c r="W122"/>
      <c r="Z122"/>
      <c r="AB122"/>
    </row>
    <row r="123" spans="1:28" x14ac:dyDescent="0.25">
      <c r="A123" s="2">
        <v>43416</v>
      </c>
      <c r="B123" s="15">
        <v>1424</v>
      </c>
      <c r="C123" s="24" t="s">
        <v>27</v>
      </c>
      <c r="D123" s="23">
        <v>212</v>
      </c>
      <c r="E123" s="19">
        <f t="shared" si="20"/>
        <v>212.75961538461539</v>
      </c>
      <c r="F12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</v>
      </c>
      <c r="G123" s="5">
        <f>Table1689106[[#This Row],[Mean Value]]+$P$2</f>
        <v>216.65683399470575</v>
      </c>
      <c r="H123" s="5">
        <f>Table1689106[[#This Row],[Mean Value]]-$P$2</f>
        <v>208.86239677452502</v>
      </c>
      <c r="I123" s="4">
        <f>Table1689106[[#This Row],[Mean Value]]+$Q$2</f>
        <v>220.55405260479611</v>
      </c>
      <c r="J123" s="4">
        <f>Table1689106[[#This Row],[Mean Value]]-($Q$2)</f>
        <v>204.96517816443466</v>
      </c>
      <c r="K123" s="7">
        <f>Table1689106[[#This Row],[Mean Value]]+$R$2</f>
        <v>224.45127121488648</v>
      </c>
      <c r="L123" s="8">
        <f>Table1689106[[#This Row],[Mean Value]]-$R$2</f>
        <v>201.0679595543443</v>
      </c>
      <c r="M123" s="20" t="str">
        <f t="array" ref="M123">IF(OR(D123&lt;$Z$2, D123&gt;$Y$2), "Yes", "No")</f>
        <v>No</v>
      </c>
      <c r="N123" s="3"/>
      <c r="V123"/>
      <c r="W123"/>
      <c r="Z123"/>
      <c r="AB123"/>
    </row>
    <row r="124" spans="1:28" x14ac:dyDescent="0.25">
      <c r="A124" s="2">
        <v>43416</v>
      </c>
      <c r="B124" s="15">
        <v>1630</v>
      </c>
      <c r="C124" s="24" t="s">
        <v>30</v>
      </c>
      <c r="D124" s="23">
        <v>204</v>
      </c>
      <c r="E124" s="19">
        <f t="shared" si="20"/>
        <v>212.75961538461539</v>
      </c>
      <c r="F12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43416.6875</v>
      </c>
      <c r="G124" s="5">
        <f>Table1689106[[#This Row],[Mean Value]]+$P$2</f>
        <v>216.65683399470575</v>
      </c>
      <c r="H124" s="5">
        <f>Table1689106[[#This Row],[Mean Value]]-$P$2</f>
        <v>208.86239677452502</v>
      </c>
      <c r="I124" s="4">
        <f>Table1689106[[#This Row],[Mean Value]]+$Q$2</f>
        <v>220.55405260479611</v>
      </c>
      <c r="J124" s="4">
        <f>Table1689106[[#This Row],[Mean Value]]-($Q$2)</f>
        <v>204.96517816443466</v>
      </c>
      <c r="K124" s="7">
        <f>Table1689106[[#This Row],[Mean Value]]+$R$2</f>
        <v>224.45127121488648</v>
      </c>
      <c r="L124" s="8">
        <f>Table1689106[[#This Row],[Mean Value]]-$R$2</f>
        <v>201.0679595543443</v>
      </c>
      <c r="M124" s="20" t="str">
        <f t="array" ref="M124">IF(OR(D124&lt;$Z$2, D124&gt;$Y$2), "Yes", "No")</f>
        <v>No</v>
      </c>
      <c r="N124" s="3"/>
      <c r="V124"/>
      <c r="W124"/>
      <c r="Z124"/>
      <c r="AB124"/>
    </row>
    <row r="125" spans="1:28" x14ac:dyDescent="0.25">
      <c r="A125" s="2">
        <v>43416</v>
      </c>
      <c r="B125" s="15">
        <v>1702</v>
      </c>
      <c r="C125" s="24" t="s">
        <v>30</v>
      </c>
      <c r="D125" s="23">
        <v>213</v>
      </c>
      <c r="E125" s="19">
        <f t="shared" ref="E125:E131" si="21">$O$2</f>
        <v>212.75961538461539</v>
      </c>
      <c r="F12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43416.709722222222</v>
      </c>
      <c r="G125" s="5">
        <f>Table1689106[[#This Row],[Mean Value]]+$P$2</f>
        <v>216.65683399470575</v>
      </c>
      <c r="H125" s="5">
        <f>Table1689106[[#This Row],[Mean Value]]-$P$2</f>
        <v>208.86239677452502</v>
      </c>
      <c r="I125" s="4">
        <f>Table1689106[[#This Row],[Mean Value]]+$Q$2</f>
        <v>220.55405260479611</v>
      </c>
      <c r="J125" s="4">
        <f>Table1689106[[#This Row],[Mean Value]]-($Q$2)</f>
        <v>204.96517816443466</v>
      </c>
      <c r="K125" s="7">
        <f>Table1689106[[#This Row],[Mean Value]]+$R$2</f>
        <v>224.45127121488648</v>
      </c>
      <c r="L125" s="8">
        <f>Table1689106[[#This Row],[Mean Value]]-$R$2</f>
        <v>201.0679595543443</v>
      </c>
      <c r="M125" s="20" t="str">
        <f t="array" ref="M125">IF(OR(D125&lt;$Z$2, D125&gt;$Y$2), "Yes", "No")</f>
        <v>No</v>
      </c>
      <c r="N125" s="3"/>
      <c r="V125"/>
      <c r="W125"/>
      <c r="Z125"/>
      <c r="AB125"/>
    </row>
    <row r="126" spans="1:28" x14ac:dyDescent="0.25">
      <c r="A126" s="2">
        <v>43416</v>
      </c>
      <c r="B126" s="15">
        <v>1907</v>
      </c>
      <c r="C126" s="24" t="s">
        <v>36</v>
      </c>
      <c r="D126" s="23">
        <v>214</v>
      </c>
      <c r="E126" s="19">
        <f t="shared" si="21"/>
        <v>212.75961538461539</v>
      </c>
      <c r="F12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43416.796527777777</v>
      </c>
      <c r="G126" s="5">
        <f>Table1689106[[#This Row],[Mean Value]]+$P$2</f>
        <v>216.65683399470575</v>
      </c>
      <c r="H126" s="5">
        <f>Table1689106[[#This Row],[Mean Value]]-$P$2</f>
        <v>208.86239677452502</v>
      </c>
      <c r="I126" s="4">
        <f>Table1689106[[#This Row],[Mean Value]]+$Q$2</f>
        <v>220.55405260479611</v>
      </c>
      <c r="J126" s="4">
        <f>Table1689106[[#This Row],[Mean Value]]-($Q$2)</f>
        <v>204.96517816443466</v>
      </c>
      <c r="K126" s="7">
        <f>Table1689106[[#This Row],[Mean Value]]+$R$2</f>
        <v>224.45127121488648</v>
      </c>
      <c r="L126" s="8">
        <f>Table1689106[[#This Row],[Mean Value]]-$R$2</f>
        <v>201.0679595543443</v>
      </c>
      <c r="M126" s="20" t="str">
        <f t="array" ref="M126">IF(OR(D126&lt;$Z$2, D126&gt;$Y$2), "Yes", "No")</f>
        <v>No</v>
      </c>
      <c r="N126" s="3"/>
      <c r="V126"/>
      <c r="W126"/>
      <c r="Z126"/>
      <c r="AB126"/>
    </row>
    <row r="127" spans="1:28" x14ac:dyDescent="0.25">
      <c r="A127" s="2">
        <v>43417</v>
      </c>
      <c r="B127" s="15">
        <v>611</v>
      </c>
      <c r="C127" s="24" t="s">
        <v>28</v>
      </c>
      <c r="D127" s="23">
        <v>213</v>
      </c>
      <c r="E127" s="19">
        <f t="shared" si="21"/>
        <v>212.75961538461539</v>
      </c>
      <c r="F12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43417.257638888892</v>
      </c>
      <c r="G127" s="5">
        <f>Table1689106[[#This Row],[Mean Value]]+$P$2</f>
        <v>216.65683399470575</v>
      </c>
      <c r="H127" s="5">
        <f>Table1689106[[#This Row],[Mean Value]]-$P$2</f>
        <v>208.86239677452502</v>
      </c>
      <c r="I127" s="4">
        <f>Table1689106[[#This Row],[Mean Value]]+$Q$2</f>
        <v>220.55405260479611</v>
      </c>
      <c r="J127" s="4">
        <f>Table1689106[[#This Row],[Mean Value]]-($Q$2)</f>
        <v>204.96517816443466</v>
      </c>
      <c r="K127" s="7">
        <f>Table1689106[[#This Row],[Mean Value]]+$R$2</f>
        <v>224.45127121488648</v>
      </c>
      <c r="L127" s="8">
        <f>Table1689106[[#This Row],[Mean Value]]-$R$2</f>
        <v>201.0679595543443</v>
      </c>
      <c r="M127" s="20" t="str">
        <f t="array" ref="M127">IF(OR(D127&lt;$Z$2, D127&gt;$Y$2), "Yes", "No")</f>
        <v>No</v>
      </c>
      <c r="N127" s="3"/>
      <c r="V127"/>
      <c r="W127"/>
      <c r="Z127"/>
      <c r="AB127"/>
    </row>
    <row r="128" spans="1:28" x14ac:dyDescent="0.25">
      <c r="A128" s="2">
        <v>43417</v>
      </c>
      <c r="B128" s="15">
        <v>934</v>
      </c>
      <c r="C128" s="24" t="s">
        <v>28</v>
      </c>
      <c r="D128" s="23">
        <v>215</v>
      </c>
      <c r="E128" s="19">
        <f t="shared" si="21"/>
        <v>212.75961538461539</v>
      </c>
      <c r="F12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43417.398611111108</v>
      </c>
      <c r="G128" s="5">
        <f>Table1689106[[#This Row],[Mean Value]]+$P$2</f>
        <v>216.65683399470575</v>
      </c>
      <c r="H128" s="5">
        <f>Table1689106[[#This Row],[Mean Value]]-$P$2</f>
        <v>208.86239677452502</v>
      </c>
      <c r="I128" s="4">
        <f>Table1689106[[#This Row],[Mean Value]]+$Q$2</f>
        <v>220.55405260479611</v>
      </c>
      <c r="J128" s="4">
        <f>Table1689106[[#This Row],[Mean Value]]-($Q$2)</f>
        <v>204.96517816443466</v>
      </c>
      <c r="K128" s="7">
        <f>Table1689106[[#This Row],[Mean Value]]+$R$2</f>
        <v>224.45127121488648</v>
      </c>
      <c r="L128" s="8">
        <f>Table1689106[[#This Row],[Mean Value]]-$R$2</f>
        <v>201.0679595543443</v>
      </c>
      <c r="M128" s="20" t="str">
        <f t="array" ref="M128">IF(OR(D128&lt;$Z$2, D128&gt;$Y$2), "Yes", "No")</f>
        <v>No</v>
      </c>
      <c r="N128" s="3"/>
      <c r="V128"/>
      <c r="W128"/>
      <c r="Z128"/>
      <c r="AB128"/>
    </row>
    <row r="129" spans="1:28" x14ac:dyDescent="0.25">
      <c r="A129" s="2">
        <v>43417</v>
      </c>
      <c r="B129" s="15">
        <v>1149</v>
      </c>
      <c r="C129" s="24" t="s">
        <v>28</v>
      </c>
      <c r="D129" s="23">
        <v>213</v>
      </c>
      <c r="E129" s="19">
        <f t="shared" si="21"/>
        <v>212.75961538461539</v>
      </c>
      <c r="F12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43417.492361111108</v>
      </c>
      <c r="G129" s="5">
        <f>Table1689106[[#This Row],[Mean Value]]+$P$2</f>
        <v>216.65683399470575</v>
      </c>
      <c r="H129" s="5">
        <f>Table1689106[[#This Row],[Mean Value]]-$P$2</f>
        <v>208.86239677452502</v>
      </c>
      <c r="I129" s="4">
        <f>Table1689106[[#This Row],[Mean Value]]+$Q$2</f>
        <v>220.55405260479611</v>
      </c>
      <c r="J129" s="4">
        <f>Table1689106[[#This Row],[Mean Value]]-($Q$2)</f>
        <v>204.96517816443466</v>
      </c>
      <c r="K129" s="7">
        <f>Table1689106[[#This Row],[Mean Value]]+$R$2</f>
        <v>224.45127121488648</v>
      </c>
      <c r="L129" s="8">
        <f>Table1689106[[#This Row],[Mean Value]]-$R$2</f>
        <v>201.0679595543443</v>
      </c>
      <c r="M129" s="20" t="str">
        <f t="array" ref="M129">IF(OR(D129&lt;$Z$2, D129&gt;$Y$2), "Yes", "No")</f>
        <v>No</v>
      </c>
      <c r="N129" s="3"/>
      <c r="V129"/>
      <c r="W129"/>
      <c r="Z129"/>
      <c r="AB129"/>
    </row>
    <row r="130" spans="1:28" x14ac:dyDescent="0.25">
      <c r="A130" s="2">
        <v>43417</v>
      </c>
      <c r="B130" s="15">
        <v>1250</v>
      </c>
      <c r="C130" s="24" t="s">
        <v>28</v>
      </c>
      <c r="D130" s="23">
        <v>213</v>
      </c>
      <c r="E130" s="19">
        <f>$O$2</f>
        <v>212.75961538461539</v>
      </c>
      <c r="F13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43417.534722222219</v>
      </c>
      <c r="G130" s="5">
        <f>Table1689106[[#This Row],[Mean Value]]+$P$2</f>
        <v>216.65683399470575</v>
      </c>
      <c r="H130" s="5">
        <f>Table1689106[[#This Row],[Mean Value]]-$P$2</f>
        <v>208.86239677452502</v>
      </c>
      <c r="I130" s="4">
        <f>Table1689106[[#This Row],[Mean Value]]+$Q$2</f>
        <v>220.55405260479611</v>
      </c>
      <c r="J130" s="4">
        <f>Table1689106[[#This Row],[Mean Value]]-($Q$2)</f>
        <v>204.96517816443466</v>
      </c>
      <c r="K130" s="7">
        <f>Table1689106[[#This Row],[Mean Value]]+$R$2</f>
        <v>224.45127121488648</v>
      </c>
      <c r="L130" s="8">
        <f>Table1689106[[#This Row],[Mean Value]]-$R$2</f>
        <v>201.0679595543443</v>
      </c>
      <c r="M130" s="20" t="str">
        <f t="array" ref="M130">IF(OR(D130&lt;$Z$2, D130&gt;$Y$2), "Yes", "No")</f>
        <v>No</v>
      </c>
      <c r="N130" s="3"/>
      <c r="V130"/>
      <c r="W130"/>
      <c r="Z130"/>
      <c r="AB130"/>
    </row>
    <row r="131" spans="1:28" x14ac:dyDescent="0.25">
      <c r="A131" s="2">
        <v>43417</v>
      </c>
      <c r="B131" s="15">
        <v>1441</v>
      </c>
      <c r="C131" s="24" t="s">
        <v>27</v>
      </c>
      <c r="D131" s="23">
        <v>213</v>
      </c>
      <c r="E131" s="19">
        <f t="shared" si="21"/>
        <v>212.75961538461539</v>
      </c>
      <c r="F13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43417.611805555556</v>
      </c>
      <c r="G131" s="5">
        <f>Table1689106[[#This Row],[Mean Value]]+$P$2</f>
        <v>216.65683399470575</v>
      </c>
      <c r="H131" s="5">
        <f>Table1689106[[#This Row],[Mean Value]]-$P$2</f>
        <v>208.86239677452502</v>
      </c>
      <c r="I131" s="4">
        <f>Table1689106[[#This Row],[Mean Value]]+$Q$2</f>
        <v>220.55405260479611</v>
      </c>
      <c r="J131" s="4">
        <f>Table1689106[[#This Row],[Mean Value]]-($Q$2)</f>
        <v>204.96517816443466</v>
      </c>
      <c r="K131" s="7">
        <f>Table1689106[[#This Row],[Mean Value]]+$R$2</f>
        <v>224.45127121488648</v>
      </c>
      <c r="L131" s="8">
        <f>Table1689106[[#This Row],[Mean Value]]-$R$2</f>
        <v>201.0679595543443</v>
      </c>
      <c r="M131" s="20" t="str">
        <f t="array" ref="M131">IF(OR(D131&lt;$Z$2, D131&gt;$Y$2), "Yes", "No")</f>
        <v>No</v>
      </c>
      <c r="N131" s="3"/>
      <c r="V131"/>
      <c r="W131"/>
      <c r="Z131"/>
      <c r="AB131"/>
    </row>
    <row r="132" spans="1:28" x14ac:dyDescent="0.25">
      <c r="A132" s="2">
        <v>43417</v>
      </c>
      <c r="B132" s="15">
        <v>1759</v>
      </c>
      <c r="C132" s="24" t="s">
        <v>27</v>
      </c>
      <c r="D132" s="23">
        <v>205</v>
      </c>
      <c r="E132" s="19">
        <f t="shared" ref="E132:E137" si="22">$O$2</f>
        <v>212.75961538461539</v>
      </c>
      <c r="F13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43417.749305555553</v>
      </c>
      <c r="G132" s="5">
        <f>Table1689106[[#This Row],[Mean Value]]+$P$2</f>
        <v>216.65683399470575</v>
      </c>
      <c r="H132" s="5">
        <f>Table1689106[[#This Row],[Mean Value]]-$P$2</f>
        <v>208.86239677452502</v>
      </c>
      <c r="I132" s="4">
        <f>Table1689106[[#This Row],[Mean Value]]+$Q$2</f>
        <v>220.55405260479611</v>
      </c>
      <c r="J132" s="4">
        <f>Table1689106[[#This Row],[Mean Value]]-($Q$2)</f>
        <v>204.96517816443466</v>
      </c>
      <c r="K132" s="7">
        <f>Table1689106[[#This Row],[Mean Value]]+$R$2</f>
        <v>224.45127121488648</v>
      </c>
      <c r="L132" s="8">
        <f>Table1689106[[#This Row],[Mean Value]]-$R$2</f>
        <v>201.0679595543443</v>
      </c>
      <c r="M132" s="20" t="str">
        <f t="array" ref="M132">IF(OR(D132&lt;$Z$2, D132&gt;$Y$2), "Yes", "No")</f>
        <v>No</v>
      </c>
      <c r="N132" s="3"/>
      <c r="V132"/>
      <c r="W132"/>
      <c r="Z132"/>
      <c r="AB132"/>
    </row>
    <row r="133" spans="1:28" x14ac:dyDescent="0.25">
      <c r="A133" s="2">
        <v>43417</v>
      </c>
      <c r="B133" s="15">
        <v>1853</v>
      </c>
      <c r="C133" s="24" t="s">
        <v>27</v>
      </c>
      <c r="D133" s="23">
        <v>211</v>
      </c>
      <c r="E133" s="19">
        <f t="shared" si="22"/>
        <v>212.75961538461539</v>
      </c>
      <c r="F13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43417.786805555559</v>
      </c>
      <c r="G133" s="5">
        <f>Table1689106[[#This Row],[Mean Value]]+$P$2</f>
        <v>216.65683399470575</v>
      </c>
      <c r="H133" s="5">
        <f>Table1689106[[#This Row],[Mean Value]]-$P$2</f>
        <v>208.86239677452502</v>
      </c>
      <c r="I133" s="4">
        <f>Table1689106[[#This Row],[Mean Value]]+$Q$2</f>
        <v>220.55405260479611</v>
      </c>
      <c r="J133" s="4">
        <f>Table1689106[[#This Row],[Mean Value]]-($Q$2)</f>
        <v>204.96517816443466</v>
      </c>
      <c r="K133" s="7">
        <f>Table1689106[[#This Row],[Mean Value]]+$R$2</f>
        <v>224.45127121488648</v>
      </c>
      <c r="L133" s="8">
        <f>Table1689106[[#This Row],[Mean Value]]-$R$2</f>
        <v>201.0679595543443</v>
      </c>
      <c r="M133" s="20" t="str">
        <f t="array" ref="M133">IF(OR(D133&lt;$Z$2, D133&gt;$Y$2), "Yes", "No")</f>
        <v>No</v>
      </c>
      <c r="N133" s="3"/>
      <c r="V133"/>
      <c r="W133"/>
      <c r="Z133"/>
      <c r="AB133"/>
    </row>
    <row r="134" spans="1:28" x14ac:dyDescent="0.25">
      <c r="A134" s="2">
        <v>43418</v>
      </c>
      <c r="B134" s="15">
        <v>622</v>
      </c>
      <c r="C134" s="24" t="s">
        <v>28</v>
      </c>
      <c r="D134" s="23">
        <v>215</v>
      </c>
      <c r="E134" s="19">
        <f t="shared" si="22"/>
        <v>212.75961538461539</v>
      </c>
      <c r="F13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43418.265277777777</v>
      </c>
      <c r="G134" s="5">
        <f>Table1689106[[#This Row],[Mean Value]]+$P$2</f>
        <v>216.65683399470575</v>
      </c>
      <c r="H134" s="5">
        <f>Table1689106[[#This Row],[Mean Value]]-$P$2</f>
        <v>208.86239677452502</v>
      </c>
      <c r="I134" s="4">
        <f>Table1689106[[#This Row],[Mean Value]]+$Q$2</f>
        <v>220.55405260479611</v>
      </c>
      <c r="J134" s="4">
        <f>Table1689106[[#This Row],[Mean Value]]-($Q$2)</f>
        <v>204.96517816443466</v>
      </c>
      <c r="K134" s="7">
        <f>Table1689106[[#This Row],[Mean Value]]+$R$2</f>
        <v>224.45127121488648</v>
      </c>
      <c r="L134" s="8">
        <f>Table1689106[[#This Row],[Mean Value]]-$R$2</f>
        <v>201.0679595543443</v>
      </c>
      <c r="M134" s="20" t="str">
        <f t="array" ref="M134">IF(OR(D134&lt;$Z$2, D134&gt;$Y$2), "Yes", "No")</f>
        <v>No</v>
      </c>
      <c r="N134" s="3"/>
      <c r="V134"/>
      <c r="W134"/>
      <c r="Z134"/>
      <c r="AB134"/>
    </row>
    <row r="135" spans="1:28" x14ac:dyDescent="0.25">
      <c r="A135" s="2">
        <v>43418</v>
      </c>
      <c r="B135" s="15">
        <v>945</v>
      </c>
      <c r="C135" s="24" t="s">
        <v>28</v>
      </c>
      <c r="D135" s="23">
        <v>216</v>
      </c>
      <c r="E135" s="19">
        <f t="shared" si="22"/>
        <v>212.75961538461539</v>
      </c>
      <c r="F13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43418.40625</v>
      </c>
      <c r="G135" s="5">
        <f>Table1689106[[#This Row],[Mean Value]]+$P$2</f>
        <v>216.65683399470575</v>
      </c>
      <c r="H135" s="5">
        <f>Table1689106[[#This Row],[Mean Value]]-$P$2</f>
        <v>208.86239677452502</v>
      </c>
      <c r="I135" s="4">
        <f>Table1689106[[#This Row],[Mean Value]]+$Q$2</f>
        <v>220.55405260479611</v>
      </c>
      <c r="J135" s="4">
        <f>Table1689106[[#This Row],[Mean Value]]-($Q$2)</f>
        <v>204.96517816443466</v>
      </c>
      <c r="K135" s="7">
        <f>Table1689106[[#This Row],[Mean Value]]+$R$2</f>
        <v>224.45127121488648</v>
      </c>
      <c r="L135" s="8">
        <f>Table1689106[[#This Row],[Mean Value]]-$R$2</f>
        <v>201.0679595543443</v>
      </c>
      <c r="M135" s="20" t="str">
        <f t="array" ref="M135">IF(OR(D135&lt;$Z$2, D135&gt;$Y$2), "Yes", "No")</f>
        <v>No</v>
      </c>
      <c r="N135" s="3"/>
      <c r="V135"/>
      <c r="W135"/>
      <c r="Z135"/>
      <c r="AB135"/>
    </row>
    <row r="136" spans="1:28" x14ac:dyDescent="0.25">
      <c r="A136" s="2">
        <v>43418</v>
      </c>
      <c r="B136" s="15">
        <v>1022</v>
      </c>
      <c r="C136" s="24" t="s">
        <v>28</v>
      </c>
      <c r="D136" s="23">
        <v>214</v>
      </c>
      <c r="E136" s="19">
        <f t="shared" si="22"/>
        <v>212.75961538461539</v>
      </c>
      <c r="F13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43418.431944444441</v>
      </c>
      <c r="G136" s="5">
        <f>Table1689106[[#This Row],[Mean Value]]+$P$2</f>
        <v>216.65683399470575</v>
      </c>
      <c r="H136" s="5">
        <f>Table1689106[[#This Row],[Mean Value]]-$P$2</f>
        <v>208.86239677452502</v>
      </c>
      <c r="I136" s="4">
        <f>Table1689106[[#This Row],[Mean Value]]+$Q$2</f>
        <v>220.55405260479611</v>
      </c>
      <c r="J136" s="4">
        <f>Table1689106[[#This Row],[Mean Value]]-($Q$2)</f>
        <v>204.96517816443466</v>
      </c>
      <c r="K136" s="7">
        <f>Table1689106[[#This Row],[Mean Value]]+$R$2</f>
        <v>224.45127121488648</v>
      </c>
      <c r="L136" s="8">
        <f>Table1689106[[#This Row],[Mean Value]]-$R$2</f>
        <v>201.0679595543443</v>
      </c>
      <c r="M136" s="20" t="str">
        <f t="array" ref="M136">IF(OR(D136&lt;$Z$2, D136&gt;$Y$2), "Yes", "No")</f>
        <v>No</v>
      </c>
      <c r="N136" s="3"/>
      <c r="V136"/>
      <c r="W136"/>
      <c r="Z136"/>
      <c r="AB136"/>
    </row>
    <row r="137" spans="1:28" x14ac:dyDescent="0.25">
      <c r="A137" s="2">
        <v>43418</v>
      </c>
      <c r="B137" s="15">
        <v>1248</v>
      </c>
      <c r="C137" s="24" t="s">
        <v>28</v>
      </c>
      <c r="D137" s="23">
        <v>214</v>
      </c>
      <c r="E137" s="19">
        <f t="shared" si="22"/>
        <v>212.75961538461539</v>
      </c>
      <c r="F13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43418.533333333333</v>
      </c>
      <c r="G137" s="5">
        <f>Table1689106[[#This Row],[Mean Value]]+$P$2</f>
        <v>216.65683399470575</v>
      </c>
      <c r="H137" s="5">
        <f>Table1689106[[#This Row],[Mean Value]]-$P$2</f>
        <v>208.86239677452502</v>
      </c>
      <c r="I137" s="4">
        <f>Table1689106[[#This Row],[Mean Value]]+$Q$2</f>
        <v>220.55405260479611</v>
      </c>
      <c r="J137" s="4">
        <f>Table1689106[[#This Row],[Mean Value]]-($Q$2)</f>
        <v>204.96517816443466</v>
      </c>
      <c r="K137" s="7">
        <f>Table1689106[[#This Row],[Mean Value]]+$R$2</f>
        <v>224.45127121488648</v>
      </c>
      <c r="L137" s="8">
        <f>Table1689106[[#This Row],[Mean Value]]-$R$2</f>
        <v>201.0679595543443</v>
      </c>
      <c r="M137" s="20" t="str">
        <f t="array" ref="M137">IF(OR(D137&lt;$Z$2, D137&gt;$Y$2), "Yes", "No")</f>
        <v>No</v>
      </c>
      <c r="N137" s="3"/>
      <c r="V137"/>
      <c r="W137"/>
      <c r="Z137"/>
      <c r="AB137"/>
    </row>
    <row r="138" spans="1:28" x14ac:dyDescent="0.25">
      <c r="A138" s="2">
        <v>43418</v>
      </c>
      <c r="B138" s="15">
        <v>1432</v>
      </c>
      <c r="C138" s="24" t="s">
        <v>30</v>
      </c>
      <c r="D138" s="23">
        <v>214</v>
      </c>
      <c r="E138" s="19">
        <f t="shared" ref="E138:E143" si="23">$O$2</f>
        <v>212.75961538461539</v>
      </c>
      <c r="F13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43418.605555555558</v>
      </c>
      <c r="G138" s="5">
        <f>Table1689106[[#This Row],[Mean Value]]+$P$2</f>
        <v>216.65683399470575</v>
      </c>
      <c r="H138" s="5">
        <f>Table1689106[[#This Row],[Mean Value]]-$P$2</f>
        <v>208.86239677452502</v>
      </c>
      <c r="I138" s="4">
        <f>Table1689106[[#This Row],[Mean Value]]+$Q$2</f>
        <v>220.55405260479611</v>
      </c>
      <c r="J138" s="4">
        <f>Table1689106[[#This Row],[Mean Value]]-($Q$2)</f>
        <v>204.96517816443466</v>
      </c>
      <c r="K138" s="7">
        <f>Table1689106[[#This Row],[Mean Value]]+$R$2</f>
        <v>224.45127121488648</v>
      </c>
      <c r="L138" s="8">
        <f>Table1689106[[#This Row],[Mean Value]]-$R$2</f>
        <v>201.0679595543443</v>
      </c>
      <c r="M138" s="20" t="str">
        <f t="array" ref="M138">IF(OR(D138&lt;$Z$2, D138&gt;$Y$2), "Yes", "No")</f>
        <v>No</v>
      </c>
      <c r="N138" s="3"/>
      <c r="V138"/>
      <c r="W138"/>
      <c r="Z138"/>
      <c r="AB138"/>
    </row>
    <row r="139" spans="1:28" x14ac:dyDescent="0.25">
      <c r="A139" s="2">
        <v>43418</v>
      </c>
      <c r="B139" s="15">
        <v>1703</v>
      </c>
      <c r="C139" s="24" t="s">
        <v>30</v>
      </c>
      <c r="D139" s="23">
        <v>216</v>
      </c>
      <c r="E139" s="19">
        <f t="shared" si="23"/>
        <v>212.75961538461539</v>
      </c>
      <c r="F13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43418.710416666669</v>
      </c>
      <c r="G139" s="5">
        <f>Table1689106[[#This Row],[Mean Value]]+$P$2</f>
        <v>216.65683399470575</v>
      </c>
      <c r="H139" s="5">
        <f>Table1689106[[#This Row],[Mean Value]]-$P$2</f>
        <v>208.86239677452502</v>
      </c>
      <c r="I139" s="4">
        <f>Table1689106[[#This Row],[Mean Value]]+$Q$2</f>
        <v>220.55405260479611</v>
      </c>
      <c r="J139" s="4">
        <f>Table1689106[[#This Row],[Mean Value]]-($Q$2)</f>
        <v>204.96517816443466</v>
      </c>
      <c r="K139" s="7">
        <f>Table1689106[[#This Row],[Mean Value]]+$R$2</f>
        <v>224.45127121488648</v>
      </c>
      <c r="L139" s="8">
        <f>Table1689106[[#This Row],[Mean Value]]-$R$2</f>
        <v>201.0679595543443</v>
      </c>
      <c r="M139" s="20" t="str">
        <f t="array" ref="M139">IF(OR(D139&lt;$Z$2, D139&gt;$Y$2), "Yes", "No")</f>
        <v>No</v>
      </c>
      <c r="N139" s="3"/>
      <c r="V139"/>
      <c r="W139"/>
      <c r="Z139"/>
      <c r="AB139"/>
    </row>
    <row r="140" spans="1:28" x14ac:dyDescent="0.25">
      <c r="A140" s="2">
        <v>43418</v>
      </c>
      <c r="B140" s="15">
        <v>1812</v>
      </c>
      <c r="C140" s="24" t="s">
        <v>30</v>
      </c>
      <c r="D140" s="23">
        <v>216</v>
      </c>
      <c r="E140" s="19">
        <f t="shared" si="23"/>
        <v>212.75961538461539</v>
      </c>
      <c r="F14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43418.758333333331</v>
      </c>
      <c r="G140" s="5">
        <f>Table1689106[[#This Row],[Mean Value]]+$P$2</f>
        <v>216.65683399470575</v>
      </c>
      <c r="H140" s="5">
        <f>Table1689106[[#This Row],[Mean Value]]-$P$2</f>
        <v>208.86239677452502</v>
      </c>
      <c r="I140" s="4">
        <f>Table1689106[[#This Row],[Mean Value]]+$Q$2</f>
        <v>220.55405260479611</v>
      </c>
      <c r="J140" s="4">
        <f>Table1689106[[#This Row],[Mean Value]]-($Q$2)</f>
        <v>204.96517816443466</v>
      </c>
      <c r="K140" s="7">
        <f>Table1689106[[#This Row],[Mean Value]]+$R$2</f>
        <v>224.45127121488648</v>
      </c>
      <c r="L140" s="8">
        <f>Table1689106[[#This Row],[Mean Value]]-$R$2</f>
        <v>201.0679595543443</v>
      </c>
      <c r="M140" s="20" t="str">
        <f t="array" ref="M140">IF(OR(D140&lt;$Z$2, D140&gt;$Y$2), "Yes", "No")</f>
        <v>No</v>
      </c>
      <c r="N140" s="3"/>
      <c r="V140"/>
      <c r="W140"/>
      <c r="Z140"/>
      <c r="AB140"/>
    </row>
    <row r="141" spans="1:28" x14ac:dyDescent="0.25">
      <c r="A141" s="2">
        <v>43419</v>
      </c>
      <c r="B141" s="15">
        <v>612</v>
      </c>
      <c r="C141" s="24" t="s">
        <v>28</v>
      </c>
      <c r="D141" s="23">
        <v>215</v>
      </c>
      <c r="E141" s="19">
        <f t="shared" si="23"/>
        <v>212.75961538461539</v>
      </c>
      <c r="F14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43419.258333333331</v>
      </c>
      <c r="G141" s="5">
        <f>Table1689106[[#This Row],[Mean Value]]+$P$2</f>
        <v>216.65683399470575</v>
      </c>
      <c r="H141" s="5">
        <f>Table1689106[[#This Row],[Mean Value]]-$P$2</f>
        <v>208.86239677452502</v>
      </c>
      <c r="I141" s="4">
        <f>Table1689106[[#This Row],[Mean Value]]+$Q$2</f>
        <v>220.55405260479611</v>
      </c>
      <c r="J141" s="4">
        <f>Table1689106[[#This Row],[Mean Value]]-($Q$2)</f>
        <v>204.96517816443466</v>
      </c>
      <c r="K141" s="7">
        <f>Table1689106[[#This Row],[Mean Value]]+$R$2</f>
        <v>224.45127121488648</v>
      </c>
      <c r="L141" s="8">
        <f>Table1689106[[#This Row],[Mean Value]]-$R$2</f>
        <v>201.0679595543443</v>
      </c>
      <c r="M141" s="20" t="str">
        <f t="array" ref="M141">IF(OR(D141&lt;$Z$2, D141&gt;$Y$2), "Yes", "No")</f>
        <v>No</v>
      </c>
      <c r="N141" s="3"/>
      <c r="V141"/>
      <c r="W141"/>
      <c r="Z141"/>
      <c r="AB141"/>
    </row>
    <row r="142" spans="1:28" x14ac:dyDescent="0.25">
      <c r="A142" s="2">
        <v>43419</v>
      </c>
      <c r="B142" s="15">
        <v>912</v>
      </c>
      <c r="C142" s="24" t="s">
        <v>28</v>
      </c>
      <c r="D142" s="23">
        <v>213</v>
      </c>
      <c r="E142" s="19">
        <f t="shared" si="23"/>
        <v>212.75961538461539</v>
      </c>
      <c r="F14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43419.383333333331</v>
      </c>
      <c r="G142" s="5">
        <f>Table1689106[[#This Row],[Mean Value]]+$P$2</f>
        <v>216.65683399470575</v>
      </c>
      <c r="H142" s="5">
        <f>Table1689106[[#This Row],[Mean Value]]-$P$2</f>
        <v>208.86239677452502</v>
      </c>
      <c r="I142" s="4">
        <f>Table1689106[[#This Row],[Mean Value]]+$Q$2</f>
        <v>220.55405260479611</v>
      </c>
      <c r="J142" s="4">
        <f>Table1689106[[#This Row],[Mean Value]]-($Q$2)</f>
        <v>204.96517816443466</v>
      </c>
      <c r="K142" s="7">
        <f>Table1689106[[#This Row],[Mean Value]]+$R$2</f>
        <v>224.45127121488648</v>
      </c>
      <c r="L142" s="8">
        <f>Table1689106[[#This Row],[Mean Value]]-$R$2</f>
        <v>201.0679595543443</v>
      </c>
      <c r="M142" s="20" t="str">
        <f t="array" ref="M142">IF(OR(D142&lt;$Z$2, D142&gt;$Y$2), "Yes", "No")</f>
        <v>No</v>
      </c>
      <c r="N142" s="3"/>
      <c r="V142"/>
      <c r="W142"/>
      <c r="Z142"/>
      <c r="AB142"/>
    </row>
    <row r="143" spans="1:28" x14ac:dyDescent="0.25">
      <c r="A143" s="2">
        <v>43419</v>
      </c>
      <c r="B143" s="15">
        <v>1231</v>
      </c>
      <c r="C143" s="24" t="s">
        <v>28</v>
      </c>
      <c r="D143" s="23">
        <v>214</v>
      </c>
      <c r="E143" s="19">
        <f t="shared" si="23"/>
        <v>212.75961538461539</v>
      </c>
      <c r="F14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43419.521527777775</v>
      </c>
      <c r="G143" s="5">
        <f>Table1689106[[#This Row],[Mean Value]]+$P$2</f>
        <v>216.65683399470575</v>
      </c>
      <c r="H143" s="5">
        <f>Table1689106[[#This Row],[Mean Value]]-$P$2</f>
        <v>208.86239677452502</v>
      </c>
      <c r="I143" s="4">
        <f>Table1689106[[#This Row],[Mean Value]]+$Q$2</f>
        <v>220.55405260479611</v>
      </c>
      <c r="J143" s="4">
        <f>Table1689106[[#This Row],[Mean Value]]-($Q$2)</f>
        <v>204.96517816443466</v>
      </c>
      <c r="K143" s="7">
        <f>Table1689106[[#This Row],[Mean Value]]+$R$2</f>
        <v>224.45127121488648</v>
      </c>
      <c r="L143" s="8">
        <f>Table1689106[[#This Row],[Mean Value]]-$R$2</f>
        <v>201.0679595543443</v>
      </c>
      <c r="M143" s="20" t="str">
        <f t="array" ref="M143">IF(OR(D143&lt;$Z$2, D143&gt;$Y$2), "Yes", "No")</f>
        <v>No</v>
      </c>
      <c r="N143" s="3"/>
      <c r="V143"/>
      <c r="W143"/>
      <c r="Z143"/>
      <c r="AB143"/>
    </row>
    <row r="144" spans="1:28" x14ac:dyDescent="0.25">
      <c r="A144" s="2">
        <v>43419</v>
      </c>
      <c r="B144" s="15">
        <v>1501</v>
      </c>
      <c r="C144" s="24" t="s">
        <v>37</v>
      </c>
      <c r="D144" s="23">
        <v>219</v>
      </c>
      <c r="E144" s="19">
        <f t="shared" ref="E144:E150" si="24">$O$2</f>
        <v>212.75961538461539</v>
      </c>
      <c r="F14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43419.625694444447</v>
      </c>
      <c r="G144" s="5">
        <f>Table1689106[[#This Row],[Mean Value]]+$P$2</f>
        <v>216.65683399470575</v>
      </c>
      <c r="H144" s="5">
        <f>Table1689106[[#This Row],[Mean Value]]-$P$2</f>
        <v>208.86239677452502</v>
      </c>
      <c r="I144" s="4">
        <f>Table1689106[[#This Row],[Mean Value]]+$Q$2</f>
        <v>220.55405260479611</v>
      </c>
      <c r="J144" s="4">
        <f>Table1689106[[#This Row],[Mean Value]]-($Q$2)</f>
        <v>204.96517816443466</v>
      </c>
      <c r="K144" s="7">
        <f>Table1689106[[#This Row],[Mean Value]]+$R$2</f>
        <v>224.45127121488648</v>
      </c>
      <c r="L144" s="8">
        <f>Table1689106[[#This Row],[Mean Value]]-$R$2</f>
        <v>201.0679595543443</v>
      </c>
      <c r="M144" s="20" t="str">
        <f t="array" ref="M144">IF(OR(D144&lt;$Z$2, D144&gt;$Y$2), "Yes", "No")</f>
        <v>No</v>
      </c>
      <c r="N144" s="3"/>
      <c r="V144"/>
      <c r="W144"/>
      <c r="Z144"/>
      <c r="AB144"/>
    </row>
    <row r="145" spans="1:28" x14ac:dyDescent="0.25">
      <c r="A145" s="2">
        <v>43419</v>
      </c>
      <c r="B145" s="15">
        <v>1621</v>
      </c>
      <c r="C145" s="24" t="s">
        <v>30</v>
      </c>
      <c r="D145" s="23">
        <v>217</v>
      </c>
      <c r="E145" s="19">
        <f t="shared" si="24"/>
        <v>212.75961538461539</v>
      </c>
      <c r="F14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43419.681250000001</v>
      </c>
      <c r="G145" s="5">
        <f>Table1689106[[#This Row],[Mean Value]]+$P$2</f>
        <v>216.65683399470575</v>
      </c>
      <c r="H145" s="5">
        <f>Table1689106[[#This Row],[Mean Value]]-$P$2</f>
        <v>208.86239677452502</v>
      </c>
      <c r="I145" s="4">
        <f>Table1689106[[#This Row],[Mean Value]]+$Q$2</f>
        <v>220.55405260479611</v>
      </c>
      <c r="J145" s="4">
        <f>Table1689106[[#This Row],[Mean Value]]-($Q$2)</f>
        <v>204.96517816443466</v>
      </c>
      <c r="K145" s="7">
        <f>Table1689106[[#This Row],[Mean Value]]+$R$2</f>
        <v>224.45127121488648</v>
      </c>
      <c r="L145" s="8">
        <f>Table1689106[[#This Row],[Mean Value]]-$R$2</f>
        <v>201.0679595543443</v>
      </c>
      <c r="M145" s="20" t="str">
        <f t="array" ref="M145">IF(OR(D145&lt;$Z$2, D145&gt;$Y$2), "Yes", "No")</f>
        <v>No</v>
      </c>
      <c r="N145" s="3"/>
      <c r="V145"/>
      <c r="W145"/>
      <c r="Z145"/>
      <c r="AB145"/>
    </row>
    <row r="146" spans="1:28" x14ac:dyDescent="0.25">
      <c r="A146" s="2">
        <v>43420</v>
      </c>
      <c r="B146" s="15">
        <v>537</v>
      </c>
      <c r="C146" s="24" t="s">
        <v>28</v>
      </c>
      <c r="D146" s="23">
        <v>216</v>
      </c>
      <c r="E146" s="19">
        <f t="shared" si="24"/>
        <v>212.75961538461539</v>
      </c>
      <c r="F14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43420.234027777777</v>
      </c>
      <c r="G146" s="5">
        <f>Table1689106[[#This Row],[Mean Value]]+$P$2</f>
        <v>216.65683399470575</v>
      </c>
      <c r="H146" s="5">
        <f>Table1689106[[#This Row],[Mean Value]]-$P$2</f>
        <v>208.86239677452502</v>
      </c>
      <c r="I146" s="4">
        <f>Table1689106[[#This Row],[Mean Value]]+$Q$2</f>
        <v>220.55405260479611</v>
      </c>
      <c r="J146" s="4">
        <f>Table1689106[[#This Row],[Mean Value]]-($Q$2)</f>
        <v>204.96517816443466</v>
      </c>
      <c r="K146" s="7">
        <f>Table1689106[[#This Row],[Mean Value]]+$R$2</f>
        <v>224.45127121488648</v>
      </c>
      <c r="L146" s="8">
        <f>Table1689106[[#This Row],[Mean Value]]-$R$2</f>
        <v>201.0679595543443</v>
      </c>
      <c r="M146" s="20" t="str">
        <f t="array" ref="M146">IF(OR(D146&lt;$Z$2, D146&gt;$Y$2), "Yes", "No")</f>
        <v>No</v>
      </c>
      <c r="N146" s="3"/>
      <c r="V146"/>
      <c r="W146"/>
      <c r="Z146"/>
      <c r="AB146"/>
    </row>
    <row r="147" spans="1:28" x14ac:dyDescent="0.25">
      <c r="A147" s="2">
        <v>43420</v>
      </c>
      <c r="B147" s="15">
        <v>654</v>
      </c>
      <c r="C147" s="24" t="s">
        <v>28</v>
      </c>
      <c r="D147" s="23">
        <v>216</v>
      </c>
      <c r="E147" s="19">
        <f t="shared" si="24"/>
        <v>212.75961538461539</v>
      </c>
      <c r="F14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43420.287499999999</v>
      </c>
      <c r="G147" s="5">
        <f>Table1689106[[#This Row],[Mean Value]]+$P$2</f>
        <v>216.65683399470575</v>
      </c>
      <c r="H147" s="5">
        <f>Table1689106[[#This Row],[Mean Value]]-$P$2</f>
        <v>208.86239677452502</v>
      </c>
      <c r="I147" s="4">
        <f>Table1689106[[#This Row],[Mean Value]]+$Q$2</f>
        <v>220.55405260479611</v>
      </c>
      <c r="J147" s="4">
        <f>Table1689106[[#This Row],[Mean Value]]-($Q$2)</f>
        <v>204.96517816443466</v>
      </c>
      <c r="K147" s="7">
        <f>Table1689106[[#This Row],[Mean Value]]+$R$2</f>
        <v>224.45127121488648</v>
      </c>
      <c r="L147" s="8">
        <f>Table1689106[[#This Row],[Mean Value]]-$R$2</f>
        <v>201.0679595543443</v>
      </c>
      <c r="M147" s="20" t="str">
        <f t="array" ref="M147">IF(OR(D147&lt;$Z$2, D147&gt;$Y$2), "Yes", "No")</f>
        <v>No</v>
      </c>
      <c r="N147" s="3"/>
      <c r="V147"/>
      <c r="W147"/>
      <c r="Z147"/>
      <c r="AB147"/>
    </row>
    <row r="148" spans="1:28" x14ac:dyDescent="0.25">
      <c r="A148" s="2">
        <v>43420</v>
      </c>
      <c r="B148" s="15">
        <v>911</v>
      </c>
      <c r="C148" s="24" t="s">
        <v>28</v>
      </c>
      <c r="D148" s="23">
        <v>217</v>
      </c>
      <c r="E148" s="19">
        <f t="shared" si="24"/>
        <v>212.75961538461539</v>
      </c>
      <c r="F14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43420.382638888892</v>
      </c>
      <c r="G148" s="5">
        <f>Table1689106[[#This Row],[Mean Value]]+$P$2</f>
        <v>216.65683399470575</v>
      </c>
      <c r="H148" s="5">
        <f>Table1689106[[#This Row],[Mean Value]]-$P$2</f>
        <v>208.86239677452502</v>
      </c>
      <c r="I148" s="4">
        <f>Table1689106[[#This Row],[Mean Value]]+$Q$2</f>
        <v>220.55405260479611</v>
      </c>
      <c r="J148" s="4">
        <f>Table1689106[[#This Row],[Mean Value]]-($Q$2)</f>
        <v>204.96517816443466</v>
      </c>
      <c r="K148" s="7">
        <f>Table1689106[[#This Row],[Mean Value]]+$R$2</f>
        <v>224.45127121488648</v>
      </c>
      <c r="L148" s="8">
        <f>Table1689106[[#This Row],[Mean Value]]-$R$2</f>
        <v>201.0679595543443</v>
      </c>
      <c r="M148" s="20" t="str">
        <f t="array" ref="M148">IF(OR(D148&lt;$Z$2, D148&gt;$Y$2), "Yes", "No")</f>
        <v>No</v>
      </c>
      <c r="N148" s="3"/>
      <c r="V148"/>
      <c r="W148"/>
      <c r="Z148"/>
      <c r="AB148"/>
    </row>
    <row r="149" spans="1:28" x14ac:dyDescent="0.25">
      <c r="A149" s="2">
        <v>43420</v>
      </c>
      <c r="B149" s="15">
        <v>1037</v>
      </c>
      <c r="C149" s="24" t="s">
        <v>35</v>
      </c>
      <c r="D149" s="23">
        <v>215</v>
      </c>
      <c r="E149" s="19">
        <f>$O$2</f>
        <v>212.75961538461539</v>
      </c>
      <c r="F14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43420.442361111112</v>
      </c>
      <c r="G149" s="5">
        <f>Table1689106[[#This Row],[Mean Value]]+$P$2</f>
        <v>216.65683399470575</v>
      </c>
      <c r="H149" s="5">
        <f>Table1689106[[#This Row],[Mean Value]]-$P$2</f>
        <v>208.86239677452502</v>
      </c>
      <c r="I149" s="4">
        <f>Table1689106[[#This Row],[Mean Value]]+$Q$2</f>
        <v>220.55405260479611</v>
      </c>
      <c r="J149" s="4">
        <f>Table1689106[[#This Row],[Mean Value]]-($Q$2)</f>
        <v>204.96517816443466</v>
      </c>
      <c r="K149" s="7">
        <f>Table1689106[[#This Row],[Mean Value]]+$R$2</f>
        <v>224.45127121488648</v>
      </c>
      <c r="L149" s="8">
        <f>Table1689106[[#This Row],[Mean Value]]-$R$2</f>
        <v>201.0679595543443</v>
      </c>
      <c r="M149" s="20" t="str">
        <f t="array" ref="M149">IF(OR(D149&lt;$Z$2, D149&gt;$Y$2), "Yes", "No")</f>
        <v>No</v>
      </c>
      <c r="N149" s="3"/>
      <c r="V149"/>
      <c r="W149"/>
      <c r="Z149"/>
      <c r="AB149"/>
    </row>
    <row r="150" spans="1:28" x14ac:dyDescent="0.25">
      <c r="A150" s="2">
        <v>43420</v>
      </c>
      <c r="B150" s="15">
        <v>1123</v>
      </c>
      <c r="C150" s="24" t="s">
        <v>28</v>
      </c>
      <c r="D150" s="23">
        <v>217</v>
      </c>
      <c r="E150" s="19">
        <f t="shared" si="24"/>
        <v>212.75961538461539</v>
      </c>
      <c r="F15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43420.474305555559</v>
      </c>
      <c r="G150" s="5">
        <f>Table1689106[[#This Row],[Mean Value]]+$P$2</f>
        <v>216.65683399470575</v>
      </c>
      <c r="H150" s="5">
        <f>Table1689106[[#This Row],[Mean Value]]-$P$2</f>
        <v>208.86239677452502</v>
      </c>
      <c r="I150" s="4">
        <f>Table1689106[[#This Row],[Mean Value]]+$Q$2</f>
        <v>220.55405260479611</v>
      </c>
      <c r="J150" s="4">
        <f>Table1689106[[#This Row],[Mean Value]]-($Q$2)</f>
        <v>204.96517816443466</v>
      </c>
      <c r="K150" s="7">
        <f>Table1689106[[#This Row],[Mean Value]]+$R$2</f>
        <v>224.45127121488648</v>
      </c>
      <c r="L150" s="8">
        <f>Table1689106[[#This Row],[Mean Value]]-$R$2</f>
        <v>201.0679595543443</v>
      </c>
      <c r="M150" s="20" t="str">
        <f t="array" ref="M150">IF(OR(D150&lt;$Z$2, D150&gt;$Y$2), "Yes", "No")</f>
        <v>No</v>
      </c>
      <c r="N150" s="3"/>
      <c r="V150"/>
      <c r="W150"/>
      <c r="Z150"/>
      <c r="AB150"/>
    </row>
    <row r="151" spans="1:28" x14ac:dyDescent="0.25">
      <c r="A151" s="2">
        <v>43420</v>
      </c>
      <c r="B151" s="15">
        <v>1452</v>
      </c>
      <c r="C151" s="24" t="s">
        <v>27</v>
      </c>
      <c r="D151" s="23">
        <v>218</v>
      </c>
      <c r="E151" s="19">
        <f t="shared" ref="E151:E156" si="25">$O$2</f>
        <v>212.75961538461539</v>
      </c>
      <c r="F15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43420.619444444441</v>
      </c>
      <c r="G151" s="5">
        <f>Table1689106[[#This Row],[Mean Value]]+$P$2</f>
        <v>216.65683399470575</v>
      </c>
      <c r="H151" s="5">
        <f>Table1689106[[#This Row],[Mean Value]]-$P$2</f>
        <v>208.86239677452502</v>
      </c>
      <c r="I151" s="4">
        <f>Table1689106[[#This Row],[Mean Value]]+$Q$2</f>
        <v>220.55405260479611</v>
      </c>
      <c r="J151" s="4">
        <f>Table1689106[[#This Row],[Mean Value]]-($Q$2)</f>
        <v>204.96517816443466</v>
      </c>
      <c r="K151" s="7">
        <f>Table1689106[[#This Row],[Mean Value]]+$R$2</f>
        <v>224.45127121488648</v>
      </c>
      <c r="L151" s="8">
        <f>Table1689106[[#This Row],[Mean Value]]-$R$2</f>
        <v>201.0679595543443</v>
      </c>
      <c r="M151" s="20" t="str">
        <f t="array" ref="M151">IF(OR(D151&lt;$Z$2, D151&gt;$Y$2), "Yes", "No")</f>
        <v>No</v>
      </c>
      <c r="N151" s="3"/>
      <c r="V151"/>
      <c r="W151"/>
      <c r="Z151"/>
      <c r="AB151"/>
    </row>
    <row r="152" spans="1:28" x14ac:dyDescent="0.25">
      <c r="A152" s="2">
        <v>43420</v>
      </c>
      <c r="B152" s="15">
        <v>1636</v>
      </c>
      <c r="C152" s="24" t="s">
        <v>30</v>
      </c>
      <c r="D152" s="23">
        <v>212</v>
      </c>
      <c r="E152" s="19">
        <f t="shared" si="25"/>
        <v>212.75961538461539</v>
      </c>
      <c r="F15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43420.691666666666</v>
      </c>
      <c r="G152" s="5">
        <f>Table1689106[[#This Row],[Mean Value]]+$P$2</f>
        <v>216.65683399470575</v>
      </c>
      <c r="H152" s="5">
        <f>Table1689106[[#This Row],[Mean Value]]-$P$2</f>
        <v>208.86239677452502</v>
      </c>
      <c r="I152" s="4">
        <f>Table1689106[[#This Row],[Mean Value]]+$Q$2</f>
        <v>220.55405260479611</v>
      </c>
      <c r="J152" s="4">
        <f>Table1689106[[#This Row],[Mean Value]]-($Q$2)</f>
        <v>204.96517816443466</v>
      </c>
      <c r="K152" s="7">
        <f>Table1689106[[#This Row],[Mean Value]]+$R$2</f>
        <v>224.45127121488648</v>
      </c>
      <c r="L152" s="8">
        <f>Table1689106[[#This Row],[Mean Value]]-$R$2</f>
        <v>201.0679595543443</v>
      </c>
      <c r="M152" s="20" t="str">
        <f t="array" ref="M152">IF(OR(D152&lt;$Z$2, D152&gt;$Y$2), "Yes", "No")</f>
        <v>No</v>
      </c>
      <c r="N152" s="3"/>
      <c r="V152"/>
      <c r="W152"/>
      <c r="Z152"/>
      <c r="AB152"/>
    </row>
    <row r="153" spans="1:28" x14ac:dyDescent="0.25">
      <c r="A153" s="2">
        <v>43420</v>
      </c>
      <c r="B153" s="15">
        <v>1634</v>
      </c>
      <c r="C153" s="24" t="s">
        <v>27</v>
      </c>
      <c r="D153" s="23">
        <v>207</v>
      </c>
      <c r="E153" s="19">
        <f t="shared" si="25"/>
        <v>212.75961538461539</v>
      </c>
      <c r="F15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43420.69027777778</v>
      </c>
      <c r="G153" s="5">
        <f>Table1689106[[#This Row],[Mean Value]]+$P$2</f>
        <v>216.65683399470575</v>
      </c>
      <c r="H153" s="5">
        <f>Table1689106[[#This Row],[Mean Value]]-$P$2</f>
        <v>208.86239677452502</v>
      </c>
      <c r="I153" s="4">
        <f>Table1689106[[#This Row],[Mean Value]]+$Q$2</f>
        <v>220.55405260479611</v>
      </c>
      <c r="J153" s="4">
        <f>Table1689106[[#This Row],[Mean Value]]-($Q$2)</f>
        <v>204.96517816443466</v>
      </c>
      <c r="K153" s="7">
        <f>Table1689106[[#This Row],[Mean Value]]+$R$2</f>
        <v>224.45127121488648</v>
      </c>
      <c r="L153" s="8">
        <f>Table1689106[[#This Row],[Mean Value]]-$R$2</f>
        <v>201.0679595543443</v>
      </c>
      <c r="M153" s="20" t="str">
        <f t="array" ref="M153">IF(OR(D153&lt;$Z$2, D153&gt;$Y$2), "Yes", "No")</f>
        <v>No</v>
      </c>
      <c r="N153" s="3"/>
      <c r="V153"/>
      <c r="W153"/>
      <c r="Z153"/>
      <c r="AB153"/>
    </row>
    <row r="154" spans="1:28" x14ac:dyDescent="0.25">
      <c r="A154" s="2">
        <v>43424</v>
      </c>
      <c r="B154" s="15">
        <v>608</v>
      </c>
      <c r="C154" s="24" t="s">
        <v>33</v>
      </c>
      <c r="D154" s="23">
        <v>213</v>
      </c>
      <c r="E154" s="19">
        <f t="shared" si="25"/>
        <v>212.75961538461539</v>
      </c>
      <c r="F15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43424.255555555559</v>
      </c>
      <c r="G154" s="5">
        <f>Table1689106[[#This Row],[Mean Value]]+$P$2</f>
        <v>216.65683399470575</v>
      </c>
      <c r="H154" s="5">
        <f>Table1689106[[#This Row],[Mean Value]]-$P$2</f>
        <v>208.86239677452502</v>
      </c>
      <c r="I154" s="4">
        <f>Table1689106[[#This Row],[Mean Value]]+$Q$2</f>
        <v>220.55405260479611</v>
      </c>
      <c r="J154" s="4">
        <f>Table1689106[[#This Row],[Mean Value]]-($Q$2)</f>
        <v>204.96517816443466</v>
      </c>
      <c r="K154" s="7">
        <f>Table1689106[[#This Row],[Mean Value]]+$R$2</f>
        <v>224.45127121488648</v>
      </c>
      <c r="L154" s="8">
        <f>Table1689106[[#This Row],[Mean Value]]-$R$2</f>
        <v>201.0679595543443</v>
      </c>
      <c r="M154" s="20" t="str">
        <f t="array" ref="M154">IF(OR(D154&lt;$Z$2, D154&gt;$Y$2), "Yes", "No")</f>
        <v>No</v>
      </c>
      <c r="N154" s="3"/>
      <c r="V154"/>
      <c r="W154"/>
      <c r="Z154"/>
      <c r="AB154"/>
    </row>
    <row r="155" spans="1:28" x14ac:dyDescent="0.25">
      <c r="A155" s="2">
        <v>43424</v>
      </c>
      <c r="B155" s="15">
        <v>646</v>
      </c>
      <c r="C155" s="24" t="s">
        <v>33</v>
      </c>
      <c r="D155" s="23">
        <v>213</v>
      </c>
      <c r="E155" s="19">
        <f t="shared" si="25"/>
        <v>212.75961538461539</v>
      </c>
      <c r="F15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43424.281944444447</v>
      </c>
      <c r="G155" s="5">
        <f>Table1689106[[#This Row],[Mean Value]]+$P$2</f>
        <v>216.65683399470575</v>
      </c>
      <c r="H155" s="5">
        <f>Table1689106[[#This Row],[Mean Value]]-$P$2</f>
        <v>208.86239677452502</v>
      </c>
      <c r="I155" s="4">
        <f>Table1689106[[#This Row],[Mean Value]]+$Q$2</f>
        <v>220.55405260479611</v>
      </c>
      <c r="J155" s="4">
        <f>Table1689106[[#This Row],[Mean Value]]-($Q$2)</f>
        <v>204.96517816443466</v>
      </c>
      <c r="K155" s="7">
        <f>Table1689106[[#This Row],[Mean Value]]+$R$2</f>
        <v>224.45127121488648</v>
      </c>
      <c r="L155" s="8">
        <f>Table1689106[[#This Row],[Mean Value]]-$R$2</f>
        <v>201.0679595543443</v>
      </c>
      <c r="M155" s="20" t="str">
        <f t="array" ref="M155">IF(OR(D155&lt;$Z$2, D155&gt;$Y$2), "Yes", "No")</f>
        <v>No</v>
      </c>
      <c r="N155" s="3"/>
      <c r="V155"/>
      <c r="W155"/>
      <c r="Z155"/>
      <c r="AB155"/>
    </row>
    <row r="156" spans="1:28" x14ac:dyDescent="0.25">
      <c r="A156" s="2">
        <v>43424</v>
      </c>
      <c r="B156" s="15">
        <v>901</v>
      </c>
      <c r="C156" s="24" t="s">
        <v>33</v>
      </c>
      <c r="D156" s="23">
        <v>215</v>
      </c>
      <c r="E156" s="19">
        <f t="shared" si="25"/>
        <v>212.75961538461539</v>
      </c>
      <c r="F15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43424.375694444447</v>
      </c>
      <c r="G156" s="5">
        <f>Table1689106[[#This Row],[Mean Value]]+$P$2</f>
        <v>216.65683399470575</v>
      </c>
      <c r="H156" s="5">
        <f>Table1689106[[#This Row],[Mean Value]]-$P$2</f>
        <v>208.86239677452502</v>
      </c>
      <c r="I156" s="4">
        <f>Table1689106[[#This Row],[Mean Value]]+$Q$2</f>
        <v>220.55405260479611</v>
      </c>
      <c r="J156" s="4">
        <f>Table1689106[[#This Row],[Mean Value]]-($Q$2)</f>
        <v>204.96517816443466</v>
      </c>
      <c r="K156" s="7">
        <f>Table1689106[[#This Row],[Mean Value]]+$R$2</f>
        <v>224.45127121488648</v>
      </c>
      <c r="L156" s="8">
        <f>Table1689106[[#This Row],[Mean Value]]-$R$2</f>
        <v>201.0679595543443</v>
      </c>
      <c r="M156" s="20" t="str">
        <f t="array" ref="M156">IF(OR(D156&lt;$Z$2, D156&gt;$Y$2), "Yes", "No")</f>
        <v>No</v>
      </c>
      <c r="N156" s="3"/>
      <c r="V156"/>
      <c r="W156"/>
      <c r="Z156"/>
      <c r="AB156"/>
    </row>
    <row r="157" spans="1:28" x14ac:dyDescent="0.25">
      <c r="A157" s="2">
        <v>43424</v>
      </c>
      <c r="B157" s="15">
        <v>1232</v>
      </c>
      <c r="C157" s="24" t="s">
        <v>33</v>
      </c>
      <c r="D157" s="23">
        <v>214</v>
      </c>
      <c r="E157" s="19">
        <f t="shared" ref="E157:E163" si="26">$O$2</f>
        <v>212.75961538461539</v>
      </c>
      <c r="F15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43424.522222222222</v>
      </c>
      <c r="G157" s="5">
        <f>Table1689106[[#This Row],[Mean Value]]+$P$2</f>
        <v>216.65683399470575</v>
      </c>
      <c r="H157" s="5">
        <f>Table1689106[[#This Row],[Mean Value]]-$P$2</f>
        <v>208.86239677452502</v>
      </c>
      <c r="I157" s="4">
        <f>Table1689106[[#This Row],[Mean Value]]+$Q$2</f>
        <v>220.55405260479611</v>
      </c>
      <c r="J157" s="4">
        <f>Table1689106[[#This Row],[Mean Value]]-($Q$2)</f>
        <v>204.96517816443466</v>
      </c>
      <c r="K157" s="7">
        <f>Table1689106[[#This Row],[Mean Value]]+$R$2</f>
        <v>224.45127121488648</v>
      </c>
      <c r="L157" s="8">
        <f>Table1689106[[#This Row],[Mean Value]]-$R$2</f>
        <v>201.0679595543443</v>
      </c>
      <c r="M157" s="20" t="str">
        <f t="array" ref="M157">IF(OR(D157&lt;$Z$2, D157&gt;$Y$2), "Yes", "No")</f>
        <v>No</v>
      </c>
      <c r="N157" s="3"/>
      <c r="V157"/>
      <c r="W157"/>
      <c r="Z157"/>
      <c r="AB157"/>
    </row>
    <row r="158" spans="1:28" x14ac:dyDescent="0.25">
      <c r="A158" s="2">
        <v>43424</v>
      </c>
      <c r="B158" s="15">
        <v>1500</v>
      </c>
      <c r="C158" s="24" t="s">
        <v>30</v>
      </c>
      <c r="D158" s="23">
        <v>216</v>
      </c>
      <c r="E158" s="19">
        <f t="shared" si="26"/>
        <v>212.75961538461539</v>
      </c>
      <c r="F15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43424.625</v>
      </c>
      <c r="G158" s="5">
        <f>Table1689106[[#This Row],[Mean Value]]+$P$2</f>
        <v>216.65683399470575</v>
      </c>
      <c r="H158" s="5">
        <f>Table1689106[[#This Row],[Mean Value]]-$P$2</f>
        <v>208.86239677452502</v>
      </c>
      <c r="I158" s="4">
        <f>Table1689106[[#This Row],[Mean Value]]+$Q$2</f>
        <v>220.55405260479611</v>
      </c>
      <c r="J158" s="4">
        <f>Table1689106[[#This Row],[Mean Value]]-($Q$2)</f>
        <v>204.96517816443466</v>
      </c>
      <c r="K158" s="7">
        <f>Table1689106[[#This Row],[Mean Value]]+$R$2</f>
        <v>224.45127121488648</v>
      </c>
      <c r="L158" s="8">
        <f>Table1689106[[#This Row],[Mean Value]]-$R$2</f>
        <v>201.0679595543443</v>
      </c>
      <c r="M158" s="20" t="str">
        <f t="array" ref="M158">IF(OR(D158&lt;$Z$2, D158&gt;$Y$2), "Yes", "No")</f>
        <v>No</v>
      </c>
      <c r="N158" s="3"/>
      <c r="V158"/>
      <c r="W158"/>
      <c r="Z158"/>
      <c r="AB158"/>
    </row>
    <row r="159" spans="1:28" x14ac:dyDescent="0.25">
      <c r="A159" s="2">
        <v>43425</v>
      </c>
      <c r="B159" s="15">
        <v>526</v>
      </c>
      <c r="C159" s="24" t="s">
        <v>33</v>
      </c>
      <c r="D159" s="23">
        <v>213</v>
      </c>
      <c r="E159" s="19">
        <f t="shared" si="26"/>
        <v>212.75961538461539</v>
      </c>
      <c r="F15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43425.226388888892</v>
      </c>
      <c r="G159" s="5">
        <f>Table1689106[[#This Row],[Mean Value]]+$P$2</f>
        <v>216.65683399470575</v>
      </c>
      <c r="H159" s="5">
        <f>Table1689106[[#This Row],[Mean Value]]-$P$2</f>
        <v>208.86239677452502</v>
      </c>
      <c r="I159" s="4">
        <f>Table1689106[[#This Row],[Mean Value]]+$Q$2</f>
        <v>220.55405260479611</v>
      </c>
      <c r="J159" s="4">
        <f>Table1689106[[#This Row],[Mean Value]]-($Q$2)</f>
        <v>204.96517816443466</v>
      </c>
      <c r="K159" s="7">
        <f>Table1689106[[#This Row],[Mean Value]]+$R$2</f>
        <v>224.45127121488648</v>
      </c>
      <c r="L159" s="8">
        <f>Table1689106[[#This Row],[Mean Value]]-$R$2</f>
        <v>201.0679595543443</v>
      </c>
      <c r="M159" s="20" t="str">
        <f t="array" ref="M159">IF(OR(D159&lt;$Z$2, D159&gt;$Y$2), "Yes", "No")</f>
        <v>No</v>
      </c>
      <c r="N159" s="3"/>
      <c r="V159"/>
      <c r="W159"/>
      <c r="Z159"/>
      <c r="AB159"/>
    </row>
    <row r="160" spans="1:28" x14ac:dyDescent="0.25">
      <c r="A160" s="2">
        <v>43425</v>
      </c>
      <c r="B160" s="15">
        <v>651</v>
      </c>
      <c r="C160" s="24" t="s">
        <v>33</v>
      </c>
      <c r="D160" s="23">
        <v>218</v>
      </c>
      <c r="E160" s="19">
        <f t="shared" si="26"/>
        <v>212.75961538461539</v>
      </c>
      <c r="F16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43425.285416666666</v>
      </c>
      <c r="G160" s="5">
        <f>Table1689106[[#This Row],[Mean Value]]+$P$2</f>
        <v>216.65683399470575</v>
      </c>
      <c r="H160" s="5">
        <f>Table1689106[[#This Row],[Mean Value]]-$P$2</f>
        <v>208.86239677452502</v>
      </c>
      <c r="I160" s="4">
        <f>Table1689106[[#This Row],[Mean Value]]+$Q$2</f>
        <v>220.55405260479611</v>
      </c>
      <c r="J160" s="4">
        <f>Table1689106[[#This Row],[Mean Value]]-($Q$2)</f>
        <v>204.96517816443466</v>
      </c>
      <c r="K160" s="7">
        <f>Table1689106[[#This Row],[Mean Value]]+$R$2</f>
        <v>224.45127121488648</v>
      </c>
      <c r="L160" s="8">
        <f>Table1689106[[#This Row],[Mean Value]]-$R$2</f>
        <v>201.0679595543443</v>
      </c>
      <c r="M160" s="20" t="str">
        <f t="array" ref="M160">IF(OR(D160&lt;$Z$2, D160&gt;$Y$2), "Yes", "No")</f>
        <v>No</v>
      </c>
      <c r="N160" s="3"/>
      <c r="V160"/>
      <c r="W160"/>
      <c r="Z160"/>
      <c r="AB160"/>
    </row>
    <row r="161" spans="1:28" x14ac:dyDescent="0.25">
      <c r="A161" s="2">
        <v>43425</v>
      </c>
      <c r="B161" s="15">
        <v>940</v>
      </c>
      <c r="C161" s="24" t="s">
        <v>33</v>
      </c>
      <c r="D161" s="23">
        <v>216</v>
      </c>
      <c r="E161" s="19">
        <f t="shared" si="26"/>
        <v>212.75961538461539</v>
      </c>
      <c r="F16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43425.402777777781</v>
      </c>
      <c r="G161" s="5">
        <f>Table1689106[[#This Row],[Mean Value]]+$P$2</f>
        <v>216.65683399470575</v>
      </c>
      <c r="H161" s="5">
        <f>Table1689106[[#This Row],[Mean Value]]-$P$2</f>
        <v>208.86239677452502</v>
      </c>
      <c r="I161" s="4">
        <f>Table1689106[[#This Row],[Mean Value]]+$Q$2</f>
        <v>220.55405260479611</v>
      </c>
      <c r="J161" s="4">
        <f>Table1689106[[#This Row],[Mean Value]]-($Q$2)</f>
        <v>204.96517816443466</v>
      </c>
      <c r="K161" s="7">
        <f>Table1689106[[#This Row],[Mean Value]]+$R$2</f>
        <v>224.45127121488648</v>
      </c>
      <c r="L161" s="8">
        <f>Table1689106[[#This Row],[Mean Value]]-$R$2</f>
        <v>201.0679595543443</v>
      </c>
      <c r="M161" s="20" t="str">
        <f t="array" ref="M161">IF(OR(D161&lt;$Z$2, D161&gt;$Y$2), "Yes", "No")</f>
        <v>No</v>
      </c>
      <c r="N161" s="3"/>
      <c r="V161"/>
      <c r="W161"/>
      <c r="Z161"/>
      <c r="AB161"/>
    </row>
    <row r="162" spans="1:28" x14ac:dyDescent="0.25">
      <c r="A162" s="2">
        <v>43425</v>
      </c>
      <c r="B162" s="15">
        <v>1253</v>
      </c>
      <c r="C162" s="24" t="s">
        <v>30</v>
      </c>
      <c r="D162" s="23">
        <v>215</v>
      </c>
      <c r="E162" s="19">
        <f t="shared" si="26"/>
        <v>212.75961538461539</v>
      </c>
      <c r="F16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43425.536805555559</v>
      </c>
      <c r="G162" s="5">
        <f>Table1689106[[#This Row],[Mean Value]]+$P$2</f>
        <v>216.65683399470575</v>
      </c>
      <c r="H162" s="5">
        <f>Table1689106[[#This Row],[Mean Value]]-$P$2</f>
        <v>208.86239677452502</v>
      </c>
      <c r="I162" s="4">
        <f>Table1689106[[#This Row],[Mean Value]]+$Q$2</f>
        <v>220.55405260479611</v>
      </c>
      <c r="J162" s="4">
        <f>Table1689106[[#This Row],[Mean Value]]-($Q$2)</f>
        <v>204.96517816443466</v>
      </c>
      <c r="K162" s="7">
        <f>Table1689106[[#This Row],[Mean Value]]+$R$2</f>
        <v>224.45127121488648</v>
      </c>
      <c r="L162" s="8">
        <f>Table1689106[[#This Row],[Mean Value]]-$R$2</f>
        <v>201.0679595543443</v>
      </c>
      <c r="M162" s="20" t="str">
        <f t="array" ref="M162">IF(OR(D162&lt;$Z$2, D162&gt;$Y$2), "Yes", "No")</f>
        <v>No</v>
      </c>
      <c r="N162" s="3"/>
      <c r="V162"/>
      <c r="W162"/>
      <c r="Z162"/>
      <c r="AB162"/>
    </row>
    <row r="163" spans="1:28" x14ac:dyDescent="0.25">
      <c r="A163" s="2">
        <v>43425</v>
      </c>
      <c r="B163" s="15">
        <v>1510</v>
      </c>
      <c r="C163" s="24" t="s">
        <v>30</v>
      </c>
      <c r="D163" s="23">
        <v>216</v>
      </c>
      <c r="E163" s="19">
        <f t="shared" si="26"/>
        <v>212.75961538461539</v>
      </c>
      <c r="F16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43425.631944444445</v>
      </c>
      <c r="G163" s="5">
        <f>Table1689106[[#This Row],[Mean Value]]+$P$2</f>
        <v>216.65683399470575</v>
      </c>
      <c r="H163" s="5">
        <f>Table1689106[[#This Row],[Mean Value]]-$P$2</f>
        <v>208.86239677452502</v>
      </c>
      <c r="I163" s="4">
        <f>Table1689106[[#This Row],[Mean Value]]+$Q$2</f>
        <v>220.55405260479611</v>
      </c>
      <c r="J163" s="4">
        <f>Table1689106[[#This Row],[Mean Value]]-($Q$2)</f>
        <v>204.96517816443466</v>
      </c>
      <c r="K163" s="7">
        <f>Table1689106[[#This Row],[Mean Value]]+$R$2</f>
        <v>224.45127121488648</v>
      </c>
      <c r="L163" s="8">
        <f>Table1689106[[#This Row],[Mean Value]]-$R$2</f>
        <v>201.0679595543443</v>
      </c>
      <c r="M163" s="20" t="str">
        <f t="array" ref="M163">IF(OR(D163&lt;$Z$2, D163&gt;$Y$2), "Yes", "No")</f>
        <v>No</v>
      </c>
      <c r="N163" s="3"/>
      <c r="V163"/>
      <c r="W163"/>
      <c r="Z163"/>
      <c r="AB163"/>
    </row>
    <row r="164" spans="1:28" x14ac:dyDescent="0.25">
      <c r="A164" s="2">
        <v>43430</v>
      </c>
      <c r="B164" s="15">
        <v>833</v>
      </c>
      <c r="C164" s="24" t="s">
        <v>28</v>
      </c>
      <c r="D164" s="23">
        <v>212</v>
      </c>
      <c r="E164" s="19">
        <f t="shared" ref="E164:E170" si="27">$O$2</f>
        <v>212.75961538461539</v>
      </c>
      <c r="F16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43430.356249999997</v>
      </c>
      <c r="G164" s="5">
        <f>Table1689106[[#This Row],[Mean Value]]+$P$2</f>
        <v>216.65683399470575</v>
      </c>
      <c r="H164" s="5">
        <f>Table1689106[[#This Row],[Mean Value]]-$P$2</f>
        <v>208.86239677452502</v>
      </c>
      <c r="I164" s="4">
        <f>Table1689106[[#This Row],[Mean Value]]+$Q$2</f>
        <v>220.55405260479611</v>
      </c>
      <c r="J164" s="4">
        <f>Table1689106[[#This Row],[Mean Value]]-($Q$2)</f>
        <v>204.96517816443466</v>
      </c>
      <c r="K164" s="7">
        <f>Table1689106[[#This Row],[Mean Value]]+$R$2</f>
        <v>224.45127121488648</v>
      </c>
      <c r="L164" s="8">
        <f>Table1689106[[#This Row],[Mean Value]]-$R$2</f>
        <v>201.0679595543443</v>
      </c>
      <c r="M164" s="20" t="str">
        <f t="array" ref="M164">IF(OR(D164&lt;$Z$2, D164&gt;$Y$2), "Yes", "No")</f>
        <v>No</v>
      </c>
      <c r="N164" s="3"/>
      <c r="V164"/>
      <c r="W164"/>
      <c r="Z164"/>
      <c r="AB164"/>
    </row>
    <row r="165" spans="1:28" x14ac:dyDescent="0.25">
      <c r="A165" s="2">
        <v>43430</v>
      </c>
      <c r="B165" s="15">
        <v>1040</v>
      </c>
      <c r="C165" s="24" t="s">
        <v>28</v>
      </c>
      <c r="D165" s="23">
        <v>210</v>
      </c>
      <c r="E165" s="19">
        <f t="shared" si="27"/>
        <v>212.75961538461539</v>
      </c>
      <c r="F16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43430.444444444445</v>
      </c>
      <c r="G165" s="5">
        <f>Table1689106[[#This Row],[Mean Value]]+$P$2</f>
        <v>216.65683399470575</v>
      </c>
      <c r="H165" s="5">
        <f>Table1689106[[#This Row],[Mean Value]]-$P$2</f>
        <v>208.86239677452502</v>
      </c>
      <c r="I165" s="4">
        <f>Table1689106[[#This Row],[Mean Value]]+$Q$2</f>
        <v>220.55405260479611</v>
      </c>
      <c r="J165" s="4">
        <f>Table1689106[[#This Row],[Mean Value]]-($Q$2)</f>
        <v>204.96517816443466</v>
      </c>
      <c r="K165" s="7">
        <f>Table1689106[[#This Row],[Mean Value]]+$R$2</f>
        <v>224.45127121488648</v>
      </c>
      <c r="L165" s="8">
        <f>Table1689106[[#This Row],[Mean Value]]-$R$2</f>
        <v>201.0679595543443</v>
      </c>
      <c r="M165" s="20" t="str">
        <f t="array" ref="M165">IF(OR(D165&lt;$Z$2, D165&gt;$Y$2), "Yes", "No")</f>
        <v>No</v>
      </c>
      <c r="N165" s="3"/>
      <c r="V165"/>
      <c r="W165"/>
      <c r="Z165"/>
      <c r="AB165"/>
    </row>
    <row r="166" spans="1:28" x14ac:dyDescent="0.25">
      <c r="A166" s="2">
        <v>43430</v>
      </c>
      <c r="B166" s="15">
        <v>1201</v>
      </c>
      <c r="C166" s="24" t="s">
        <v>28</v>
      </c>
      <c r="D166" s="23">
        <v>215</v>
      </c>
      <c r="E166" s="19">
        <f t="shared" si="27"/>
        <v>212.75961538461539</v>
      </c>
      <c r="F16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43430.500694444447</v>
      </c>
      <c r="G166" s="5">
        <f>Table1689106[[#This Row],[Mean Value]]+$P$2</f>
        <v>216.65683399470575</v>
      </c>
      <c r="H166" s="5">
        <f>Table1689106[[#This Row],[Mean Value]]-$P$2</f>
        <v>208.86239677452502</v>
      </c>
      <c r="I166" s="4">
        <f>Table1689106[[#This Row],[Mean Value]]+$Q$2</f>
        <v>220.55405260479611</v>
      </c>
      <c r="J166" s="4">
        <f>Table1689106[[#This Row],[Mean Value]]-($Q$2)</f>
        <v>204.96517816443466</v>
      </c>
      <c r="K166" s="7">
        <f>Table1689106[[#This Row],[Mean Value]]+$R$2</f>
        <v>224.45127121488648</v>
      </c>
      <c r="L166" s="8">
        <f>Table1689106[[#This Row],[Mean Value]]-$R$2</f>
        <v>201.0679595543443</v>
      </c>
      <c r="M166" s="20" t="str">
        <f t="array" ref="M166">IF(OR(D166&lt;$Z$2, D166&gt;$Y$2), "Yes", "No")</f>
        <v>No</v>
      </c>
      <c r="N166" s="3"/>
      <c r="V166"/>
      <c r="W166"/>
      <c r="Z166"/>
      <c r="AB166"/>
    </row>
    <row r="167" spans="1:28" x14ac:dyDescent="0.25">
      <c r="A167" s="2">
        <v>43430</v>
      </c>
      <c r="B167" s="15">
        <v>1355</v>
      </c>
      <c r="C167" s="24" t="s">
        <v>28</v>
      </c>
      <c r="D167" s="23">
        <v>214</v>
      </c>
      <c r="E167" s="19">
        <f t="shared" si="27"/>
        <v>212.75961538461539</v>
      </c>
      <c r="F16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43430.579861111109</v>
      </c>
      <c r="G167" s="5">
        <f>Table1689106[[#This Row],[Mean Value]]+$P$2</f>
        <v>216.65683399470575</v>
      </c>
      <c r="H167" s="5">
        <f>Table1689106[[#This Row],[Mean Value]]-$P$2</f>
        <v>208.86239677452502</v>
      </c>
      <c r="I167" s="4">
        <f>Table1689106[[#This Row],[Mean Value]]+$Q$2</f>
        <v>220.55405260479611</v>
      </c>
      <c r="J167" s="4">
        <f>Table1689106[[#This Row],[Mean Value]]-($Q$2)</f>
        <v>204.96517816443466</v>
      </c>
      <c r="K167" s="7">
        <f>Table1689106[[#This Row],[Mean Value]]+$R$2</f>
        <v>224.45127121488648</v>
      </c>
      <c r="L167" s="8">
        <f>Table1689106[[#This Row],[Mean Value]]-$R$2</f>
        <v>201.0679595543443</v>
      </c>
      <c r="M167" s="20" t="str">
        <f t="array" ref="M167">IF(OR(D167&lt;$Z$2, D167&gt;$Y$2), "Yes", "No")</f>
        <v>No</v>
      </c>
      <c r="N167" s="3"/>
      <c r="V167"/>
      <c r="W167"/>
      <c r="Z167"/>
      <c r="AB167"/>
    </row>
    <row r="168" spans="1:28" x14ac:dyDescent="0.25">
      <c r="A168" s="2">
        <v>43430</v>
      </c>
      <c r="B168" s="15">
        <v>1440</v>
      </c>
      <c r="C168" s="24" t="s">
        <v>30</v>
      </c>
      <c r="D168" s="23">
        <v>214</v>
      </c>
      <c r="E168" s="19">
        <f t="shared" si="27"/>
        <v>212.75961538461539</v>
      </c>
      <c r="F16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43430.611111111109</v>
      </c>
      <c r="G168" s="5">
        <f>Table1689106[[#This Row],[Mean Value]]+$P$2</f>
        <v>216.65683399470575</v>
      </c>
      <c r="H168" s="5">
        <f>Table1689106[[#This Row],[Mean Value]]-$P$2</f>
        <v>208.86239677452502</v>
      </c>
      <c r="I168" s="4">
        <f>Table1689106[[#This Row],[Mean Value]]+$Q$2</f>
        <v>220.55405260479611</v>
      </c>
      <c r="J168" s="4">
        <f>Table1689106[[#This Row],[Mean Value]]-($Q$2)</f>
        <v>204.96517816443466</v>
      </c>
      <c r="K168" s="7">
        <f>Table1689106[[#This Row],[Mean Value]]+$R$2</f>
        <v>224.45127121488648</v>
      </c>
      <c r="L168" s="8">
        <f>Table1689106[[#This Row],[Mean Value]]-$R$2</f>
        <v>201.0679595543443</v>
      </c>
      <c r="M168" s="20" t="str">
        <f t="array" ref="M168">IF(OR(D168&lt;$Z$2, D168&gt;$Y$2), "Yes", "No")</f>
        <v>No</v>
      </c>
      <c r="N168" s="3"/>
      <c r="V168"/>
      <c r="W168"/>
      <c r="Z168"/>
      <c r="AB168"/>
    </row>
    <row r="169" spans="1:28" x14ac:dyDescent="0.25">
      <c r="A169" s="2">
        <v>43430</v>
      </c>
      <c r="B169" s="15">
        <v>1535</v>
      </c>
      <c r="C169" s="24" t="s">
        <v>30</v>
      </c>
      <c r="D169" s="23">
        <v>212</v>
      </c>
      <c r="E169" s="19">
        <f t="shared" si="27"/>
        <v>212.75961538461539</v>
      </c>
      <c r="F16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43430.649305555555</v>
      </c>
      <c r="G169" s="5">
        <f>Table1689106[[#This Row],[Mean Value]]+$P$2</f>
        <v>216.65683399470575</v>
      </c>
      <c r="H169" s="5">
        <f>Table1689106[[#This Row],[Mean Value]]-$P$2</f>
        <v>208.86239677452502</v>
      </c>
      <c r="I169" s="4">
        <f>Table1689106[[#This Row],[Mean Value]]+$Q$2</f>
        <v>220.55405260479611</v>
      </c>
      <c r="J169" s="4">
        <f>Table1689106[[#This Row],[Mean Value]]-($Q$2)</f>
        <v>204.96517816443466</v>
      </c>
      <c r="K169" s="7">
        <f>Table1689106[[#This Row],[Mean Value]]+$R$2</f>
        <v>224.45127121488648</v>
      </c>
      <c r="L169" s="8">
        <f>Table1689106[[#This Row],[Mean Value]]-$R$2</f>
        <v>201.0679595543443</v>
      </c>
      <c r="M169" s="20" t="str">
        <f t="array" ref="M169">IF(OR(D169&lt;$Z$2, D169&gt;$Y$2), "Yes", "No")</f>
        <v>No</v>
      </c>
      <c r="N169" s="3"/>
      <c r="V169"/>
      <c r="W169"/>
      <c r="Z169"/>
      <c r="AB169"/>
    </row>
    <row r="170" spans="1:28" x14ac:dyDescent="0.25">
      <c r="A170" s="2">
        <v>43430</v>
      </c>
      <c r="B170" s="15">
        <v>1720</v>
      </c>
      <c r="C170" s="24" t="s">
        <v>30</v>
      </c>
      <c r="D170" s="23">
        <v>212</v>
      </c>
      <c r="E170" s="19">
        <f t="shared" si="27"/>
        <v>212.75961538461539</v>
      </c>
      <c r="F17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43430.722222222219</v>
      </c>
      <c r="G170" s="5">
        <f>Table1689106[[#This Row],[Mean Value]]+$P$2</f>
        <v>216.65683399470575</v>
      </c>
      <c r="H170" s="5">
        <f>Table1689106[[#This Row],[Mean Value]]-$P$2</f>
        <v>208.86239677452502</v>
      </c>
      <c r="I170" s="4">
        <f>Table1689106[[#This Row],[Mean Value]]+$Q$2</f>
        <v>220.55405260479611</v>
      </c>
      <c r="J170" s="4">
        <f>Table1689106[[#This Row],[Mean Value]]-($Q$2)</f>
        <v>204.96517816443466</v>
      </c>
      <c r="K170" s="7">
        <f>Table1689106[[#This Row],[Mean Value]]+$R$2</f>
        <v>224.45127121488648</v>
      </c>
      <c r="L170" s="8">
        <f>Table1689106[[#This Row],[Mean Value]]-$R$2</f>
        <v>201.0679595543443</v>
      </c>
      <c r="M170" s="20" t="str">
        <f t="array" ref="M170">IF(OR(D170&lt;$Z$2, D170&gt;$Y$2), "Yes", "No")</f>
        <v>No</v>
      </c>
      <c r="N170" s="3"/>
      <c r="V170"/>
      <c r="W170"/>
      <c r="Z170"/>
      <c r="AB170"/>
    </row>
    <row r="171" spans="1:28" x14ac:dyDescent="0.25">
      <c r="A171" s="2">
        <v>43431</v>
      </c>
      <c r="B171" s="15">
        <v>625</v>
      </c>
      <c r="C171" s="24" t="s">
        <v>28</v>
      </c>
      <c r="D171" s="23">
        <v>214</v>
      </c>
      <c r="E171" s="19">
        <f t="shared" ref="E171:E176" si="28">$O$2</f>
        <v>212.75961538461539</v>
      </c>
      <c r="F17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43431.267361111109</v>
      </c>
      <c r="G171" s="5">
        <f>Table1689106[[#This Row],[Mean Value]]+$P$2</f>
        <v>216.65683399470575</v>
      </c>
      <c r="H171" s="5">
        <f>Table1689106[[#This Row],[Mean Value]]-$P$2</f>
        <v>208.86239677452502</v>
      </c>
      <c r="I171" s="4">
        <f>Table1689106[[#This Row],[Mean Value]]+$Q$2</f>
        <v>220.55405260479611</v>
      </c>
      <c r="J171" s="4">
        <f>Table1689106[[#This Row],[Mean Value]]-($Q$2)</f>
        <v>204.96517816443466</v>
      </c>
      <c r="K171" s="7">
        <f>Table1689106[[#This Row],[Mean Value]]+$R$2</f>
        <v>224.45127121488648</v>
      </c>
      <c r="L171" s="8">
        <f>Table1689106[[#This Row],[Mean Value]]-$R$2</f>
        <v>201.0679595543443</v>
      </c>
      <c r="M171" s="20" t="str">
        <f t="array" ref="M171">IF(OR(D171&lt;$Z$2, D171&gt;$Y$2), "Yes", "No")</f>
        <v>No</v>
      </c>
      <c r="N171" s="3"/>
      <c r="V171"/>
      <c r="W171"/>
      <c r="Z171"/>
      <c r="AB171"/>
    </row>
    <row r="172" spans="1:28" x14ac:dyDescent="0.25">
      <c r="A172" s="2">
        <v>43431</v>
      </c>
      <c r="B172" s="15">
        <v>910</v>
      </c>
      <c r="C172" s="24" t="s">
        <v>28</v>
      </c>
      <c r="D172" s="23">
        <v>214</v>
      </c>
      <c r="E172" s="19">
        <f t="shared" si="28"/>
        <v>212.75961538461539</v>
      </c>
      <c r="F17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43431.381944444445</v>
      </c>
      <c r="G172" s="5">
        <f>Table1689106[[#This Row],[Mean Value]]+$P$2</f>
        <v>216.65683399470575</v>
      </c>
      <c r="H172" s="5">
        <f>Table1689106[[#This Row],[Mean Value]]-$P$2</f>
        <v>208.86239677452502</v>
      </c>
      <c r="I172" s="4">
        <f>Table1689106[[#This Row],[Mean Value]]+$Q$2</f>
        <v>220.55405260479611</v>
      </c>
      <c r="J172" s="4">
        <f>Table1689106[[#This Row],[Mean Value]]-($Q$2)</f>
        <v>204.96517816443466</v>
      </c>
      <c r="K172" s="7">
        <f>Table1689106[[#This Row],[Mean Value]]+$R$2</f>
        <v>224.45127121488648</v>
      </c>
      <c r="L172" s="8">
        <f>Table1689106[[#This Row],[Mean Value]]-$R$2</f>
        <v>201.0679595543443</v>
      </c>
      <c r="M172" s="20" t="str">
        <f t="array" ref="M172">IF(OR(D172&lt;$Z$2, D172&gt;$Y$2), "Yes", "No")</f>
        <v>No</v>
      </c>
      <c r="N172" s="3"/>
      <c r="V172"/>
      <c r="W172"/>
      <c r="Z172"/>
      <c r="AB172"/>
    </row>
    <row r="173" spans="1:28" x14ac:dyDescent="0.25">
      <c r="A173" s="2">
        <v>43431</v>
      </c>
      <c r="B173" s="15">
        <v>1147</v>
      </c>
      <c r="C173" s="24" t="s">
        <v>28</v>
      </c>
      <c r="D173" s="23">
        <v>215</v>
      </c>
      <c r="E173" s="19">
        <f t="shared" si="28"/>
        <v>212.75961538461539</v>
      </c>
      <c r="F17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43431.490972222222</v>
      </c>
      <c r="G173" s="5">
        <f>Table1689106[[#This Row],[Mean Value]]+$P$2</f>
        <v>216.65683399470575</v>
      </c>
      <c r="H173" s="5">
        <f>Table1689106[[#This Row],[Mean Value]]-$P$2</f>
        <v>208.86239677452502</v>
      </c>
      <c r="I173" s="4">
        <f>Table1689106[[#This Row],[Mean Value]]+$Q$2</f>
        <v>220.55405260479611</v>
      </c>
      <c r="J173" s="4">
        <f>Table1689106[[#This Row],[Mean Value]]-($Q$2)</f>
        <v>204.96517816443466</v>
      </c>
      <c r="K173" s="7">
        <f>Table1689106[[#This Row],[Mean Value]]+$R$2</f>
        <v>224.45127121488648</v>
      </c>
      <c r="L173" s="8">
        <f>Table1689106[[#This Row],[Mean Value]]-$R$2</f>
        <v>201.0679595543443</v>
      </c>
      <c r="M173" s="20" t="str">
        <f t="array" ref="M173">IF(OR(D173&lt;$Z$2, D173&gt;$Y$2), "Yes", "No")</f>
        <v>No</v>
      </c>
      <c r="N173" s="3"/>
      <c r="V173"/>
      <c r="W173"/>
      <c r="Z173"/>
      <c r="AB173"/>
    </row>
    <row r="174" spans="1:28" x14ac:dyDescent="0.25">
      <c r="A174" s="2">
        <v>43431</v>
      </c>
      <c r="B174" s="15">
        <v>1321</v>
      </c>
      <c r="C174" s="24" t="s">
        <v>28</v>
      </c>
      <c r="D174" s="23">
        <v>215</v>
      </c>
      <c r="E174" s="19">
        <f t="shared" si="28"/>
        <v>212.75961538461539</v>
      </c>
      <c r="F17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43431.556250000001</v>
      </c>
      <c r="G174" s="5">
        <f>Table1689106[[#This Row],[Mean Value]]+$P$2</f>
        <v>216.65683399470575</v>
      </c>
      <c r="H174" s="5">
        <f>Table1689106[[#This Row],[Mean Value]]-$P$2</f>
        <v>208.86239677452502</v>
      </c>
      <c r="I174" s="4">
        <f>Table1689106[[#This Row],[Mean Value]]+$Q$2</f>
        <v>220.55405260479611</v>
      </c>
      <c r="J174" s="4">
        <f>Table1689106[[#This Row],[Mean Value]]-($Q$2)</f>
        <v>204.96517816443466</v>
      </c>
      <c r="K174" s="7">
        <f>Table1689106[[#This Row],[Mean Value]]+$R$2</f>
        <v>224.45127121488648</v>
      </c>
      <c r="L174" s="8">
        <f>Table1689106[[#This Row],[Mean Value]]-$R$2</f>
        <v>201.0679595543443</v>
      </c>
      <c r="M174" s="20" t="str">
        <f t="array" ref="M174">IF(OR(D174&lt;$Z$2, D174&gt;$Y$2), "Yes", "No")</f>
        <v>No</v>
      </c>
      <c r="N174" s="3"/>
      <c r="V174"/>
      <c r="W174"/>
      <c r="Z174"/>
      <c r="AB174"/>
    </row>
    <row r="175" spans="1:28" x14ac:dyDescent="0.25">
      <c r="A175" s="2">
        <v>43431</v>
      </c>
      <c r="B175" s="15">
        <v>1515</v>
      </c>
      <c r="C175" s="24" t="s">
        <v>27</v>
      </c>
      <c r="D175" s="23">
        <v>211</v>
      </c>
      <c r="E175" s="19">
        <f t="shared" si="28"/>
        <v>212.75961538461539</v>
      </c>
      <c r="F17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43431.635416666664</v>
      </c>
      <c r="G175" s="5">
        <f>Table1689106[[#This Row],[Mean Value]]+$P$2</f>
        <v>216.65683399470575</v>
      </c>
      <c r="H175" s="5">
        <f>Table1689106[[#This Row],[Mean Value]]-$P$2</f>
        <v>208.86239677452502</v>
      </c>
      <c r="I175" s="4">
        <f>Table1689106[[#This Row],[Mean Value]]+$Q$2</f>
        <v>220.55405260479611</v>
      </c>
      <c r="J175" s="4">
        <f>Table1689106[[#This Row],[Mean Value]]-($Q$2)</f>
        <v>204.96517816443466</v>
      </c>
      <c r="K175" s="7">
        <f>Table1689106[[#This Row],[Mean Value]]+$R$2</f>
        <v>224.45127121488648</v>
      </c>
      <c r="L175" s="8">
        <f>Table1689106[[#This Row],[Mean Value]]-$R$2</f>
        <v>201.0679595543443</v>
      </c>
      <c r="M175" s="20" t="str">
        <f t="array" ref="M175">IF(OR(D175&lt;$Z$2, D175&gt;$Y$2), "Yes", "No")</f>
        <v>No</v>
      </c>
      <c r="N175" s="3"/>
      <c r="V175"/>
      <c r="W175"/>
      <c r="Z175"/>
      <c r="AB175"/>
    </row>
    <row r="176" spans="1:28" x14ac:dyDescent="0.25">
      <c r="A176" s="2">
        <v>43431</v>
      </c>
      <c r="B176" s="15">
        <v>1529</v>
      </c>
      <c r="C176" s="24" t="s">
        <v>27</v>
      </c>
      <c r="D176" s="23">
        <v>213</v>
      </c>
      <c r="E176" s="19">
        <f t="shared" si="28"/>
        <v>212.75961538461539</v>
      </c>
      <c r="F17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43431.645138888889</v>
      </c>
      <c r="G176" s="5">
        <f>Table1689106[[#This Row],[Mean Value]]+$P$2</f>
        <v>216.65683399470575</v>
      </c>
      <c r="H176" s="5">
        <f>Table1689106[[#This Row],[Mean Value]]-$P$2</f>
        <v>208.86239677452502</v>
      </c>
      <c r="I176" s="4">
        <f>Table1689106[[#This Row],[Mean Value]]+$Q$2</f>
        <v>220.55405260479611</v>
      </c>
      <c r="J176" s="4">
        <f>Table1689106[[#This Row],[Mean Value]]-($Q$2)</f>
        <v>204.96517816443466</v>
      </c>
      <c r="K176" s="7">
        <f>Table1689106[[#This Row],[Mean Value]]+$R$2</f>
        <v>224.45127121488648</v>
      </c>
      <c r="L176" s="8">
        <f>Table1689106[[#This Row],[Mean Value]]-$R$2</f>
        <v>201.0679595543443</v>
      </c>
      <c r="M176" s="20" t="str">
        <f t="array" ref="M176">IF(OR(D176&lt;$Z$2, D176&gt;$Y$2), "Yes", "No")</f>
        <v>No</v>
      </c>
      <c r="N176" s="3"/>
      <c r="V176"/>
      <c r="W176"/>
      <c r="Z176"/>
      <c r="AB176"/>
    </row>
    <row r="177" spans="1:28" x14ac:dyDescent="0.25">
      <c r="A177" s="2">
        <v>43432</v>
      </c>
      <c r="B177" s="15">
        <v>619</v>
      </c>
      <c r="C177" s="24" t="s">
        <v>28</v>
      </c>
      <c r="D177" s="23">
        <v>215</v>
      </c>
      <c r="E177" s="19">
        <f t="shared" ref="E177:E182" si="29">$O$2</f>
        <v>212.75961538461539</v>
      </c>
      <c r="F17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43432.263194444444</v>
      </c>
      <c r="G177" s="5">
        <f>Table1689106[[#This Row],[Mean Value]]+$P$2</f>
        <v>216.65683399470575</v>
      </c>
      <c r="H177" s="5">
        <f>Table1689106[[#This Row],[Mean Value]]-$P$2</f>
        <v>208.86239677452502</v>
      </c>
      <c r="I177" s="4">
        <f>Table1689106[[#This Row],[Mean Value]]+$Q$2</f>
        <v>220.55405260479611</v>
      </c>
      <c r="J177" s="4">
        <f>Table1689106[[#This Row],[Mean Value]]-($Q$2)</f>
        <v>204.96517816443466</v>
      </c>
      <c r="K177" s="7">
        <f>Table1689106[[#This Row],[Mean Value]]+$R$2</f>
        <v>224.45127121488648</v>
      </c>
      <c r="L177" s="8">
        <f>Table1689106[[#This Row],[Mean Value]]-$R$2</f>
        <v>201.0679595543443</v>
      </c>
      <c r="M177" s="20" t="str">
        <f t="array" ref="M177">IF(OR(D177&lt;$Z$2, D177&gt;$Y$2), "Yes", "No")</f>
        <v>No</v>
      </c>
      <c r="N177" s="3"/>
      <c r="V177"/>
      <c r="W177"/>
      <c r="Z177"/>
      <c r="AB177"/>
    </row>
    <row r="178" spans="1:28" x14ac:dyDescent="0.25">
      <c r="A178" s="2">
        <v>43432</v>
      </c>
      <c r="B178" s="15">
        <v>928</v>
      </c>
      <c r="C178" s="24" t="s">
        <v>28</v>
      </c>
      <c r="D178" s="23">
        <v>215</v>
      </c>
      <c r="E178" s="19">
        <f t="shared" si="29"/>
        <v>212.75961538461539</v>
      </c>
      <c r="F17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43432.394444444442</v>
      </c>
      <c r="G178" s="5">
        <f>Table1689106[[#This Row],[Mean Value]]+$P$2</f>
        <v>216.65683399470575</v>
      </c>
      <c r="H178" s="5">
        <f>Table1689106[[#This Row],[Mean Value]]-$P$2</f>
        <v>208.86239677452502</v>
      </c>
      <c r="I178" s="4">
        <f>Table1689106[[#This Row],[Mean Value]]+$Q$2</f>
        <v>220.55405260479611</v>
      </c>
      <c r="J178" s="4">
        <f>Table1689106[[#This Row],[Mean Value]]-($Q$2)</f>
        <v>204.96517816443466</v>
      </c>
      <c r="K178" s="7">
        <f>Table1689106[[#This Row],[Mean Value]]+$R$2</f>
        <v>224.45127121488648</v>
      </c>
      <c r="L178" s="8">
        <f>Table1689106[[#This Row],[Mean Value]]-$R$2</f>
        <v>201.0679595543443</v>
      </c>
      <c r="M178" s="20" t="str">
        <f t="array" ref="M178">IF(OR(D178&lt;$Z$2, D178&gt;$Y$2), "Yes", "No")</f>
        <v>No</v>
      </c>
      <c r="N178" s="3"/>
      <c r="V178"/>
      <c r="W178"/>
      <c r="Z178"/>
      <c r="AB178"/>
    </row>
    <row r="179" spans="1:28" x14ac:dyDescent="0.25">
      <c r="A179" s="2">
        <v>43432</v>
      </c>
      <c r="B179" s="15">
        <v>1131</v>
      </c>
      <c r="C179" s="24" t="s">
        <v>27</v>
      </c>
      <c r="D179" s="23">
        <v>215</v>
      </c>
      <c r="E179" s="19">
        <f t="shared" si="29"/>
        <v>212.75961538461539</v>
      </c>
      <c r="F17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43432.479861111111</v>
      </c>
      <c r="G179" s="5">
        <f>Table1689106[[#This Row],[Mean Value]]+$P$2</f>
        <v>216.65683399470575</v>
      </c>
      <c r="H179" s="5">
        <f>Table1689106[[#This Row],[Mean Value]]-$P$2</f>
        <v>208.86239677452502</v>
      </c>
      <c r="I179" s="4">
        <f>Table1689106[[#This Row],[Mean Value]]+$Q$2</f>
        <v>220.55405260479611</v>
      </c>
      <c r="J179" s="4">
        <f>Table1689106[[#This Row],[Mean Value]]-($Q$2)</f>
        <v>204.96517816443466</v>
      </c>
      <c r="K179" s="7">
        <f>Table1689106[[#This Row],[Mean Value]]+$R$2</f>
        <v>224.45127121488648</v>
      </c>
      <c r="L179" s="8">
        <f>Table1689106[[#This Row],[Mean Value]]-$R$2</f>
        <v>201.0679595543443</v>
      </c>
      <c r="M179" s="20" t="str">
        <f t="array" ref="M179">IF(OR(D179&lt;$Z$2, D179&gt;$Y$2), "Yes", "No")</f>
        <v>No</v>
      </c>
      <c r="N179" s="3"/>
      <c r="V179"/>
      <c r="W179"/>
      <c r="Z179"/>
      <c r="AB179"/>
    </row>
    <row r="180" spans="1:28" x14ac:dyDescent="0.25">
      <c r="A180" s="2">
        <v>43432</v>
      </c>
      <c r="B180" s="15">
        <v>1258</v>
      </c>
      <c r="C180" s="24" t="s">
        <v>28</v>
      </c>
      <c r="D180" s="23">
        <v>215</v>
      </c>
      <c r="E180" s="19">
        <f t="shared" si="29"/>
        <v>212.75961538461539</v>
      </c>
      <c r="F18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43432.540277777778</v>
      </c>
      <c r="G180" s="5">
        <f>Table1689106[[#This Row],[Mean Value]]+$P$2</f>
        <v>216.65683399470575</v>
      </c>
      <c r="H180" s="5">
        <f>Table1689106[[#This Row],[Mean Value]]-$P$2</f>
        <v>208.86239677452502</v>
      </c>
      <c r="I180" s="4">
        <f>Table1689106[[#This Row],[Mean Value]]+$Q$2</f>
        <v>220.55405260479611</v>
      </c>
      <c r="J180" s="4">
        <f>Table1689106[[#This Row],[Mean Value]]-($Q$2)</f>
        <v>204.96517816443466</v>
      </c>
      <c r="K180" s="7">
        <f>Table1689106[[#This Row],[Mean Value]]+$R$2</f>
        <v>224.45127121488648</v>
      </c>
      <c r="L180" s="8">
        <f>Table1689106[[#This Row],[Mean Value]]-$R$2</f>
        <v>201.0679595543443</v>
      </c>
      <c r="M180" s="20" t="str">
        <f t="array" ref="M180">IF(OR(D180&lt;$Z$2, D180&gt;$Y$2), "Yes", "No")</f>
        <v>No</v>
      </c>
      <c r="N180" s="3"/>
      <c r="V180"/>
      <c r="W180"/>
      <c r="Z180"/>
      <c r="AB180"/>
    </row>
    <row r="181" spans="1:28" x14ac:dyDescent="0.25">
      <c r="A181" s="2">
        <v>43432</v>
      </c>
      <c r="B181" s="15">
        <v>1503</v>
      </c>
      <c r="C181" s="24" t="s">
        <v>30</v>
      </c>
      <c r="D181" s="23">
        <v>215</v>
      </c>
      <c r="E181" s="19">
        <f t="shared" si="29"/>
        <v>212.75961538461539</v>
      </c>
      <c r="F18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43432.627083333333</v>
      </c>
      <c r="G181" s="5">
        <f>Table1689106[[#This Row],[Mean Value]]+$P$2</f>
        <v>216.65683399470575</v>
      </c>
      <c r="H181" s="5">
        <f>Table1689106[[#This Row],[Mean Value]]-$P$2</f>
        <v>208.86239677452502</v>
      </c>
      <c r="I181" s="4">
        <f>Table1689106[[#This Row],[Mean Value]]+$Q$2</f>
        <v>220.55405260479611</v>
      </c>
      <c r="J181" s="4">
        <f>Table1689106[[#This Row],[Mean Value]]-($Q$2)</f>
        <v>204.96517816443466</v>
      </c>
      <c r="K181" s="7">
        <f>Table1689106[[#This Row],[Mean Value]]+$R$2</f>
        <v>224.45127121488648</v>
      </c>
      <c r="L181" s="8">
        <f>Table1689106[[#This Row],[Mean Value]]-$R$2</f>
        <v>201.0679595543443</v>
      </c>
      <c r="M181" s="20" t="str">
        <f t="array" ref="M181">IF(OR(D181&lt;$Z$2, D181&gt;$Y$2), "Yes", "No")</f>
        <v>No</v>
      </c>
      <c r="N181" s="3"/>
      <c r="V181"/>
      <c r="W181"/>
      <c r="Z181"/>
      <c r="AB181"/>
    </row>
    <row r="182" spans="1:28" x14ac:dyDescent="0.25">
      <c r="A182" s="2">
        <v>43432</v>
      </c>
      <c r="B182" s="15">
        <v>1709</v>
      </c>
      <c r="C182" s="24" t="s">
        <v>30</v>
      </c>
      <c r="D182" s="23">
        <v>214</v>
      </c>
      <c r="E182" s="19">
        <f t="shared" si="29"/>
        <v>212.75961538461539</v>
      </c>
      <c r="F18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43432.714583333334</v>
      </c>
      <c r="G182" s="5">
        <f>Table1689106[[#This Row],[Mean Value]]+$P$2</f>
        <v>216.65683399470575</v>
      </c>
      <c r="H182" s="5">
        <f>Table1689106[[#This Row],[Mean Value]]-$P$2</f>
        <v>208.86239677452502</v>
      </c>
      <c r="I182" s="4">
        <f>Table1689106[[#This Row],[Mean Value]]+$Q$2</f>
        <v>220.55405260479611</v>
      </c>
      <c r="J182" s="4">
        <f>Table1689106[[#This Row],[Mean Value]]-($Q$2)</f>
        <v>204.96517816443466</v>
      </c>
      <c r="K182" s="7">
        <f>Table1689106[[#This Row],[Mean Value]]+$R$2</f>
        <v>224.45127121488648</v>
      </c>
      <c r="L182" s="8">
        <f>Table1689106[[#This Row],[Mean Value]]-$R$2</f>
        <v>201.0679595543443</v>
      </c>
      <c r="M182" s="20" t="str">
        <f t="array" ref="M182">IF(OR(D182&lt;$Z$2, D182&gt;$Y$2), "Yes", "No")</f>
        <v>No</v>
      </c>
      <c r="N182" s="3"/>
      <c r="V182"/>
      <c r="W182"/>
      <c r="Z182"/>
      <c r="AB182"/>
    </row>
    <row r="183" spans="1:28" x14ac:dyDescent="0.25">
      <c r="A183" s="2">
        <v>43433</v>
      </c>
      <c r="B183" s="15">
        <v>621</v>
      </c>
      <c r="C183" s="24" t="s">
        <v>28</v>
      </c>
      <c r="D183" s="23">
        <v>217</v>
      </c>
      <c r="E183" s="19">
        <f t="shared" ref="E183:E188" si="30">$O$2</f>
        <v>212.75961538461539</v>
      </c>
      <c r="F18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43433.26458333333</v>
      </c>
      <c r="G183" s="5">
        <f>Table1689106[[#This Row],[Mean Value]]+$P$2</f>
        <v>216.65683399470575</v>
      </c>
      <c r="H183" s="5">
        <f>Table1689106[[#This Row],[Mean Value]]-$P$2</f>
        <v>208.86239677452502</v>
      </c>
      <c r="I183" s="4">
        <f>Table1689106[[#This Row],[Mean Value]]+$Q$2</f>
        <v>220.55405260479611</v>
      </c>
      <c r="J183" s="4">
        <f>Table1689106[[#This Row],[Mean Value]]-($Q$2)</f>
        <v>204.96517816443466</v>
      </c>
      <c r="K183" s="7">
        <f>Table1689106[[#This Row],[Mean Value]]+$R$2</f>
        <v>224.45127121488648</v>
      </c>
      <c r="L183" s="8">
        <f>Table1689106[[#This Row],[Mean Value]]-$R$2</f>
        <v>201.0679595543443</v>
      </c>
      <c r="M183" s="20" t="str">
        <f t="array" ref="M183">IF(OR(D183&lt;$Z$2, D183&gt;$Y$2), "Yes", "No")</f>
        <v>No</v>
      </c>
      <c r="N183" s="3"/>
      <c r="V183"/>
      <c r="W183"/>
      <c r="Z183"/>
      <c r="AB183"/>
    </row>
    <row r="184" spans="1:28" x14ac:dyDescent="0.25">
      <c r="A184" s="2">
        <v>43433</v>
      </c>
      <c r="B184" s="15">
        <v>916</v>
      </c>
      <c r="C184" s="24" t="s">
        <v>28</v>
      </c>
      <c r="D184" s="23">
        <v>216</v>
      </c>
      <c r="E184" s="19">
        <f t="shared" si="30"/>
        <v>212.75961538461539</v>
      </c>
      <c r="F18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43433.386111111111</v>
      </c>
      <c r="G184" s="5">
        <f>Table1689106[[#This Row],[Mean Value]]+$P$2</f>
        <v>216.65683399470575</v>
      </c>
      <c r="H184" s="5">
        <f>Table1689106[[#This Row],[Mean Value]]-$P$2</f>
        <v>208.86239677452502</v>
      </c>
      <c r="I184" s="4">
        <f>Table1689106[[#This Row],[Mean Value]]+$Q$2</f>
        <v>220.55405260479611</v>
      </c>
      <c r="J184" s="4">
        <f>Table1689106[[#This Row],[Mean Value]]-($Q$2)</f>
        <v>204.96517816443466</v>
      </c>
      <c r="K184" s="7">
        <f>Table1689106[[#This Row],[Mean Value]]+$R$2</f>
        <v>224.45127121488648</v>
      </c>
      <c r="L184" s="8">
        <f>Table1689106[[#This Row],[Mean Value]]-$R$2</f>
        <v>201.0679595543443</v>
      </c>
      <c r="M184" s="20" t="str">
        <f t="array" ref="M184">IF(OR(D184&lt;$Z$2, D184&gt;$Y$2), "Yes", "No")</f>
        <v>No</v>
      </c>
      <c r="N184" s="3"/>
      <c r="V184"/>
      <c r="W184"/>
      <c r="Z184"/>
      <c r="AB184"/>
    </row>
    <row r="185" spans="1:28" x14ac:dyDescent="0.25">
      <c r="A185" s="2">
        <v>43433</v>
      </c>
      <c r="B185" s="15">
        <v>1235</v>
      </c>
      <c r="C185" s="24" t="s">
        <v>28</v>
      </c>
      <c r="D185" s="23">
        <v>217</v>
      </c>
      <c r="E185" s="19">
        <f t="shared" si="30"/>
        <v>212.75961538461539</v>
      </c>
      <c r="F18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43433.524305555555</v>
      </c>
      <c r="G185" s="5">
        <f>Table1689106[[#This Row],[Mean Value]]+$P$2</f>
        <v>216.65683399470575</v>
      </c>
      <c r="H185" s="5">
        <f>Table1689106[[#This Row],[Mean Value]]-$P$2</f>
        <v>208.86239677452502</v>
      </c>
      <c r="I185" s="4">
        <f>Table1689106[[#This Row],[Mean Value]]+$Q$2</f>
        <v>220.55405260479611</v>
      </c>
      <c r="J185" s="4">
        <f>Table1689106[[#This Row],[Mean Value]]-($Q$2)</f>
        <v>204.96517816443466</v>
      </c>
      <c r="K185" s="7">
        <f>Table1689106[[#This Row],[Mean Value]]+$R$2</f>
        <v>224.45127121488648</v>
      </c>
      <c r="L185" s="8">
        <f>Table1689106[[#This Row],[Mean Value]]-$R$2</f>
        <v>201.0679595543443</v>
      </c>
      <c r="M185" s="20" t="str">
        <f t="array" ref="M185">IF(OR(D185&lt;$Z$2, D185&gt;$Y$2), "Yes", "No")</f>
        <v>No</v>
      </c>
      <c r="N185" s="3"/>
      <c r="V185"/>
      <c r="W185"/>
      <c r="Z185"/>
      <c r="AB185"/>
    </row>
    <row r="186" spans="1:28" x14ac:dyDescent="0.25">
      <c r="A186" s="2">
        <v>43433</v>
      </c>
      <c r="B186" s="15">
        <v>1359</v>
      </c>
      <c r="C186" s="24" t="s">
        <v>28</v>
      </c>
      <c r="D186" s="23">
        <v>218</v>
      </c>
      <c r="E186" s="19">
        <f t="shared" si="30"/>
        <v>212.75961538461539</v>
      </c>
      <c r="F18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43433.582638888889</v>
      </c>
      <c r="G186" s="5">
        <f>Table1689106[[#This Row],[Mean Value]]+$P$2</f>
        <v>216.65683399470575</v>
      </c>
      <c r="H186" s="5">
        <f>Table1689106[[#This Row],[Mean Value]]-$P$2</f>
        <v>208.86239677452502</v>
      </c>
      <c r="I186" s="4">
        <f>Table1689106[[#This Row],[Mean Value]]+$Q$2</f>
        <v>220.55405260479611</v>
      </c>
      <c r="J186" s="4">
        <f>Table1689106[[#This Row],[Mean Value]]-($Q$2)</f>
        <v>204.96517816443466</v>
      </c>
      <c r="K186" s="7">
        <f>Table1689106[[#This Row],[Mean Value]]+$R$2</f>
        <v>224.45127121488648</v>
      </c>
      <c r="L186" s="8">
        <f>Table1689106[[#This Row],[Mean Value]]-$R$2</f>
        <v>201.0679595543443</v>
      </c>
      <c r="M186" s="20" t="str">
        <f t="array" ref="M186">IF(OR(D186&lt;$Z$2, D186&gt;$Y$2), "Yes", "No")</f>
        <v>No</v>
      </c>
      <c r="N186" s="3"/>
      <c r="V186"/>
      <c r="W186"/>
      <c r="Z186"/>
      <c r="AB186"/>
    </row>
    <row r="187" spans="1:28" x14ac:dyDescent="0.25">
      <c r="A187" s="2">
        <v>43433</v>
      </c>
      <c r="B187" s="15">
        <v>1755</v>
      </c>
      <c r="C187" s="24" t="s">
        <v>30</v>
      </c>
      <c r="D187" s="23">
        <v>215</v>
      </c>
      <c r="E187" s="19">
        <f t="shared" si="30"/>
        <v>212.75961538461539</v>
      </c>
      <c r="F18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43433.746527777781</v>
      </c>
      <c r="G187" s="5">
        <f>Table1689106[[#This Row],[Mean Value]]+$P$2</f>
        <v>216.65683399470575</v>
      </c>
      <c r="H187" s="5">
        <f>Table1689106[[#This Row],[Mean Value]]-$P$2</f>
        <v>208.86239677452502</v>
      </c>
      <c r="I187" s="4">
        <f>Table1689106[[#This Row],[Mean Value]]+$Q$2</f>
        <v>220.55405260479611</v>
      </c>
      <c r="J187" s="4">
        <f>Table1689106[[#This Row],[Mean Value]]-($Q$2)</f>
        <v>204.96517816443466</v>
      </c>
      <c r="K187" s="7">
        <f>Table1689106[[#This Row],[Mean Value]]+$R$2</f>
        <v>224.45127121488648</v>
      </c>
      <c r="L187" s="8">
        <f>Table1689106[[#This Row],[Mean Value]]-$R$2</f>
        <v>201.0679595543443</v>
      </c>
      <c r="M187" s="20" t="str">
        <f t="array" ref="M187">IF(OR(D187&lt;$Z$2, D187&gt;$Y$2), "Yes", "No")</f>
        <v>No</v>
      </c>
      <c r="N187" s="3"/>
      <c r="V187"/>
      <c r="W187"/>
      <c r="Z187"/>
      <c r="AB187"/>
    </row>
    <row r="188" spans="1:28" x14ac:dyDescent="0.25">
      <c r="A188" s="2">
        <v>43434</v>
      </c>
      <c r="B188" s="15">
        <v>553</v>
      </c>
      <c r="C188" s="24" t="s">
        <v>28</v>
      </c>
      <c r="D188" s="23">
        <v>216</v>
      </c>
      <c r="E188" s="19">
        <f t="shared" si="30"/>
        <v>212.75961538461539</v>
      </c>
      <c r="F18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43434.245138888888</v>
      </c>
      <c r="G188" s="5">
        <f>Table1689106[[#This Row],[Mean Value]]+$P$2</f>
        <v>216.65683399470575</v>
      </c>
      <c r="H188" s="5">
        <f>Table1689106[[#This Row],[Mean Value]]-$P$2</f>
        <v>208.86239677452502</v>
      </c>
      <c r="I188" s="4">
        <f>Table1689106[[#This Row],[Mean Value]]+$Q$2</f>
        <v>220.55405260479611</v>
      </c>
      <c r="J188" s="4">
        <f>Table1689106[[#This Row],[Mean Value]]-($Q$2)</f>
        <v>204.96517816443466</v>
      </c>
      <c r="K188" s="7">
        <f>Table1689106[[#This Row],[Mean Value]]+$R$2</f>
        <v>224.45127121488648</v>
      </c>
      <c r="L188" s="8">
        <f>Table1689106[[#This Row],[Mean Value]]-$R$2</f>
        <v>201.0679595543443</v>
      </c>
      <c r="M188" s="20" t="str">
        <f t="array" ref="M188">IF(OR(D188&lt;$Z$2, D188&gt;$Y$2), "Yes", "No")</f>
        <v>No</v>
      </c>
      <c r="N188" s="3"/>
      <c r="V188"/>
      <c r="W188"/>
      <c r="Z188"/>
      <c r="AB188"/>
    </row>
    <row r="189" spans="1:28" x14ac:dyDescent="0.25">
      <c r="A189" s="25">
        <v>43434</v>
      </c>
      <c r="B189" s="15">
        <v>647</v>
      </c>
      <c r="C189" s="24" t="s">
        <v>28</v>
      </c>
      <c r="D189" s="23">
        <v>215</v>
      </c>
      <c r="E189" s="19">
        <f t="shared" ref="E189:E194" si="31">$O$2</f>
        <v>212.75961538461539</v>
      </c>
      <c r="F18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43434.282638888886</v>
      </c>
      <c r="G189" s="5">
        <f>Table1689106[[#This Row],[Mean Value]]+$P$2</f>
        <v>216.65683399470575</v>
      </c>
      <c r="H189" s="5">
        <f>Table1689106[[#This Row],[Mean Value]]-$P$2</f>
        <v>208.86239677452502</v>
      </c>
      <c r="I189" s="4">
        <f>Table1689106[[#This Row],[Mean Value]]+$Q$2</f>
        <v>220.55405260479611</v>
      </c>
      <c r="J189" s="4">
        <f>Table1689106[[#This Row],[Mean Value]]-($Q$2)</f>
        <v>204.96517816443466</v>
      </c>
      <c r="K189" s="7">
        <f>Table1689106[[#This Row],[Mean Value]]+$R$2</f>
        <v>224.45127121488648</v>
      </c>
      <c r="L189" s="8">
        <f>Table1689106[[#This Row],[Mean Value]]-$R$2</f>
        <v>201.0679595543443</v>
      </c>
      <c r="M189" s="20" t="str">
        <f t="array" ref="M189">IF(OR(D189&lt;$Z$2, D189&gt;$Y$2), "Yes", "No")</f>
        <v>No</v>
      </c>
      <c r="N189" s="3"/>
      <c r="V189"/>
      <c r="W189"/>
      <c r="Z189"/>
      <c r="AB189"/>
    </row>
    <row r="190" spans="1:28" x14ac:dyDescent="0.25">
      <c r="A190" s="2">
        <v>43434</v>
      </c>
      <c r="B190" s="15">
        <v>919</v>
      </c>
      <c r="C190" s="24" t="s">
        <v>28</v>
      </c>
      <c r="D190" s="23">
        <v>215</v>
      </c>
      <c r="E190" s="19">
        <f t="shared" si="31"/>
        <v>212.75961538461539</v>
      </c>
      <c r="F19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43434.388194444444</v>
      </c>
      <c r="G190" s="5">
        <f>Table1689106[[#This Row],[Mean Value]]+$P$2</f>
        <v>216.65683399470575</v>
      </c>
      <c r="H190" s="5">
        <f>Table1689106[[#This Row],[Mean Value]]-$P$2</f>
        <v>208.86239677452502</v>
      </c>
      <c r="I190" s="4">
        <f>Table1689106[[#This Row],[Mean Value]]+$Q$2</f>
        <v>220.55405260479611</v>
      </c>
      <c r="J190" s="4">
        <f>Table1689106[[#This Row],[Mean Value]]-($Q$2)</f>
        <v>204.96517816443466</v>
      </c>
      <c r="K190" s="7">
        <f>Table1689106[[#This Row],[Mean Value]]+$R$2</f>
        <v>224.45127121488648</v>
      </c>
      <c r="L190" s="8">
        <f>Table1689106[[#This Row],[Mean Value]]-$R$2</f>
        <v>201.0679595543443</v>
      </c>
      <c r="M190" s="20" t="str">
        <f t="array" ref="M190">IF(OR(D190&lt;$Z$2, D190&gt;$Y$2), "Yes", "No")</f>
        <v>No</v>
      </c>
      <c r="N190" s="3"/>
      <c r="V190"/>
      <c r="W190"/>
      <c r="Z190"/>
      <c r="AB190"/>
    </row>
    <row r="191" spans="1:28" x14ac:dyDescent="0.25">
      <c r="A191" s="2">
        <v>43434</v>
      </c>
      <c r="B191" s="15">
        <v>1327</v>
      </c>
      <c r="C191" s="24" t="s">
        <v>28</v>
      </c>
      <c r="D191" s="23">
        <v>216</v>
      </c>
      <c r="E191" s="19">
        <f t="shared" si="31"/>
        <v>212.75961538461539</v>
      </c>
      <c r="F19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43434.560416666667</v>
      </c>
      <c r="G191" s="5">
        <f>Table1689106[[#This Row],[Mean Value]]+$P$2</f>
        <v>216.65683399470575</v>
      </c>
      <c r="H191" s="5">
        <f>Table1689106[[#This Row],[Mean Value]]-$P$2</f>
        <v>208.86239677452502</v>
      </c>
      <c r="I191" s="4">
        <f>Table1689106[[#This Row],[Mean Value]]+$Q$2</f>
        <v>220.55405260479611</v>
      </c>
      <c r="J191" s="4">
        <f>Table1689106[[#This Row],[Mean Value]]-($Q$2)</f>
        <v>204.96517816443466</v>
      </c>
      <c r="K191" s="7">
        <f>Table1689106[[#This Row],[Mean Value]]+$R$2</f>
        <v>224.45127121488648</v>
      </c>
      <c r="L191" s="8">
        <f>Table1689106[[#This Row],[Mean Value]]-$R$2</f>
        <v>201.0679595543443</v>
      </c>
      <c r="M191" s="20" t="str">
        <f t="array" ref="M191">IF(OR(D191&lt;$Z$2, D191&gt;$Y$2), "Yes", "No")</f>
        <v>No</v>
      </c>
      <c r="N191" s="3"/>
      <c r="V191"/>
      <c r="W191"/>
      <c r="Z191"/>
      <c r="AB191"/>
    </row>
    <row r="192" spans="1:28" x14ac:dyDescent="0.25">
      <c r="A192" s="2">
        <v>43437</v>
      </c>
      <c r="B192" s="15">
        <v>624</v>
      </c>
      <c r="C192" s="24" t="s">
        <v>28</v>
      </c>
      <c r="D192" s="23">
        <v>217</v>
      </c>
      <c r="E192" s="19">
        <f t="shared" si="31"/>
        <v>212.75961538461539</v>
      </c>
      <c r="F19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43437.26666666667</v>
      </c>
      <c r="G192" s="5">
        <f>Table1689106[[#This Row],[Mean Value]]+$P$2</f>
        <v>216.65683399470575</v>
      </c>
      <c r="H192" s="5">
        <f>Table1689106[[#This Row],[Mean Value]]-$P$2</f>
        <v>208.86239677452502</v>
      </c>
      <c r="I192" s="4">
        <f>Table1689106[[#This Row],[Mean Value]]+$Q$2</f>
        <v>220.55405260479611</v>
      </c>
      <c r="J192" s="4">
        <f>Table1689106[[#This Row],[Mean Value]]-($Q$2)</f>
        <v>204.96517816443466</v>
      </c>
      <c r="K192" s="7">
        <f>Table1689106[[#This Row],[Mean Value]]+$R$2</f>
        <v>224.45127121488648</v>
      </c>
      <c r="L192" s="8">
        <f>Table1689106[[#This Row],[Mean Value]]-$R$2</f>
        <v>201.0679595543443</v>
      </c>
      <c r="M192" s="20" t="str">
        <f t="array" ref="M192">IF(OR(D192&lt;$Z$2, D192&gt;$Y$2), "Yes", "No")</f>
        <v>No</v>
      </c>
      <c r="N192" s="3"/>
      <c r="V192"/>
      <c r="W192"/>
      <c r="Z192"/>
      <c r="AB192"/>
    </row>
    <row r="193" spans="1:28" x14ac:dyDescent="0.25">
      <c r="A193" s="2">
        <v>43437</v>
      </c>
      <c r="B193" s="15">
        <v>937</v>
      </c>
      <c r="C193" s="24" t="s">
        <v>28</v>
      </c>
      <c r="D193" s="23">
        <v>218</v>
      </c>
      <c r="E193" s="19">
        <f t="shared" si="31"/>
        <v>212.75961538461539</v>
      </c>
      <c r="F19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43437.400694444441</v>
      </c>
      <c r="G193" s="5">
        <f>Table1689106[[#This Row],[Mean Value]]+$P$2</f>
        <v>216.65683399470575</v>
      </c>
      <c r="H193" s="5">
        <f>Table1689106[[#This Row],[Mean Value]]-$P$2</f>
        <v>208.86239677452502</v>
      </c>
      <c r="I193" s="4">
        <f>Table1689106[[#This Row],[Mean Value]]+$Q$2</f>
        <v>220.55405260479611</v>
      </c>
      <c r="J193" s="4">
        <f>Table1689106[[#This Row],[Mean Value]]-($Q$2)</f>
        <v>204.96517816443466</v>
      </c>
      <c r="K193" s="7">
        <f>Table1689106[[#This Row],[Mean Value]]+$R$2</f>
        <v>224.45127121488648</v>
      </c>
      <c r="L193" s="8">
        <f>Table1689106[[#This Row],[Mean Value]]-$R$2</f>
        <v>201.0679595543443</v>
      </c>
      <c r="M193" s="20" t="str">
        <f t="array" ref="M193">IF(OR(D193&lt;$Z$2, D193&gt;$Y$2), "Yes", "No")</f>
        <v>No</v>
      </c>
      <c r="N193" s="3"/>
      <c r="V193"/>
      <c r="W193"/>
      <c r="Z193"/>
      <c r="AB193"/>
    </row>
    <row r="194" spans="1:28" x14ac:dyDescent="0.25">
      <c r="A194" s="2">
        <v>43437</v>
      </c>
      <c r="B194" s="15">
        <v>1050</v>
      </c>
      <c r="C194" s="24" t="s">
        <v>28</v>
      </c>
      <c r="D194" s="23">
        <v>217</v>
      </c>
      <c r="E194" s="19">
        <f t="shared" si="31"/>
        <v>212.75961538461539</v>
      </c>
      <c r="F19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43437.451388888891</v>
      </c>
      <c r="G194" s="5">
        <f>Table1689106[[#This Row],[Mean Value]]+$P$2</f>
        <v>216.65683399470575</v>
      </c>
      <c r="H194" s="5">
        <f>Table1689106[[#This Row],[Mean Value]]-$P$2</f>
        <v>208.86239677452502</v>
      </c>
      <c r="I194" s="4">
        <f>Table1689106[[#This Row],[Mean Value]]+$Q$2</f>
        <v>220.55405260479611</v>
      </c>
      <c r="J194" s="4">
        <f>Table1689106[[#This Row],[Mean Value]]-($Q$2)</f>
        <v>204.96517816443466</v>
      </c>
      <c r="K194" s="7">
        <f>Table1689106[[#This Row],[Mean Value]]+$R$2</f>
        <v>224.45127121488648</v>
      </c>
      <c r="L194" s="8">
        <f>Table1689106[[#This Row],[Mean Value]]-$R$2</f>
        <v>201.0679595543443</v>
      </c>
      <c r="M194" s="20" t="str">
        <f t="array" ref="M194">IF(OR(D194&lt;$Z$2, D194&gt;$Y$2), "Yes", "No")</f>
        <v>No</v>
      </c>
      <c r="N194" s="3"/>
      <c r="V194"/>
      <c r="W194"/>
      <c r="Z194"/>
      <c r="AB194"/>
    </row>
    <row r="195" spans="1:28" x14ac:dyDescent="0.25">
      <c r="A195" s="2">
        <v>43437</v>
      </c>
      <c r="B195" s="15">
        <v>1212</v>
      </c>
      <c r="C195" s="24" t="s">
        <v>28</v>
      </c>
      <c r="D195" s="23">
        <v>217</v>
      </c>
      <c r="E195" s="19">
        <f t="shared" ref="E195:E200" si="32">$O$2</f>
        <v>212.75961538461539</v>
      </c>
      <c r="F19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43437.508333333331</v>
      </c>
      <c r="G195" s="5">
        <f>Table1689106[[#This Row],[Mean Value]]+$P$2</f>
        <v>216.65683399470575</v>
      </c>
      <c r="H195" s="5">
        <f>Table1689106[[#This Row],[Mean Value]]-$P$2</f>
        <v>208.86239677452502</v>
      </c>
      <c r="I195" s="4">
        <f>Table1689106[[#This Row],[Mean Value]]+$Q$2</f>
        <v>220.55405260479611</v>
      </c>
      <c r="J195" s="4">
        <f>Table1689106[[#This Row],[Mean Value]]-($Q$2)</f>
        <v>204.96517816443466</v>
      </c>
      <c r="K195" s="7">
        <f>Table1689106[[#This Row],[Mean Value]]+$R$2</f>
        <v>224.45127121488648</v>
      </c>
      <c r="L195" s="8">
        <f>Table1689106[[#This Row],[Mean Value]]-$R$2</f>
        <v>201.0679595543443</v>
      </c>
      <c r="M195" s="20" t="str">
        <f t="array" ref="M195">IF(OR(D195&lt;$Z$2, D195&gt;$Y$2), "Yes", "No")</f>
        <v>No</v>
      </c>
      <c r="N195" s="3"/>
      <c r="V195"/>
      <c r="W195"/>
      <c r="Z195"/>
      <c r="AB195"/>
    </row>
    <row r="196" spans="1:28" x14ac:dyDescent="0.25">
      <c r="A196" s="2">
        <v>43437</v>
      </c>
      <c r="B196" s="15">
        <v>1319</v>
      </c>
      <c r="C196" s="24" t="s">
        <v>28</v>
      </c>
      <c r="D196" s="23">
        <v>218</v>
      </c>
      <c r="E196" s="19">
        <f t="shared" si="32"/>
        <v>212.75961538461539</v>
      </c>
      <c r="F19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43437.554861111108</v>
      </c>
      <c r="G196" s="5">
        <f>Table1689106[[#This Row],[Mean Value]]+$P$2</f>
        <v>216.65683399470575</v>
      </c>
      <c r="H196" s="5">
        <f>Table1689106[[#This Row],[Mean Value]]-$P$2</f>
        <v>208.86239677452502</v>
      </c>
      <c r="I196" s="4">
        <f>Table1689106[[#This Row],[Mean Value]]+$Q$2</f>
        <v>220.55405260479611</v>
      </c>
      <c r="J196" s="4">
        <f>Table1689106[[#This Row],[Mean Value]]-($Q$2)</f>
        <v>204.96517816443466</v>
      </c>
      <c r="K196" s="7">
        <f>Table1689106[[#This Row],[Mean Value]]+$R$2</f>
        <v>224.45127121488648</v>
      </c>
      <c r="L196" s="8">
        <f>Table1689106[[#This Row],[Mean Value]]-$R$2</f>
        <v>201.0679595543443</v>
      </c>
      <c r="M196" s="20" t="str">
        <f t="array" ref="M196">IF(OR(D196&lt;$Z$2, D196&gt;$Y$2), "Yes", "No")</f>
        <v>No</v>
      </c>
      <c r="N196" s="3"/>
      <c r="V196"/>
      <c r="W196"/>
      <c r="Z196"/>
      <c r="AB196"/>
    </row>
    <row r="197" spans="1:28" x14ac:dyDescent="0.25">
      <c r="A197" s="2">
        <v>43438</v>
      </c>
      <c r="B197" s="15">
        <v>623</v>
      </c>
      <c r="C197" s="24" t="s">
        <v>28</v>
      </c>
      <c r="D197" s="23">
        <v>216</v>
      </c>
      <c r="E197" s="19">
        <f t="shared" si="32"/>
        <v>212.75961538461539</v>
      </c>
      <c r="F19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43438.265972222223</v>
      </c>
      <c r="G197" s="5">
        <f>Table1689106[[#This Row],[Mean Value]]+$P$2</f>
        <v>216.65683399470575</v>
      </c>
      <c r="H197" s="5">
        <f>Table1689106[[#This Row],[Mean Value]]-$P$2</f>
        <v>208.86239677452502</v>
      </c>
      <c r="I197" s="4">
        <f>Table1689106[[#This Row],[Mean Value]]+$Q$2</f>
        <v>220.55405260479611</v>
      </c>
      <c r="J197" s="4">
        <f>Table1689106[[#This Row],[Mean Value]]-($Q$2)</f>
        <v>204.96517816443466</v>
      </c>
      <c r="K197" s="7">
        <f>Table1689106[[#This Row],[Mean Value]]+$R$2</f>
        <v>224.45127121488648</v>
      </c>
      <c r="L197" s="8">
        <f>Table1689106[[#This Row],[Mean Value]]-$R$2</f>
        <v>201.0679595543443</v>
      </c>
      <c r="M197" s="20" t="str">
        <f t="array" ref="M197">IF(OR(D197&lt;$Z$2, D197&gt;$Y$2), "Yes", "No")</f>
        <v>No</v>
      </c>
      <c r="N197" s="3"/>
      <c r="V197"/>
      <c r="W197"/>
      <c r="Z197"/>
      <c r="AB197"/>
    </row>
    <row r="198" spans="1:28" x14ac:dyDescent="0.25">
      <c r="A198" s="2">
        <v>43438</v>
      </c>
      <c r="B198" s="15">
        <v>945</v>
      </c>
      <c r="C198" s="24" t="s">
        <v>28</v>
      </c>
      <c r="D198" s="23">
        <v>215</v>
      </c>
      <c r="E198" s="19">
        <f t="shared" si="32"/>
        <v>212.75961538461539</v>
      </c>
      <c r="F19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43438.40625</v>
      </c>
      <c r="G198" s="5">
        <f>Table1689106[[#This Row],[Mean Value]]+$P$2</f>
        <v>216.65683399470575</v>
      </c>
      <c r="H198" s="5">
        <f>Table1689106[[#This Row],[Mean Value]]-$P$2</f>
        <v>208.86239677452502</v>
      </c>
      <c r="I198" s="4">
        <f>Table1689106[[#This Row],[Mean Value]]+$Q$2</f>
        <v>220.55405260479611</v>
      </c>
      <c r="J198" s="4">
        <f>Table1689106[[#This Row],[Mean Value]]-($Q$2)</f>
        <v>204.96517816443466</v>
      </c>
      <c r="K198" s="7">
        <f>Table1689106[[#This Row],[Mean Value]]+$R$2</f>
        <v>224.45127121488648</v>
      </c>
      <c r="L198" s="8">
        <f>Table1689106[[#This Row],[Mean Value]]-$R$2</f>
        <v>201.0679595543443</v>
      </c>
      <c r="M198" s="20" t="str">
        <f t="array" ref="M198">IF(OR(D198&lt;$Z$2, D198&gt;$Y$2), "Yes", "No")</f>
        <v>No</v>
      </c>
      <c r="N198" s="3"/>
      <c r="V198"/>
      <c r="W198"/>
      <c r="Z198"/>
      <c r="AB198"/>
    </row>
    <row r="199" spans="1:28" x14ac:dyDescent="0.25">
      <c r="A199" s="2">
        <v>43438</v>
      </c>
      <c r="B199" s="15">
        <v>1014</v>
      </c>
      <c r="C199" s="24" t="s">
        <v>28</v>
      </c>
      <c r="D199" s="23">
        <v>215</v>
      </c>
      <c r="E199" s="19">
        <f t="shared" si="32"/>
        <v>212.75961538461539</v>
      </c>
      <c r="F19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43438.426388888889</v>
      </c>
      <c r="G199" s="5">
        <f>Table1689106[[#This Row],[Mean Value]]+$P$2</f>
        <v>216.65683399470575</v>
      </c>
      <c r="H199" s="5">
        <f>Table1689106[[#This Row],[Mean Value]]-$P$2</f>
        <v>208.86239677452502</v>
      </c>
      <c r="I199" s="4">
        <f>Table1689106[[#This Row],[Mean Value]]+$Q$2</f>
        <v>220.55405260479611</v>
      </c>
      <c r="J199" s="4">
        <f>Table1689106[[#This Row],[Mean Value]]-($Q$2)</f>
        <v>204.96517816443466</v>
      </c>
      <c r="K199" s="7">
        <f>Table1689106[[#This Row],[Mean Value]]+$R$2</f>
        <v>224.45127121488648</v>
      </c>
      <c r="L199" s="8">
        <f>Table1689106[[#This Row],[Mean Value]]-$R$2</f>
        <v>201.0679595543443</v>
      </c>
      <c r="M199" s="20" t="str">
        <f t="array" ref="M199">IF(OR(D199&lt;$Z$2, D199&gt;$Y$2), "Yes", "No")</f>
        <v>No</v>
      </c>
      <c r="N199" s="3"/>
      <c r="V199"/>
      <c r="W199"/>
      <c r="Z199"/>
      <c r="AB199"/>
    </row>
    <row r="200" spans="1:28" x14ac:dyDescent="0.25">
      <c r="A200" s="2">
        <v>43438</v>
      </c>
      <c r="B200" s="15">
        <v>1138</v>
      </c>
      <c r="C200" s="24" t="s">
        <v>28</v>
      </c>
      <c r="D200" s="23">
        <v>213</v>
      </c>
      <c r="E200" s="19">
        <f t="shared" si="32"/>
        <v>212.75961538461539</v>
      </c>
      <c r="F200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43438.484722222223</v>
      </c>
      <c r="G200" s="5">
        <f>Table1689106[[#This Row],[Mean Value]]+$P$2</f>
        <v>216.65683399470575</v>
      </c>
      <c r="H200" s="5">
        <f>Table1689106[[#This Row],[Mean Value]]-$P$2</f>
        <v>208.86239677452502</v>
      </c>
      <c r="I200" s="4">
        <f>Table1689106[[#This Row],[Mean Value]]+$Q$2</f>
        <v>220.55405260479611</v>
      </c>
      <c r="J200" s="4">
        <f>Table1689106[[#This Row],[Mean Value]]-($Q$2)</f>
        <v>204.96517816443466</v>
      </c>
      <c r="K200" s="7">
        <f>Table1689106[[#This Row],[Mean Value]]+$R$2</f>
        <v>224.45127121488648</v>
      </c>
      <c r="L200" s="8">
        <f>Table1689106[[#This Row],[Mean Value]]-$R$2</f>
        <v>201.0679595543443</v>
      </c>
      <c r="M200" s="20" t="str">
        <f t="array" ref="M200">IF(OR(D200&lt;$Z$2, D200&gt;$Y$2), "Yes", "No")</f>
        <v>No</v>
      </c>
      <c r="N200" s="3"/>
      <c r="V200"/>
      <c r="W200"/>
      <c r="Z200"/>
      <c r="AB200"/>
    </row>
    <row r="201" spans="1:28" x14ac:dyDescent="0.25">
      <c r="A201" s="2">
        <v>43439</v>
      </c>
      <c r="B201" s="15">
        <v>530</v>
      </c>
      <c r="C201" s="24" t="s">
        <v>28</v>
      </c>
      <c r="D201" s="23">
        <v>209</v>
      </c>
      <c r="E201" s="19">
        <f t="shared" ref="E201:E206" si="33">$O$2</f>
        <v>212.75961538461539</v>
      </c>
      <c r="F201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43439.229166666664</v>
      </c>
      <c r="G201" s="5">
        <f>Table1689106[[#This Row],[Mean Value]]+$P$2</f>
        <v>216.65683399470575</v>
      </c>
      <c r="H201" s="5">
        <f>Table1689106[[#This Row],[Mean Value]]-$P$2</f>
        <v>208.86239677452502</v>
      </c>
      <c r="I201" s="4">
        <f>Table1689106[[#This Row],[Mean Value]]+$Q$2</f>
        <v>220.55405260479611</v>
      </c>
      <c r="J201" s="4">
        <f>Table1689106[[#This Row],[Mean Value]]-($Q$2)</f>
        <v>204.96517816443466</v>
      </c>
      <c r="K201" s="7">
        <f>Table1689106[[#This Row],[Mean Value]]+$R$2</f>
        <v>224.45127121488648</v>
      </c>
      <c r="L201" s="8">
        <f>Table1689106[[#This Row],[Mean Value]]-$R$2</f>
        <v>201.0679595543443</v>
      </c>
      <c r="M201" s="20" t="str">
        <f t="array" ref="M201">IF(OR(D201&lt;$Z$2, D201&gt;$Y$2), "Yes", "No")</f>
        <v>No</v>
      </c>
      <c r="N201" s="3"/>
      <c r="V201"/>
      <c r="W201"/>
      <c r="Z201"/>
      <c r="AB201"/>
    </row>
    <row r="202" spans="1:28" x14ac:dyDescent="0.25">
      <c r="A202" s="2">
        <v>43439</v>
      </c>
      <c r="B202" s="15">
        <v>744</v>
      </c>
      <c r="C202" s="24" t="s">
        <v>28</v>
      </c>
      <c r="D202" s="23">
        <v>211</v>
      </c>
      <c r="E202" s="19">
        <f t="shared" si="33"/>
        <v>212.75961538461539</v>
      </c>
      <c r="F202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43439.322222222225</v>
      </c>
      <c r="G202" s="5">
        <f>Table1689106[[#This Row],[Mean Value]]+$P$2</f>
        <v>216.65683399470575</v>
      </c>
      <c r="H202" s="5">
        <f>Table1689106[[#This Row],[Mean Value]]-$P$2</f>
        <v>208.86239677452502</v>
      </c>
      <c r="I202" s="4">
        <f>Table1689106[[#This Row],[Mean Value]]+$Q$2</f>
        <v>220.55405260479611</v>
      </c>
      <c r="J202" s="4">
        <f>Table1689106[[#This Row],[Mean Value]]-($Q$2)</f>
        <v>204.96517816443466</v>
      </c>
      <c r="K202" s="7">
        <f>Table1689106[[#This Row],[Mean Value]]+$R$2</f>
        <v>224.45127121488648</v>
      </c>
      <c r="L202" s="8">
        <f>Table1689106[[#This Row],[Mean Value]]-$R$2</f>
        <v>201.0679595543443</v>
      </c>
      <c r="M202" s="20" t="str">
        <f t="array" ref="M202">IF(OR(D202&lt;$Z$2, D202&gt;$Y$2), "Yes", "No")</f>
        <v>No</v>
      </c>
      <c r="N202" s="3"/>
      <c r="V202"/>
      <c r="W202"/>
      <c r="Z202"/>
      <c r="AB202"/>
    </row>
    <row r="203" spans="1:28" x14ac:dyDescent="0.25">
      <c r="A203" s="2">
        <v>43439</v>
      </c>
      <c r="B203" s="15">
        <v>813</v>
      </c>
      <c r="C203" s="24" t="s">
        <v>28</v>
      </c>
      <c r="D203" s="23">
        <v>211</v>
      </c>
      <c r="E203" s="19">
        <f t="shared" si="33"/>
        <v>212.75961538461539</v>
      </c>
      <c r="F203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43439.342361111114</v>
      </c>
      <c r="G203" s="5">
        <f>Table1689106[[#This Row],[Mean Value]]+$P$2</f>
        <v>216.65683399470575</v>
      </c>
      <c r="H203" s="5">
        <f>Table1689106[[#This Row],[Mean Value]]-$P$2</f>
        <v>208.86239677452502</v>
      </c>
      <c r="I203" s="4">
        <f>Table1689106[[#This Row],[Mean Value]]+$Q$2</f>
        <v>220.55405260479611</v>
      </c>
      <c r="J203" s="4">
        <f>Table1689106[[#This Row],[Mean Value]]-($Q$2)</f>
        <v>204.96517816443466</v>
      </c>
      <c r="K203" s="7">
        <f>Table1689106[[#This Row],[Mean Value]]+$R$2</f>
        <v>224.45127121488648</v>
      </c>
      <c r="L203" s="8">
        <f>Table1689106[[#This Row],[Mean Value]]-$R$2</f>
        <v>201.0679595543443</v>
      </c>
      <c r="M203" s="20" t="str">
        <f t="array" ref="M203">IF(OR(D203&lt;$Z$2, D203&gt;$Y$2), "Yes", "No")</f>
        <v>No</v>
      </c>
      <c r="N203" s="3"/>
      <c r="V203"/>
      <c r="W203"/>
      <c r="Z203"/>
      <c r="AB203"/>
    </row>
    <row r="204" spans="1:28" x14ac:dyDescent="0.25">
      <c r="A204" s="2">
        <v>43439</v>
      </c>
      <c r="B204" s="15">
        <v>1055</v>
      </c>
      <c r="C204" s="24" t="s">
        <v>28</v>
      </c>
      <c r="D204" s="23">
        <v>209</v>
      </c>
      <c r="E204" s="19">
        <f t="shared" si="33"/>
        <v>212.75961538461539</v>
      </c>
      <c r="F204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43439.454861111109</v>
      </c>
      <c r="G204" s="5">
        <f>Table1689106[[#This Row],[Mean Value]]+$P$2</f>
        <v>216.65683399470575</v>
      </c>
      <c r="H204" s="5">
        <f>Table1689106[[#This Row],[Mean Value]]-$P$2</f>
        <v>208.86239677452502</v>
      </c>
      <c r="I204" s="4">
        <f>Table1689106[[#This Row],[Mean Value]]+$Q$2</f>
        <v>220.55405260479611</v>
      </c>
      <c r="J204" s="4">
        <f>Table1689106[[#This Row],[Mean Value]]-($Q$2)</f>
        <v>204.96517816443466</v>
      </c>
      <c r="K204" s="7">
        <f>Table1689106[[#This Row],[Mean Value]]+$R$2</f>
        <v>224.45127121488648</v>
      </c>
      <c r="L204" s="8">
        <f>Table1689106[[#This Row],[Mean Value]]-$R$2</f>
        <v>201.0679595543443</v>
      </c>
      <c r="M204" s="20" t="str">
        <f t="array" ref="M204">IF(OR(D204&lt;$Z$2, D204&gt;$Y$2), "Yes", "No")</f>
        <v>No</v>
      </c>
      <c r="N204" s="3"/>
      <c r="V204"/>
      <c r="W204"/>
      <c r="Z204"/>
      <c r="AB204"/>
    </row>
    <row r="205" spans="1:28" x14ac:dyDescent="0.25">
      <c r="A205" s="2">
        <v>43439</v>
      </c>
      <c r="B205" s="15">
        <v>1342</v>
      </c>
      <c r="C205" s="24" t="s">
        <v>28</v>
      </c>
      <c r="D205" s="23">
        <v>210</v>
      </c>
      <c r="E205" s="19">
        <f t="shared" si="33"/>
        <v>212.75961538461539</v>
      </c>
      <c r="F205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43439.570833333331</v>
      </c>
      <c r="G205" s="5">
        <f>Table1689106[[#This Row],[Mean Value]]+$P$2</f>
        <v>216.65683399470575</v>
      </c>
      <c r="H205" s="5">
        <f>Table1689106[[#This Row],[Mean Value]]-$P$2</f>
        <v>208.86239677452502</v>
      </c>
      <c r="I205" s="4">
        <f>Table1689106[[#This Row],[Mean Value]]+$Q$2</f>
        <v>220.55405260479611</v>
      </c>
      <c r="J205" s="4">
        <f>Table1689106[[#This Row],[Mean Value]]-($Q$2)</f>
        <v>204.96517816443466</v>
      </c>
      <c r="K205" s="7">
        <f>Table1689106[[#This Row],[Mean Value]]+$R$2</f>
        <v>224.45127121488648</v>
      </c>
      <c r="L205" s="8">
        <f>Table1689106[[#This Row],[Mean Value]]-$R$2</f>
        <v>201.0679595543443</v>
      </c>
      <c r="M205" s="20" t="str">
        <f t="array" ref="M205">IF(OR(D205&lt;$Z$2, D205&gt;$Y$2), "Yes", "No")</f>
        <v>No</v>
      </c>
      <c r="N205" s="3"/>
      <c r="V205"/>
      <c r="W205"/>
      <c r="Z205"/>
      <c r="AB205"/>
    </row>
    <row r="206" spans="1:28" x14ac:dyDescent="0.25">
      <c r="A206" s="2">
        <v>43439</v>
      </c>
      <c r="B206" s="15">
        <v>1657</v>
      </c>
      <c r="C206" s="24" t="s">
        <v>30</v>
      </c>
      <c r="D206" s="23">
        <v>210</v>
      </c>
      <c r="E206" s="19">
        <f t="shared" si="33"/>
        <v>212.75961538461539</v>
      </c>
      <c r="F206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43439.706250000003</v>
      </c>
      <c r="G206" s="5">
        <f>Table1689106[[#This Row],[Mean Value]]+$P$2</f>
        <v>216.65683399470575</v>
      </c>
      <c r="H206" s="5">
        <f>Table1689106[[#This Row],[Mean Value]]-$P$2</f>
        <v>208.86239677452502</v>
      </c>
      <c r="I206" s="4">
        <f>Table1689106[[#This Row],[Mean Value]]+$Q$2</f>
        <v>220.55405260479611</v>
      </c>
      <c r="J206" s="4">
        <f>Table1689106[[#This Row],[Mean Value]]-($Q$2)</f>
        <v>204.96517816443466</v>
      </c>
      <c r="K206" s="7">
        <f>Table1689106[[#This Row],[Mean Value]]+$R$2</f>
        <v>224.45127121488648</v>
      </c>
      <c r="L206" s="8">
        <f>Table1689106[[#This Row],[Mean Value]]-$R$2</f>
        <v>201.0679595543443</v>
      </c>
      <c r="M206" s="20" t="str">
        <f t="array" ref="M206">IF(OR(D206&lt;$Z$2, D206&gt;$Y$2), "Yes", "No")</f>
        <v>No</v>
      </c>
      <c r="N206" s="3"/>
      <c r="V206"/>
      <c r="W206"/>
      <c r="Z206"/>
      <c r="AB206"/>
    </row>
    <row r="207" spans="1:28" x14ac:dyDescent="0.25">
      <c r="A207" s="2">
        <v>43440</v>
      </c>
      <c r="B207" s="15">
        <v>618</v>
      </c>
      <c r="C207" s="24" t="s">
        <v>28</v>
      </c>
      <c r="D207" s="23">
        <v>210</v>
      </c>
      <c r="E207" s="19">
        <f>$O$2</f>
        <v>212.75961538461539</v>
      </c>
      <c r="F207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43440.262499999997</v>
      </c>
      <c r="G207" s="5">
        <f>Table1689106[[#This Row],[Mean Value]]+$P$2</f>
        <v>216.65683399470575</v>
      </c>
      <c r="H207" s="5">
        <f>Table1689106[[#This Row],[Mean Value]]-$P$2</f>
        <v>208.86239677452502</v>
      </c>
      <c r="I207" s="4">
        <f>Table1689106[[#This Row],[Mean Value]]+$Q$2</f>
        <v>220.55405260479611</v>
      </c>
      <c r="J207" s="4">
        <f>Table1689106[[#This Row],[Mean Value]]-($Q$2)</f>
        <v>204.96517816443466</v>
      </c>
      <c r="K207" s="7">
        <f>Table1689106[[#This Row],[Mean Value]]+$R$2</f>
        <v>224.45127121488648</v>
      </c>
      <c r="L207" s="8">
        <f>Table1689106[[#This Row],[Mean Value]]-$R$2</f>
        <v>201.0679595543443</v>
      </c>
      <c r="M207" s="20" t="str">
        <f t="array" ref="M207">IF(OR(D207&lt;$Z$2, D207&gt;$Y$2), "Yes", "No")</f>
        <v>No</v>
      </c>
      <c r="N207" s="3"/>
      <c r="V207"/>
      <c r="W207"/>
      <c r="Z207"/>
      <c r="AB207"/>
    </row>
    <row r="208" spans="1:28" x14ac:dyDescent="0.25">
      <c r="A208" s="2">
        <v>43440</v>
      </c>
      <c r="B208" s="15">
        <v>829</v>
      </c>
      <c r="C208" s="24" t="s">
        <v>28</v>
      </c>
      <c r="D208" s="23">
        <v>213</v>
      </c>
      <c r="E208" s="19">
        <f>$O$2</f>
        <v>212.75961538461539</v>
      </c>
      <c r="F208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43440.353472222225</v>
      </c>
      <c r="G208" s="5">
        <f>Table1689106[[#This Row],[Mean Value]]+$P$2</f>
        <v>216.65683399470575</v>
      </c>
      <c r="H208" s="5">
        <f>Table1689106[[#This Row],[Mean Value]]-$P$2</f>
        <v>208.86239677452502</v>
      </c>
      <c r="I208" s="4">
        <f>Table1689106[[#This Row],[Mean Value]]+$Q$2</f>
        <v>220.55405260479611</v>
      </c>
      <c r="J208" s="4">
        <f>Table1689106[[#This Row],[Mean Value]]-($Q$2)</f>
        <v>204.96517816443466</v>
      </c>
      <c r="K208" s="7">
        <f>Table1689106[[#This Row],[Mean Value]]+$R$2</f>
        <v>224.45127121488648</v>
      </c>
      <c r="L208" s="8">
        <f>Table1689106[[#This Row],[Mean Value]]-$R$2</f>
        <v>201.0679595543443</v>
      </c>
      <c r="M208" s="20" t="str">
        <f t="array" ref="M208">IF(OR(D208&lt;$Z$2, D208&gt;$Y$2), "Yes", "No")</f>
        <v>No</v>
      </c>
      <c r="N208" s="3"/>
      <c r="V208"/>
      <c r="W208"/>
      <c r="Z208"/>
      <c r="AB208"/>
    </row>
    <row r="209" spans="1:28" x14ac:dyDescent="0.25">
      <c r="A209" s="2">
        <v>43440</v>
      </c>
      <c r="B209" s="15">
        <v>924</v>
      </c>
      <c r="C209" s="24" t="s">
        <v>28</v>
      </c>
      <c r="D209" s="23">
        <v>209</v>
      </c>
      <c r="E209" s="19">
        <f>$O$2</f>
        <v>212.75961538461539</v>
      </c>
      <c r="F209" s="17">
        <f>IF(OR(NOT(ISNUMBER(Table1689106[[#This Row],[Time]])), LEN(Table1689106[[#This Row],[Time]]) &gt; 4, LEN(Table1689106[[#This Row],[Time]]) &lt; 3, NOT(ISNUMBER(Table1689106[[#This Row],[Date]])), LEN(Table1689106[[#This Row],[Date]]) &lt;&gt;  5), DATE(2017, 5, 30) + TIME(24,0,0),Table1689106[[#This Row],[Date]]+TIMEVALUE(LEFT(Table1689106[[#This Row],[Time]],LEN(Table1689106[[#This Row],[Time]])-2)&amp;":"&amp;RIGHT(Table1689106[[#This Row],[Time]],2)))</f>
        <v>43440.39166666667</v>
      </c>
      <c r="G209" s="5">
        <f>Table1689106[[#This Row],[Mean Value]]+$P$2</f>
        <v>216.65683399470575</v>
      </c>
      <c r="H209" s="5">
        <f>Table1689106[[#This Row],[Mean Value]]-$P$2</f>
        <v>208.86239677452502</v>
      </c>
      <c r="I209" s="4">
        <f>Table1689106[[#This Row],[Mean Value]]+$Q$2</f>
        <v>220.55405260479611</v>
      </c>
      <c r="J209" s="4">
        <f>Table1689106[[#This Row],[Mean Value]]-($Q$2)</f>
        <v>204.96517816443466</v>
      </c>
      <c r="K209" s="7">
        <f>Table1689106[[#This Row],[Mean Value]]+$R$2</f>
        <v>224.45127121488648</v>
      </c>
      <c r="L209" s="8">
        <f>Table1689106[[#This Row],[Mean Value]]-$R$2</f>
        <v>201.0679595543443</v>
      </c>
      <c r="M209" s="20" t="str">
        <f t="array" ref="M209">IF(OR(D209&lt;$Z$2, D209&gt;$Y$2), "Yes", "No")</f>
        <v>No</v>
      </c>
      <c r="N209" s="3"/>
      <c r="V209"/>
      <c r="W209"/>
      <c r="Z209"/>
      <c r="AB209"/>
    </row>
    <row r="210" spans="1:28" x14ac:dyDescent="0.25">
      <c r="A210"/>
      <c r="C210"/>
      <c r="G210"/>
      <c r="H210"/>
      <c r="I210"/>
      <c r="J210"/>
      <c r="V210"/>
      <c r="W210"/>
      <c r="Z210"/>
      <c r="AB210"/>
    </row>
    <row r="211" spans="1:28" x14ac:dyDescent="0.25">
      <c r="A211"/>
      <c r="C211"/>
      <c r="G211"/>
      <c r="H211"/>
      <c r="I211"/>
      <c r="J211"/>
      <c r="V211"/>
      <c r="W211"/>
      <c r="Z211"/>
      <c r="AB211"/>
    </row>
    <row r="212" spans="1:28" x14ac:dyDescent="0.25">
      <c r="A212"/>
      <c r="C212"/>
      <c r="G212"/>
      <c r="H212"/>
      <c r="I212"/>
      <c r="J212"/>
      <c r="V212"/>
      <c r="W212"/>
      <c r="Z212"/>
      <c r="AB212"/>
    </row>
    <row r="213" spans="1:28" x14ac:dyDescent="0.25">
      <c r="A213"/>
      <c r="C213"/>
      <c r="G213"/>
      <c r="H213"/>
      <c r="I213"/>
      <c r="J213"/>
      <c r="V213"/>
      <c r="W213"/>
      <c r="Z213"/>
      <c r="AB213"/>
    </row>
    <row r="214" spans="1:28" x14ac:dyDescent="0.25">
      <c r="A214"/>
      <c r="C214"/>
      <c r="G214"/>
      <c r="H214"/>
      <c r="I214"/>
      <c r="J214"/>
      <c r="V214"/>
      <c r="W214"/>
      <c r="Z214"/>
      <c r="AB214"/>
    </row>
    <row r="215" spans="1:28" x14ac:dyDescent="0.25">
      <c r="A215"/>
      <c r="C215"/>
      <c r="G215"/>
      <c r="H215"/>
      <c r="I215"/>
      <c r="J215"/>
      <c r="V215"/>
      <c r="W215"/>
      <c r="Z215"/>
      <c r="AB215"/>
    </row>
    <row r="216" spans="1:28" x14ac:dyDescent="0.25">
      <c r="A216"/>
      <c r="C216"/>
      <c r="G216"/>
      <c r="H216"/>
      <c r="I216"/>
      <c r="J216"/>
      <c r="V216"/>
      <c r="W216"/>
      <c r="Z216"/>
      <c r="AB216"/>
    </row>
    <row r="217" spans="1:28" x14ac:dyDescent="0.25">
      <c r="A217"/>
      <c r="C217"/>
      <c r="G217"/>
      <c r="H217"/>
      <c r="I217"/>
      <c r="J217"/>
      <c r="V217"/>
      <c r="W217"/>
      <c r="Z217"/>
      <c r="AB217"/>
    </row>
    <row r="218" spans="1:28" x14ac:dyDescent="0.25">
      <c r="A218"/>
      <c r="C218"/>
      <c r="G218"/>
      <c r="H218"/>
      <c r="I218"/>
      <c r="J218"/>
      <c r="V218"/>
      <c r="W218"/>
      <c r="Z218"/>
      <c r="AB218"/>
    </row>
    <row r="219" spans="1:28" x14ac:dyDescent="0.25">
      <c r="A219"/>
      <c r="C219"/>
      <c r="G219"/>
      <c r="H219"/>
      <c r="I219"/>
      <c r="J219"/>
      <c r="V219"/>
      <c r="W219"/>
      <c r="Z219"/>
      <c r="AB219"/>
    </row>
    <row r="220" spans="1:28" x14ac:dyDescent="0.25">
      <c r="A220"/>
      <c r="C220"/>
      <c r="G220"/>
      <c r="H220"/>
      <c r="I220"/>
      <c r="J220"/>
      <c r="V220"/>
      <c r="W220"/>
      <c r="Z220"/>
      <c r="AB220"/>
    </row>
    <row r="221" spans="1:28" x14ac:dyDescent="0.25">
      <c r="A221"/>
      <c r="C221"/>
      <c r="G221"/>
      <c r="H221"/>
      <c r="I221"/>
      <c r="J221"/>
      <c r="V221"/>
      <c r="W221"/>
      <c r="Z221"/>
      <c r="AB221"/>
    </row>
    <row r="222" spans="1:28" x14ac:dyDescent="0.25">
      <c r="A222"/>
      <c r="C222"/>
      <c r="G222"/>
      <c r="H222"/>
      <c r="I222"/>
      <c r="J222"/>
      <c r="V222"/>
      <c r="W222"/>
      <c r="Z222"/>
      <c r="AB222"/>
    </row>
    <row r="223" spans="1:28" x14ac:dyDescent="0.25">
      <c r="A223"/>
      <c r="C223"/>
      <c r="G223"/>
      <c r="H223"/>
      <c r="I223"/>
      <c r="J223"/>
      <c r="V223"/>
      <c r="W223"/>
      <c r="Z223"/>
      <c r="AB223"/>
    </row>
    <row r="224" spans="1:28" x14ac:dyDescent="0.25">
      <c r="A224"/>
      <c r="C224"/>
      <c r="G224"/>
      <c r="H224"/>
      <c r="I224"/>
      <c r="J224"/>
      <c r="V224"/>
      <c r="W224"/>
      <c r="Z224"/>
      <c r="AB224"/>
    </row>
    <row r="225" spans="1:28" x14ac:dyDescent="0.25">
      <c r="A225"/>
      <c r="C225"/>
      <c r="G225"/>
      <c r="H225"/>
      <c r="I225"/>
      <c r="J225"/>
      <c r="V225"/>
      <c r="W225"/>
      <c r="Z225"/>
      <c r="AB225"/>
    </row>
    <row r="226" spans="1:28" x14ac:dyDescent="0.25">
      <c r="A226"/>
      <c r="C226"/>
      <c r="G226"/>
      <c r="H226"/>
      <c r="I226"/>
      <c r="J226"/>
      <c r="V226"/>
      <c r="W226"/>
      <c r="Z226"/>
      <c r="AB226"/>
    </row>
    <row r="227" spans="1:28" x14ac:dyDescent="0.25">
      <c r="A227"/>
      <c r="C227"/>
      <c r="G227"/>
      <c r="H227"/>
      <c r="I227"/>
      <c r="J227"/>
      <c r="V227"/>
      <c r="W227"/>
      <c r="Z227"/>
      <c r="AB227"/>
    </row>
    <row r="228" spans="1:28" x14ac:dyDescent="0.25">
      <c r="A228"/>
      <c r="C228"/>
      <c r="G228"/>
      <c r="H228"/>
      <c r="I228"/>
      <c r="J228"/>
      <c r="V228"/>
      <c r="W228"/>
      <c r="Z228"/>
      <c r="AB228"/>
    </row>
    <row r="229" spans="1:28" x14ac:dyDescent="0.25">
      <c r="A229"/>
      <c r="C229"/>
      <c r="G229"/>
      <c r="H229"/>
      <c r="I229"/>
      <c r="J229"/>
      <c r="V229"/>
      <c r="W229"/>
      <c r="Z229"/>
      <c r="AB229"/>
    </row>
    <row r="230" spans="1:28" x14ac:dyDescent="0.25">
      <c r="A230"/>
      <c r="C230"/>
      <c r="G230"/>
      <c r="H230"/>
      <c r="I230"/>
      <c r="J230"/>
      <c r="V230"/>
      <c r="W230"/>
      <c r="Z230"/>
      <c r="AB230"/>
    </row>
    <row r="231" spans="1:28" x14ac:dyDescent="0.25">
      <c r="A231"/>
      <c r="C231"/>
      <c r="G231"/>
      <c r="H231"/>
      <c r="I231"/>
      <c r="J231"/>
      <c r="V231"/>
      <c r="W231"/>
      <c r="Z231"/>
      <c r="AB231"/>
    </row>
    <row r="232" spans="1:28" x14ac:dyDescent="0.25">
      <c r="A232"/>
      <c r="C232"/>
      <c r="G232"/>
      <c r="H232"/>
      <c r="I232"/>
      <c r="J232"/>
      <c r="V232"/>
      <c r="W232"/>
      <c r="Z232"/>
      <c r="AB232"/>
    </row>
    <row r="233" spans="1:28" x14ac:dyDescent="0.25">
      <c r="A233"/>
      <c r="C233"/>
      <c r="G233"/>
      <c r="H233"/>
      <c r="I233"/>
      <c r="J233"/>
      <c r="V233"/>
      <c r="W233"/>
      <c r="Z233"/>
      <c r="AB233"/>
    </row>
    <row r="234" spans="1:28" x14ac:dyDescent="0.25">
      <c r="A234"/>
      <c r="C234"/>
      <c r="G234"/>
      <c r="H234"/>
      <c r="I234"/>
      <c r="J234"/>
      <c r="V234"/>
      <c r="W234"/>
      <c r="Z234"/>
      <c r="AB234"/>
    </row>
    <row r="235" spans="1:28" x14ac:dyDescent="0.25">
      <c r="A235"/>
      <c r="C235"/>
      <c r="G235"/>
      <c r="H235"/>
      <c r="I235"/>
      <c r="J235"/>
      <c r="V235"/>
      <c r="W235"/>
      <c r="Z235"/>
      <c r="AB235"/>
    </row>
    <row r="236" spans="1:28" x14ac:dyDescent="0.25">
      <c r="A236"/>
      <c r="C236"/>
      <c r="G236"/>
      <c r="H236"/>
      <c r="I236"/>
      <c r="J236"/>
      <c r="V236"/>
      <c r="W236"/>
      <c r="Z236"/>
      <c r="AB236"/>
    </row>
    <row r="237" spans="1:28" x14ac:dyDescent="0.25">
      <c r="A237"/>
      <c r="C237"/>
      <c r="G237"/>
      <c r="H237"/>
      <c r="I237"/>
      <c r="J237"/>
      <c r="V237"/>
      <c r="W237"/>
      <c r="Z237"/>
      <c r="AB237"/>
    </row>
    <row r="238" spans="1:28" x14ac:dyDescent="0.25">
      <c r="A238"/>
      <c r="C238"/>
      <c r="G238"/>
      <c r="H238"/>
      <c r="I238"/>
      <c r="J238"/>
      <c r="V238"/>
      <c r="W238"/>
      <c r="Z238"/>
      <c r="AB238"/>
    </row>
    <row r="239" spans="1:28" x14ac:dyDescent="0.25">
      <c r="A239"/>
      <c r="C239"/>
      <c r="G239"/>
      <c r="H239"/>
      <c r="I239"/>
      <c r="J239"/>
      <c r="V239"/>
      <c r="W239"/>
      <c r="Z239"/>
      <c r="AB239"/>
    </row>
    <row r="240" spans="1:28" x14ac:dyDescent="0.25">
      <c r="A240"/>
      <c r="C240"/>
      <c r="G240"/>
      <c r="H240"/>
      <c r="I240"/>
      <c r="J240"/>
      <c r="V240"/>
      <c r="W240"/>
      <c r="Z240"/>
      <c r="AB240"/>
    </row>
    <row r="241" spans="1:28" x14ac:dyDescent="0.25">
      <c r="A241"/>
      <c r="C241"/>
      <c r="G241"/>
      <c r="H241"/>
      <c r="I241"/>
      <c r="J241"/>
      <c r="V241"/>
      <c r="W241"/>
      <c r="Z241"/>
      <c r="AB241"/>
    </row>
    <row r="242" spans="1:28" x14ac:dyDescent="0.25">
      <c r="A242"/>
      <c r="C242"/>
      <c r="G242"/>
      <c r="H242"/>
      <c r="I242"/>
      <c r="J242"/>
      <c r="V242"/>
      <c r="W242"/>
      <c r="Z242"/>
      <c r="AB242"/>
    </row>
    <row r="243" spans="1:28" x14ac:dyDescent="0.25">
      <c r="A243"/>
      <c r="C243"/>
      <c r="G243"/>
      <c r="H243"/>
      <c r="I243"/>
      <c r="J243"/>
      <c r="V243"/>
      <c r="W243"/>
      <c r="Z243"/>
      <c r="AB243"/>
    </row>
    <row r="244" spans="1:28" x14ac:dyDescent="0.25">
      <c r="A244"/>
      <c r="C244"/>
      <c r="G244"/>
      <c r="H244"/>
      <c r="I244"/>
      <c r="J244"/>
      <c r="V244"/>
      <c r="W244"/>
      <c r="Z244"/>
      <c r="AB244"/>
    </row>
    <row r="245" spans="1:28" x14ac:dyDescent="0.25">
      <c r="A245"/>
      <c r="C245"/>
      <c r="G245"/>
      <c r="H245"/>
      <c r="I245"/>
      <c r="J245"/>
      <c r="V245"/>
      <c r="W245"/>
      <c r="Z245"/>
      <c r="AB245"/>
    </row>
    <row r="246" spans="1:28" x14ac:dyDescent="0.25">
      <c r="A246"/>
      <c r="C246"/>
      <c r="G246"/>
      <c r="H246"/>
      <c r="I246"/>
      <c r="J246"/>
      <c r="V246"/>
      <c r="W246"/>
      <c r="Z246"/>
      <c r="AB246"/>
    </row>
    <row r="247" spans="1:28" x14ac:dyDescent="0.25">
      <c r="A247"/>
      <c r="C247"/>
      <c r="G247"/>
      <c r="H247"/>
      <c r="I247"/>
      <c r="J247"/>
      <c r="V247"/>
      <c r="W247"/>
      <c r="Z247"/>
      <c r="AB247"/>
    </row>
    <row r="248" spans="1:28" x14ac:dyDescent="0.25">
      <c r="A248"/>
      <c r="C248"/>
      <c r="G248"/>
      <c r="H248"/>
      <c r="I248"/>
      <c r="J248"/>
      <c r="V248"/>
      <c r="W248"/>
      <c r="Z248"/>
      <c r="AB248"/>
    </row>
    <row r="249" spans="1:28" x14ac:dyDescent="0.25">
      <c r="A249"/>
      <c r="C249"/>
      <c r="G249"/>
      <c r="H249"/>
      <c r="I249"/>
      <c r="J249"/>
      <c r="V249"/>
      <c r="W249"/>
      <c r="Z249"/>
      <c r="AB249"/>
    </row>
    <row r="250" spans="1:28" x14ac:dyDescent="0.25">
      <c r="A250"/>
      <c r="C250"/>
      <c r="G250"/>
      <c r="H250"/>
      <c r="I250"/>
      <c r="J250"/>
      <c r="V250"/>
      <c r="W250"/>
      <c r="Z250"/>
      <c r="AB250"/>
    </row>
    <row r="251" spans="1:28" x14ac:dyDescent="0.25">
      <c r="A251"/>
      <c r="C251"/>
      <c r="G251"/>
      <c r="H251"/>
      <c r="I251"/>
      <c r="J251"/>
      <c r="V251"/>
      <c r="W251"/>
      <c r="Z251"/>
      <c r="AB251"/>
    </row>
    <row r="252" spans="1:28" x14ac:dyDescent="0.25">
      <c r="A252"/>
      <c r="C252"/>
      <c r="G252"/>
      <c r="H252"/>
      <c r="I252"/>
      <c r="J252"/>
      <c r="V252"/>
      <c r="W252"/>
      <c r="Z252"/>
      <c r="AB252"/>
    </row>
    <row r="253" spans="1:28" x14ac:dyDescent="0.25">
      <c r="A253"/>
      <c r="C253"/>
      <c r="G253"/>
      <c r="H253"/>
      <c r="I253"/>
      <c r="J253"/>
      <c r="V253"/>
      <c r="W253"/>
      <c r="Z253"/>
      <c r="AB253"/>
    </row>
    <row r="254" spans="1:28" x14ac:dyDescent="0.25">
      <c r="A254"/>
      <c r="C254"/>
      <c r="G254"/>
      <c r="H254"/>
      <c r="I254"/>
      <c r="J254"/>
      <c r="V254"/>
      <c r="W254"/>
      <c r="Z254"/>
      <c r="AB254"/>
    </row>
    <row r="255" spans="1:28" x14ac:dyDescent="0.25">
      <c r="A255"/>
      <c r="C255"/>
      <c r="G255"/>
      <c r="H255"/>
      <c r="I255"/>
      <c r="J255"/>
      <c r="V255"/>
      <c r="W255"/>
      <c r="Z255"/>
      <c r="AB255"/>
    </row>
    <row r="256" spans="1:28" x14ac:dyDescent="0.25">
      <c r="A256"/>
      <c r="C256"/>
      <c r="G256"/>
      <c r="H256"/>
      <c r="I256"/>
      <c r="J256"/>
      <c r="V256"/>
      <c r="W256"/>
      <c r="Z256"/>
      <c r="AB256"/>
    </row>
    <row r="257" spans="1:28" x14ac:dyDescent="0.25">
      <c r="A257"/>
      <c r="C257"/>
      <c r="G257"/>
      <c r="H257"/>
      <c r="I257"/>
      <c r="J257"/>
      <c r="V257"/>
      <c r="W257"/>
      <c r="Z257"/>
      <c r="AB257"/>
    </row>
    <row r="258" spans="1:28" x14ac:dyDescent="0.25">
      <c r="A258"/>
      <c r="C258"/>
      <c r="G258"/>
      <c r="H258"/>
      <c r="I258"/>
      <c r="J258"/>
      <c r="V258"/>
      <c r="W258"/>
      <c r="Z258"/>
      <c r="AB258"/>
    </row>
    <row r="259" spans="1:28" x14ac:dyDescent="0.25">
      <c r="A259"/>
      <c r="C259"/>
      <c r="G259"/>
      <c r="H259"/>
      <c r="I259"/>
      <c r="J259"/>
      <c r="V259"/>
      <c r="W259"/>
      <c r="Z259"/>
      <c r="AB259"/>
    </row>
    <row r="260" spans="1:28" x14ac:dyDescent="0.25">
      <c r="A260"/>
      <c r="C260"/>
      <c r="G260"/>
      <c r="H260"/>
      <c r="I260"/>
      <c r="J260"/>
      <c r="V260"/>
      <c r="W260"/>
      <c r="Z260"/>
      <c r="AB260"/>
    </row>
    <row r="261" spans="1:28" x14ac:dyDescent="0.25">
      <c r="A261"/>
      <c r="C261"/>
      <c r="G261"/>
      <c r="H261"/>
      <c r="I261"/>
      <c r="J261"/>
      <c r="V261"/>
      <c r="W261"/>
      <c r="Z261"/>
      <c r="AB261"/>
    </row>
    <row r="262" spans="1:28" x14ac:dyDescent="0.25">
      <c r="A262"/>
      <c r="C262"/>
      <c r="G262"/>
      <c r="H262"/>
      <c r="I262"/>
      <c r="J262"/>
      <c r="V262"/>
      <c r="W262"/>
      <c r="Z262"/>
      <c r="AB262"/>
    </row>
    <row r="263" spans="1:28" x14ac:dyDescent="0.25">
      <c r="A263"/>
      <c r="C263"/>
      <c r="G263"/>
      <c r="H263"/>
      <c r="I263"/>
      <c r="J263"/>
      <c r="V263"/>
      <c r="W263"/>
      <c r="Z263"/>
      <c r="AB263"/>
    </row>
    <row r="264" spans="1:28" x14ac:dyDescent="0.25">
      <c r="A264"/>
      <c r="C264"/>
      <c r="G264"/>
      <c r="H264"/>
      <c r="I264"/>
      <c r="J264"/>
      <c r="V264"/>
      <c r="W264"/>
      <c r="Z264"/>
      <c r="AB264"/>
    </row>
    <row r="265" spans="1:28" x14ac:dyDescent="0.25">
      <c r="A265"/>
      <c r="C265"/>
      <c r="G265"/>
      <c r="H265"/>
      <c r="I265"/>
      <c r="J265"/>
      <c r="V265"/>
      <c r="W265"/>
      <c r="Z265"/>
      <c r="AB265"/>
    </row>
    <row r="266" spans="1:28" x14ac:dyDescent="0.25">
      <c r="A266"/>
      <c r="C266"/>
      <c r="G266"/>
      <c r="H266"/>
      <c r="I266"/>
      <c r="J266"/>
      <c r="V266"/>
      <c r="W266"/>
      <c r="Z266"/>
      <c r="AB266"/>
    </row>
    <row r="267" spans="1:28" x14ac:dyDescent="0.25">
      <c r="A267"/>
      <c r="C267"/>
      <c r="G267"/>
      <c r="H267"/>
      <c r="I267"/>
      <c r="J267"/>
      <c r="V267"/>
      <c r="W267"/>
      <c r="Z267"/>
      <c r="AB267"/>
    </row>
    <row r="268" spans="1:28" x14ac:dyDescent="0.25">
      <c r="A268"/>
      <c r="C268"/>
      <c r="G268"/>
      <c r="H268"/>
      <c r="I268"/>
      <c r="J268"/>
      <c r="V268"/>
      <c r="W268"/>
      <c r="Z268"/>
      <c r="AB268"/>
    </row>
    <row r="269" spans="1:28" x14ac:dyDescent="0.25">
      <c r="A269"/>
      <c r="C269"/>
      <c r="G269"/>
      <c r="H269"/>
      <c r="I269"/>
      <c r="J269"/>
      <c r="V269"/>
      <c r="W269"/>
      <c r="Z269"/>
      <c r="AB269"/>
    </row>
    <row r="270" spans="1:28" x14ac:dyDescent="0.25">
      <c r="A270"/>
      <c r="C270"/>
      <c r="G270"/>
      <c r="H270"/>
      <c r="I270"/>
      <c r="J270"/>
      <c r="V270"/>
      <c r="W270"/>
      <c r="Z270"/>
      <c r="AB270"/>
    </row>
    <row r="271" spans="1:28" x14ac:dyDescent="0.25">
      <c r="A271"/>
      <c r="C271"/>
      <c r="G271"/>
      <c r="H271"/>
      <c r="I271"/>
      <c r="J271"/>
      <c r="V271"/>
      <c r="W271"/>
      <c r="Z271"/>
      <c r="AB271"/>
    </row>
    <row r="272" spans="1:28" x14ac:dyDescent="0.25">
      <c r="A272"/>
      <c r="C272"/>
      <c r="G272"/>
      <c r="H272"/>
      <c r="I272"/>
      <c r="J272"/>
      <c r="V272"/>
      <c r="W272"/>
      <c r="Z272"/>
      <c r="AB272"/>
    </row>
    <row r="273" spans="1:28" x14ac:dyDescent="0.25">
      <c r="A273"/>
      <c r="C273"/>
      <c r="G273"/>
      <c r="H273"/>
      <c r="I273"/>
      <c r="J273"/>
      <c r="V273"/>
      <c r="W273"/>
      <c r="Z273"/>
      <c r="AB273"/>
    </row>
    <row r="274" spans="1:28" x14ac:dyDescent="0.25">
      <c r="A274"/>
      <c r="C274"/>
      <c r="G274"/>
      <c r="H274"/>
      <c r="I274"/>
      <c r="J274"/>
      <c r="V274"/>
      <c r="W274"/>
      <c r="Z274"/>
      <c r="AB274"/>
    </row>
    <row r="275" spans="1:28" x14ac:dyDescent="0.25">
      <c r="A275"/>
      <c r="C275"/>
      <c r="G275"/>
      <c r="H275"/>
      <c r="I275"/>
      <c r="J275"/>
      <c r="V275"/>
      <c r="W275"/>
      <c r="Z275"/>
      <c r="AB275"/>
    </row>
    <row r="276" spans="1:28" x14ac:dyDescent="0.25">
      <c r="A276"/>
      <c r="C276"/>
      <c r="G276"/>
      <c r="H276"/>
      <c r="I276"/>
      <c r="J276"/>
      <c r="V276"/>
      <c r="W276"/>
      <c r="Z276"/>
      <c r="AB276"/>
    </row>
    <row r="277" spans="1:28" x14ac:dyDescent="0.25">
      <c r="A277"/>
      <c r="C277"/>
      <c r="G277"/>
      <c r="H277"/>
      <c r="I277"/>
      <c r="J277"/>
      <c r="V277"/>
      <c r="W277"/>
      <c r="Z277"/>
      <c r="AB277"/>
    </row>
    <row r="278" spans="1:28" x14ac:dyDescent="0.25">
      <c r="A278"/>
      <c r="C278"/>
      <c r="G278"/>
      <c r="H278"/>
      <c r="I278"/>
      <c r="J278"/>
      <c r="V278"/>
      <c r="W278"/>
      <c r="Z278"/>
      <c r="AB278"/>
    </row>
    <row r="279" spans="1:28" x14ac:dyDescent="0.25">
      <c r="A279"/>
      <c r="C279"/>
      <c r="G279"/>
      <c r="H279"/>
      <c r="I279"/>
      <c r="J279"/>
      <c r="V279"/>
      <c r="W279"/>
      <c r="Z279"/>
      <c r="AB279"/>
    </row>
    <row r="280" spans="1:28" x14ac:dyDescent="0.25">
      <c r="A280"/>
      <c r="C280"/>
      <c r="G280"/>
      <c r="H280"/>
      <c r="I280"/>
      <c r="J280"/>
      <c r="V280"/>
      <c r="W280"/>
      <c r="Z280"/>
      <c r="AB280"/>
    </row>
    <row r="281" spans="1:28" x14ac:dyDescent="0.25">
      <c r="A281"/>
      <c r="C281"/>
      <c r="G281"/>
      <c r="H281"/>
      <c r="I281"/>
      <c r="J281"/>
      <c r="V281"/>
      <c r="W281"/>
      <c r="Z281"/>
      <c r="AB281"/>
    </row>
    <row r="282" spans="1:28" x14ac:dyDescent="0.25">
      <c r="A282"/>
      <c r="C282"/>
      <c r="G282"/>
      <c r="H282"/>
      <c r="I282"/>
      <c r="J282"/>
      <c r="V282"/>
      <c r="W282"/>
      <c r="Z282"/>
      <c r="AB282"/>
    </row>
    <row r="283" spans="1:28" x14ac:dyDescent="0.25">
      <c r="A283"/>
      <c r="C283"/>
      <c r="G283"/>
      <c r="H283"/>
      <c r="I283"/>
      <c r="J283"/>
      <c r="V283"/>
      <c r="W283"/>
      <c r="Z283"/>
      <c r="AB283"/>
    </row>
    <row r="284" spans="1:28" x14ac:dyDescent="0.25">
      <c r="A284"/>
      <c r="C284"/>
      <c r="G284"/>
      <c r="H284"/>
      <c r="I284"/>
      <c r="J284"/>
      <c r="V284"/>
      <c r="W284"/>
      <c r="Z284"/>
      <c r="AB284"/>
    </row>
    <row r="285" spans="1:28" x14ac:dyDescent="0.25">
      <c r="A285"/>
      <c r="C285"/>
      <c r="G285"/>
      <c r="H285"/>
      <c r="I285"/>
      <c r="J285"/>
      <c r="V285"/>
      <c r="W285"/>
      <c r="Z285"/>
      <c r="AB285"/>
    </row>
    <row r="286" spans="1:28" x14ac:dyDescent="0.25">
      <c r="A286"/>
      <c r="C286"/>
      <c r="G286"/>
      <c r="H286"/>
      <c r="I286"/>
      <c r="J286"/>
      <c r="V286"/>
      <c r="W286"/>
      <c r="Z286"/>
      <c r="AB286"/>
    </row>
    <row r="287" spans="1:28" x14ac:dyDescent="0.25">
      <c r="A287"/>
      <c r="C287"/>
      <c r="G287"/>
      <c r="H287"/>
      <c r="I287"/>
      <c r="J287"/>
      <c r="V287"/>
      <c r="W287"/>
      <c r="Z287"/>
      <c r="AB287"/>
    </row>
    <row r="288" spans="1:28" x14ac:dyDescent="0.25">
      <c r="A288"/>
      <c r="C288"/>
      <c r="G288"/>
      <c r="H288"/>
      <c r="I288"/>
      <c r="J288"/>
      <c r="V288"/>
      <c r="W288"/>
      <c r="Z288"/>
      <c r="AB288"/>
    </row>
    <row r="289" spans="1:28" x14ac:dyDescent="0.25">
      <c r="A289"/>
      <c r="C289"/>
      <c r="G289"/>
      <c r="H289"/>
      <c r="I289"/>
      <c r="J289"/>
      <c r="V289"/>
      <c r="W289"/>
      <c r="Z289"/>
      <c r="AB289"/>
    </row>
    <row r="290" spans="1:28" x14ac:dyDescent="0.25">
      <c r="A290"/>
      <c r="C290"/>
      <c r="G290"/>
      <c r="H290"/>
      <c r="I290"/>
      <c r="J290"/>
      <c r="V290"/>
      <c r="W290"/>
      <c r="Z290"/>
      <c r="AB290"/>
    </row>
    <row r="291" spans="1:28" x14ac:dyDescent="0.25">
      <c r="A291"/>
      <c r="C291"/>
      <c r="G291"/>
      <c r="H291"/>
      <c r="I291"/>
      <c r="J291"/>
      <c r="V291"/>
      <c r="W291"/>
      <c r="Z291"/>
      <c r="AB291"/>
    </row>
    <row r="292" spans="1:28" x14ac:dyDescent="0.25">
      <c r="A292"/>
      <c r="C292"/>
      <c r="G292"/>
      <c r="H292"/>
      <c r="I292"/>
      <c r="J292"/>
      <c r="V292"/>
      <c r="W292"/>
      <c r="Z292"/>
      <c r="AB292"/>
    </row>
    <row r="293" spans="1:28" x14ac:dyDescent="0.25">
      <c r="A293"/>
      <c r="C293"/>
      <c r="G293"/>
      <c r="H293"/>
      <c r="I293"/>
      <c r="J293"/>
      <c r="V293"/>
      <c r="W293"/>
      <c r="Z293"/>
      <c r="AB293"/>
    </row>
    <row r="294" spans="1:28" x14ac:dyDescent="0.25">
      <c r="A294"/>
      <c r="C294"/>
      <c r="G294"/>
      <c r="H294"/>
      <c r="I294"/>
      <c r="J294"/>
      <c r="V294"/>
      <c r="W294"/>
      <c r="Z294"/>
      <c r="AB294"/>
    </row>
    <row r="295" spans="1:28" x14ac:dyDescent="0.25">
      <c r="A295"/>
      <c r="C295"/>
      <c r="G295"/>
      <c r="H295"/>
      <c r="I295"/>
      <c r="J295"/>
      <c r="V295"/>
      <c r="W295"/>
      <c r="Z295"/>
      <c r="AB295"/>
    </row>
    <row r="296" spans="1:28" x14ac:dyDescent="0.25">
      <c r="A296"/>
      <c r="C296"/>
      <c r="G296"/>
      <c r="H296"/>
      <c r="I296"/>
      <c r="J296"/>
      <c r="V296"/>
      <c r="W296"/>
      <c r="Z296"/>
      <c r="AB296"/>
    </row>
    <row r="297" spans="1:28" x14ac:dyDescent="0.25">
      <c r="A297"/>
      <c r="C297"/>
      <c r="G297"/>
      <c r="H297"/>
      <c r="I297"/>
      <c r="J297"/>
      <c r="V297"/>
      <c r="W297"/>
      <c r="Z297"/>
      <c r="AB297"/>
    </row>
    <row r="298" spans="1:28" x14ac:dyDescent="0.25">
      <c r="A298"/>
      <c r="C298"/>
      <c r="G298"/>
      <c r="H298"/>
      <c r="I298"/>
      <c r="J298"/>
      <c r="V298"/>
      <c r="W298"/>
      <c r="Z298"/>
      <c r="AB298"/>
    </row>
    <row r="299" spans="1:28" x14ac:dyDescent="0.25">
      <c r="A299"/>
      <c r="C299"/>
      <c r="G299"/>
      <c r="H299"/>
      <c r="I299"/>
      <c r="J299"/>
      <c r="V299"/>
      <c r="W299"/>
      <c r="Z299"/>
      <c r="AB299"/>
    </row>
    <row r="300" spans="1:28" x14ac:dyDescent="0.25">
      <c r="A300"/>
      <c r="C300"/>
      <c r="G300"/>
      <c r="H300"/>
      <c r="I300"/>
      <c r="J300"/>
      <c r="V300"/>
      <c r="W300"/>
      <c r="Z300"/>
      <c r="AB300"/>
    </row>
    <row r="301" spans="1:28" x14ac:dyDescent="0.25">
      <c r="A301"/>
      <c r="C301"/>
      <c r="G301"/>
      <c r="H301"/>
      <c r="I301"/>
      <c r="J301"/>
      <c r="V301"/>
      <c r="W301"/>
      <c r="Z301"/>
      <c r="AB301"/>
    </row>
    <row r="302" spans="1:28" x14ac:dyDescent="0.25">
      <c r="A302"/>
      <c r="C302"/>
      <c r="G302"/>
      <c r="H302"/>
      <c r="I302"/>
      <c r="J302"/>
      <c r="V302"/>
      <c r="W302"/>
      <c r="Z302"/>
      <c r="AB302"/>
    </row>
    <row r="303" spans="1:28" x14ac:dyDescent="0.25">
      <c r="A303"/>
      <c r="C303"/>
      <c r="G303"/>
      <c r="H303"/>
      <c r="I303"/>
      <c r="J303"/>
      <c r="V303"/>
      <c r="W303"/>
      <c r="Z303"/>
      <c r="AB303"/>
    </row>
    <row r="304" spans="1:28" x14ac:dyDescent="0.25">
      <c r="A304"/>
      <c r="C304"/>
      <c r="G304"/>
      <c r="H304"/>
      <c r="I304"/>
      <c r="J304"/>
      <c r="V304"/>
      <c r="W304"/>
      <c r="Z304"/>
      <c r="AB304"/>
    </row>
    <row r="305" spans="1:28" x14ac:dyDescent="0.25">
      <c r="A305"/>
      <c r="C305"/>
      <c r="G305"/>
      <c r="H305"/>
      <c r="I305"/>
      <c r="J305"/>
      <c r="V305"/>
      <c r="W305"/>
      <c r="Z305"/>
      <c r="AB305"/>
    </row>
    <row r="306" spans="1:28" x14ac:dyDescent="0.25">
      <c r="A306"/>
      <c r="C306"/>
      <c r="G306"/>
      <c r="H306"/>
      <c r="I306"/>
      <c r="J306"/>
      <c r="V306"/>
      <c r="W306"/>
      <c r="Z306"/>
      <c r="AB306"/>
    </row>
    <row r="307" spans="1:28" x14ac:dyDescent="0.25">
      <c r="A307"/>
      <c r="C307"/>
      <c r="G307"/>
      <c r="H307"/>
      <c r="I307"/>
      <c r="J307"/>
      <c r="V307"/>
      <c r="W307"/>
      <c r="Z307"/>
      <c r="AB307"/>
    </row>
    <row r="308" spans="1:28" x14ac:dyDescent="0.25">
      <c r="A308"/>
      <c r="C308"/>
      <c r="G308"/>
      <c r="H308"/>
      <c r="I308"/>
      <c r="J308"/>
      <c r="V308"/>
      <c r="W308"/>
      <c r="Z308"/>
      <c r="AB308"/>
    </row>
    <row r="309" spans="1:28" x14ac:dyDescent="0.25">
      <c r="A309"/>
      <c r="C309"/>
      <c r="G309"/>
      <c r="H309"/>
      <c r="I309"/>
      <c r="J309"/>
      <c r="V309"/>
      <c r="W309"/>
      <c r="Z309"/>
      <c r="AB309"/>
    </row>
    <row r="310" spans="1:28" x14ac:dyDescent="0.25">
      <c r="A310"/>
      <c r="C310"/>
      <c r="G310"/>
      <c r="H310"/>
      <c r="I310"/>
      <c r="J310"/>
      <c r="V310"/>
      <c r="W310"/>
      <c r="Z310"/>
      <c r="AB310"/>
    </row>
    <row r="311" spans="1:28" x14ac:dyDescent="0.25">
      <c r="A311"/>
      <c r="C311"/>
      <c r="G311"/>
      <c r="H311"/>
      <c r="I311"/>
      <c r="J311"/>
      <c r="V311"/>
      <c r="W311"/>
      <c r="Z311"/>
      <c r="AB311"/>
    </row>
    <row r="312" spans="1:28" x14ac:dyDescent="0.25">
      <c r="A312"/>
      <c r="C312"/>
      <c r="G312"/>
      <c r="H312"/>
      <c r="I312"/>
      <c r="J312"/>
      <c r="V312"/>
      <c r="W312"/>
      <c r="Z312"/>
      <c r="AB312"/>
    </row>
    <row r="313" spans="1:28" x14ac:dyDescent="0.25">
      <c r="A313"/>
      <c r="C313"/>
      <c r="G313"/>
      <c r="H313"/>
      <c r="I313"/>
      <c r="J313"/>
      <c r="V313"/>
      <c r="W313"/>
      <c r="Z313"/>
      <c r="AB313"/>
    </row>
    <row r="314" spans="1:28" x14ac:dyDescent="0.25">
      <c r="A314"/>
      <c r="C314"/>
      <c r="G314"/>
      <c r="H314"/>
      <c r="I314"/>
      <c r="J314"/>
      <c r="V314"/>
      <c r="W314"/>
      <c r="Z314"/>
      <c r="AB314"/>
    </row>
    <row r="315" spans="1:28" x14ac:dyDescent="0.25">
      <c r="A315"/>
      <c r="C315"/>
      <c r="G315"/>
      <c r="H315"/>
      <c r="I315"/>
      <c r="J315"/>
      <c r="V315"/>
      <c r="W315"/>
      <c r="Z315"/>
      <c r="AB315"/>
    </row>
    <row r="316" spans="1:28" x14ac:dyDescent="0.25">
      <c r="A316"/>
      <c r="C316"/>
      <c r="G316"/>
      <c r="H316"/>
      <c r="I316"/>
      <c r="J316"/>
      <c r="V316"/>
      <c r="W316"/>
      <c r="Z316"/>
      <c r="AB316"/>
    </row>
    <row r="317" spans="1:28" x14ac:dyDescent="0.25">
      <c r="A317"/>
      <c r="C317"/>
      <c r="G317"/>
      <c r="H317"/>
      <c r="I317"/>
      <c r="J317"/>
      <c r="V317"/>
      <c r="W317"/>
      <c r="Z317"/>
      <c r="AB317"/>
    </row>
    <row r="318" spans="1:28" x14ac:dyDescent="0.25">
      <c r="A318"/>
      <c r="C318"/>
      <c r="G318"/>
      <c r="H318"/>
      <c r="I318"/>
      <c r="J318"/>
      <c r="V318"/>
      <c r="W318"/>
      <c r="Z318"/>
      <c r="AB318"/>
    </row>
    <row r="319" spans="1:28" x14ac:dyDescent="0.25">
      <c r="A319"/>
      <c r="C319"/>
      <c r="G319"/>
      <c r="H319"/>
      <c r="I319"/>
      <c r="J319"/>
      <c r="V319"/>
      <c r="W319"/>
      <c r="Z319"/>
      <c r="AB319"/>
    </row>
    <row r="320" spans="1:28" x14ac:dyDescent="0.25">
      <c r="A320"/>
      <c r="C320"/>
      <c r="G320"/>
      <c r="H320"/>
      <c r="I320"/>
      <c r="J320"/>
      <c r="V320"/>
      <c r="W320"/>
      <c r="Z320"/>
      <c r="AB320"/>
    </row>
    <row r="321" spans="1:28" x14ac:dyDescent="0.25">
      <c r="A321"/>
      <c r="C321"/>
      <c r="G321"/>
      <c r="H321"/>
      <c r="I321"/>
      <c r="J321"/>
      <c r="V321"/>
      <c r="W321"/>
      <c r="Z321"/>
      <c r="AB321"/>
    </row>
    <row r="322" spans="1:28" x14ac:dyDescent="0.25">
      <c r="A322"/>
      <c r="C322"/>
      <c r="G322"/>
      <c r="H322"/>
      <c r="I322"/>
      <c r="J322"/>
      <c r="V322"/>
      <c r="W322"/>
      <c r="Z322"/>
      <c r="AB322"/>
    </row>
    <row r="323" spans="1:28" x14ac:dyDescent="0.25">
      <c r="A323"/>
      <c r="C323"/>
      <c r="G323"/>
      <c r="H323"/>
      <c r="I323"/>
      <c r="J323"/>
      <c r="V323"/>
      <c r="W323"/>
      <c r="Z323"/>
      <c r="AB323"/>
    </row>
    <row r="324" spans="1:28" x14ac:dyDescent="0.25">
      <c r="A324"/>
      <c r="C324"/>
      <c r="G324"/>
      <c r="H324"/>
      <c r="I324"/>
      <c r="J324"/>
      <c r="V324"/>
      <c r="W324"/>
      <c r="Z324"/>
      <c r="AB324"/>
    </row>
    <row r="325" spans="1:28" x14ac:dyDescent="0.25">
      <c r="A325"/>
      <c r="C325"/>
      <c r="G325"/>
      <c r="H325"/>
      <c r="I325"/>
      <c r="J325"/>
      <c r="V325"/>
      <c r="W325"/>
      <c r="Z325"/>
      <c r="AB325"/>
    </row>
    <row r="326" spans="1:28" x14ac:dyDescent="0.25">
      <c r="A326"/>
      <c r="C326"/>
      <c r="G326"/>
      <c r="H326"/>
      <c r="I326"/>
      <c r="J326"/>
      <c r="V326"/>
      <c r="W326"/>
      <c r="Z326"/>
      <c r="AB326"/>
    </row>
    <row r="327" spans="1:28" x14ac:dyDescent="0.25">
      <c r="A327"/>
      <c r="C327"/>
      <c r="G327"/>
      <c r="H327"/>
      <c r="I327"/>
      <c r="J327"/>
      <c r="V327"/>
      <c r="W327"/>
      <c r="Z327"/>
      <c r="AB327"/>
    </row>
    <row r="328" spans="1:28" x14ac:dyDescent="0.25">
      <c r="A328"/>
      <c r="C328"/>
      <c r="G328"/>
      <c r="H328"/>
      <c r="I328"/>
      <c r="J328"/>
      <c r="V328"/>
      <c r="W328"/>
      <c r="Z328"/>
      <c r="AB328"/>
    </row>
    <row r="329" spans="1:28" x14ac:dyDescent="0.25">
      <c r="A329"/>
      <c r="C329"/>
      <c r="G329"/>
      <c r="H329"/>
      <c r="I329"/>
      <c r="J329"/>
      <c r="V329"/>
      <c r="W329"/>
      <c r="Z329"/>
      <c r="AB329"/>
    </row>
    <row r="330" spans="1:28" x14ac:dyDescent="0.25">
      <c r="A330"/>
      <c r="C330"/>
      <c r="G330"/>
      <c r="H330"/>
      <c r="I330"/>
      <c r="J330"/>
      <c r="V330"/>
      <c r="W330"/>
      <c r="Z330"/>
      <c r="AB330"/>
    </row>
    <row r="331" spans="1:28" x14ac:dyDescent="0.25">
      <c r="A331"/>
      <c r="C331"/>
      <c r="G331"/>
      <c r="H331"/>
      <c r="I331"/>
      <c r="J331"/>
      <c r="V331"/>
      <c r="W331"/>
      <c r="Z331"/>
      <c r="AB331"/>
    </row>
    <row r="332" spans="1:28" x14ac:dyDescent="0.25">
      <c r="A332"/>
      <c r="C332"/>
      <c r="G332"/>
      <c r="H332"/>
      <c r="I332"/>
      <c r="J332"/>
      <c r="V332"/>
      <c r="W332"/>
      <c r="Z332"/>
      <c r="AB332"/>
    </row>
    <row r="333" spans="1:28" x14ac:dyDescent="0.25">
      <c r="A333"/>
      <c r="C333"/>
      <c r="G333"/>
      <c r="H333"/>
      <c r="I333"/>
      <c r="J333"/>
      <c r="V333"/>
      <c r="W333"/>
      <c r="Z333"/>
      <c r="AB333"/>
    </row>
    <row r="334" spans="1:28" x14ac:dyDescent="0.25">
      <c r="A334"/>
      <c r="C334"/>
      <c r="G334"/>
      <c r="H334"/>
      <c r="I334"/>
      <c r="J334"/>
      <c r="V334"/>
      <c r="W334"/>
      <c r="Z334"/>
      <c r="AB334"/>
    </row>
    <row r="335" spans="1:28" x14ac:dyDescent="0.25">
      <c r="A335"/>
      <c r="C335"/>
      <c r="G335"/>
      <c r="H335"/>
      <c r="I335"/>
      <c r="J335"/>
      <c r="V335"/>
      <c r="W335"/>
      <c r="Z335"/>
      <c r="AB335"/>
    </row>
    <row r="336" spans="1:28" x14ac:dyDescent="0.25">
      <c r="A336"/>
      <c r="C336"/>
      <c r="G336"/>
      <c r="H336"/>
      <c r="I336"/>
      <c r="J336"/>
      <c r="V336"/>
      <c r="W336"/>
      <c r="Z336"/>
      <c r="AB336"/>
    </row>
    <row r="337" spans="1:28" x14ac:dyDescent="0.25">
      <c r="A337"/>
      <c r="C337"/>
      <c r="G337"/>
      <c r="H337"/>
      <c r="I337"/>
      <c r="J337"/>
      <c r="V337"/>
      <c r="W337"/>
      <c r="Z337"/>
      <c r="AB337"/>
    </row>
    <row r="338" spans="1:28" x14ac:dyDescent="0.25">
      <c r="A338"/>
      <c r="C338"/>
      <c r="G338"/>
      <c r="H338"/>
      <c r="I338"/>
      <c r="J338"/>
      <c r="V338"/>
      <c r="W338"/>
      <c r="Z338"/>
      <c r="AB338"/>
    </row>
    <row r="339" spans="1:28" x14ac:dyDescent="0.25">
      <c r="A339"/>
      <c r="C339"/>
      <c r="G339"/>
      <c r="H339"/>
      <c r="I339"/>
      <c r="J339"/>
      <c r="V339"/>
      <c r="W339"/>
      <c r="Z339"/>
      <c r="AB339"/>
    </row>
    <row r="340" spans="1:28" x14ac:dyDescent="0.25">
      <c r="A340"/>
      <c r="C340"/>
      <c r="G340"/>
      <c r="H340"/>
      <c r="I340"/>
      <c r="J340"/>
      <c r="V340"/>
      <c r="W340"/>
      <c r="Z340"/>
      <c r="AB340"/>
    </row>
    <row r="341" spans="1:28" x14ac:dyDescent="0.25">
      <c r="A341"/>
      <c r="C341"/>
      <c r="G341"/>
      <c r="H341"/>
      <c r="I341"/>
      <c r="J341"/>
      <c r="V341"/>
      <c r="W341"/>
      <c r="Z341"/>
      <c r="AB341"/>
    </row>
    <row r="342" spans="1:28" x14ac:dyDescent="0.25">
      <c r="A342"/>
      <c r="C342"/>
      <c r="G342"/>
      <c r="H342"/>
      <c r="I342"/>
      <c r="J342"/>
      <c r="V342"/>
      <c r="W342"/>
      <c r="Z342"/>
      <c r="AB342"/>
    </row>
    <row r="343" spans="1:28" x14ac:dyDescent="0.25">
      <c r="A343"/>
      <c r="C343"/>
      <c r="G343"/>
      <c r="H343"/>
      <c r="I343"/>
      <c r="J343"/>
      <c r="V343"/>
      <c r="W343"/>
      <c r="Z343"/>
      <c r="AB343"/>
    </row>
    <row r="344" spans="1:28" x14ac:dyDescent="0.25">
      <c r="A344"/>
      <c r="C344"/>
      <c r="G344"/>
      <c r="H344"/>
      <c r="I344"/>
      <c r="J344"/>
      <c r="V344"/>
      <c r="W344"/>
      <c r="Z344"/>
      <c r="AB344"/>
    </row>
    <row r="345" spans="1:28" x14ac:dyDescent="0.25">
      <c r="A345"/>
      <c r="C345"/>
      <c r="G345"/>
      <c r="H345"/>
      <c r="I345"/>
      <c r="J345"/>
      <c r="V345"/>
      <c r="W345"/>
      <c r="Z345"/>
      <c r="AB345"/>
    </row>
    <row r="346" spans="1:28" x14ac:dyDescent="0.25">
      <c r="A346"/>
      <c r="C346"/>
      <c r="G346"/>
      <c r="H346"/>
      <c r="I346"/>
      <c r="J346"/>
      <c r="V346"/>
      <c r="W346"/>
      <c r="Z346"/>
      <c r="AB346"/>
    </row>
    <row r="347" spans="1:28" x14ac:dyDescent="0.25">
      <c r="A347"/>
      <c r="C347"/>
      <c r="G347"/>
      <c r="H347"/>
      <c r="I347"/>
      <c r="J347"/>
      <c r="V347"/>
      <c r="W347"/>
      <c r="Z347"/>
      <c r="AB347"/>
    </row>
    <row r="348" spans="1:28" x14ac:dyDescent="0.25">
      <c r="A348"/>
      <c r="C348"/>
      <c r="G348"/>
      <c r="H348"/>
      <c r="I348"/>
      <c r="J348"/>
      <c r="V348"/>
      <c r="W348"/>
      <c r="Z348"/>
      <c r="AB348"/>
    </row>
    <row r="349" spans="1:28" x14ac:dyDescent="0.25">
      <c r="A349"/>
      <c r="C349"/>
      <c r="G349"/>
      <c r="H349"/>
      <c r="I349"/>
      <c r="J349"/>
      <c r="V349"/>
      <c r="W349"/>
      <c r="Z349"/>
      <c r="AB349"/>
    </row>
    <row r="350" spans="1:28" x14ac:dyDescent="0.25">
      <c r="A350"/>
      <c r="C350"/>
      <c r="G350"/>
      <c r="H350"/>
      <c r="I350"/>
      <c r="J350"/>
      <c r="V350"/>
      <c r="W350"/>
      <c r="Z350"/>
      <c r="AB350"/>
    </row>
    <row r="351" spans="1:28" x14ac:dyDescent="0.25">
      <c r="A351"/>
      <c r="C351"/>
      <c r="G351"/>
      <c r="H351"/>
      <c r="I351"/>
      <c r="J351"/>
      <c r="V351"/>
      <c r="W351"/>
      <c r="Z351"/>
      <c r="AB351"/>
    </row>
    <row r="352" spans="1:28" x14ac:dyDescent="0.25">
      <c r="A352"/>
      <c r="C352"/>
      <c r="G352"/>
      <c r="H352"/>
      <c r="I352"/>
      <c r="J352"/>
      <c r="V352"/>
      <c r="W352"/>
      <c r="Z352"/>
      <c r="AB352"/>
    </row>
    <row r="353" spans="1:28" x14ac:dyDescent="0.25">
      <c r="A353"/>
      <c r="C353"/>
      <c r="G353"/>
      <c r="H353"/>
      <c r="I353"/>
      <c r="J353"/>
      <c r="V353"/>
      <c r="W353"/>
      <c r="Z353"/>
      <c r="AB353"/>
    </row>
    <row r="354" spans="1:28" x14ac:dyDescent="0.25">
      <c r="A354"/>
      <c r="C354"/>
      <c r="G354"/>
      <c r="H354"/>
      <c r="I354"/>
      <c r="J354"/>
      <c r="V354"/>
      <c r="W354"/>
      <c r="Z354"/>
      <c r="AB354"/>
    </row>
    <row r="355" spans="1:28" x14ac:dyDescent="0.25">
      <c r="A355"/>
      <c r="C355"/>
      <c r="G355"/>
      <c r="H355"/>
      <c r="I355"/>
      <c r="J355"/>
      <c r="V355"/>
      <c r="W355"/>
      <c r="Z355"/>
      <c r="AB355"/>
    </row>
    <row r="356" spans="1:28" x14ac:dyDescent="0.25">
      <c r="A356"/>
      <c r="C356"/>
      <c r="G356"/>
      <c r="H356"/>
      <c r="I356"/>
      <c r="J356"/>
      <c r="V356"/>
      <c r="W356"/>
      <c r="Z356"/>
      <c r="AB356"/>
    </row>
    <row r="357" spans="1:28" x14ac:dyDescent="0.25">
      <c r="A357"/>
      <c r="C357"/>
      <c r="G357"/>
      <c r="H357"/>
      <c r="I357"/>
      <c r="J357"/>
      <c r="V357"/>
      <c r="W357"/>
      <c r="Z357"/>
      <c r="AB357"/>
    </row>
    <row r="358" spans="1:28" x14ac:dyDescent="0.25">
      <c r="A358"/>
      <c r="C358"/>
      <c r="G358"/>
      <c r="H358"/>
      <c r="I358"/>
      <c r="J358"/>
      <c r="V358"/>
      <c r="W358"/>
      <c r="Z358"/>
      <c r="AB358"/>
    </row>
    <row r="359" spans="1:28" x14ac:dyDescent="0.25">
      <c r="A359"/>
      <c r="C359"/>
      <c r="G359"/>
      <c r="H359"/>
      <c r="I359"/>
      <c r="J359"/>
      <c r="V359"/>
      <c r="W359"/>
      <c r="Z359"/>
      <c r="AB359"/>
    </row>
    <row r="360" spans="1:28" x14ac:dyDescent="0.25">
      <c r="A360"/>
      <c r="C360"/>
      <c r="G360"/>
      <c r="H360"/>
      <c r="I360"/>
      <c r="J360"/>
      <c r="V360"/>
      <c r="W360"/>
      <c r="Z360"/>
      <c r="AB360"/>
    </row>
    <row r="361" spans="1:28" x14ac:dyDescent="0.25">
      <c r="A361"/>
      <c r="C361"/>
      <c r="G361"/>
      <c r="H361"/>
      <c r="I361"/>
      <c r="J361"/>
      <c r="V361"/>
      <c r="W361"/>
      <c r="Z361"/>
      <c r="AB361"/>
    </row>
    <row r="362" spans="1:28" x14ac:dyDescent="0.25">
      <c r="A362"/>
      <c r="C362"/>
      <c r="G362"/>
      <c r="H362"/>
      <c r="I362"/>
      <c r="J362"/>
      <c r="V362"/>
      <c r="W362"/>
      <c r="Z362"/>
      <c r="AB362"/>
    </row>
    <row r="363" spans="1:28" x14ac:dyDescent="0.25">
      <c r="A363"/>
      <c r="C363"/>
      <c r="G363"/>
      <c r="H363"/>
      <c r="I363"/>
      <c r="J363"/>
      <c r="V363"/>
      <c r="W363"/>
      <c r="Z363"/>
      <c r="AB363"/>
    </row>
    <row r="364" spans="1:28" x14ac:dyDescent="0.25">
      <c r="A364"/>
      <c r="C364"/>
      <c r="G364"/>
      <c r="H364"/>
      <c r="I364"/>
      <c r="J364"/>
      <c r="V364"/>
      <c r="W364"/>
      <c r="Z364"/>
      <c r="AB364"/>
    </row>
    <row r="365" spans="1:28" x14ac:dyDescent="0.25">
      <c r="A365"/>
      <c r="C365"/>
      <c r="G365"/>
      <c r="H365"/>
      <c r="I365"/>
      <c r="J365"/>
      <c r="V365"/>
      <c r="W365"/>
      <c r="Z365"/>
      <c r="AB365"/>
    </row>
    <row r="366" spans="1:28" x14ac:dyDescent="0.25">
      <c r="A366"/>
      <c r="C366"/>
      <c r="G366"/>
      <c r="H366"/>
      <c r="I366"/>
      <c r="J366"/>
      <c r="V366"/>
      <c r="W366"/>
      <c r="Z366"/>
      <c r="AB366"/>
    </row>
    <row r="367" spans="1:28" x14ac:dyDescent="0.25">
      <c r="A367"/>
      <c r="C367"/>
      <c r="G367"/>
      <c r="H367"/>
      <c r="I367"/>
      <c r="J367"/>
      <c r="V367"/>
      <c r="W367"/>
      <c r="Z367"/>
      <c r="AB367"/>
    </row>
    <row r="368" spans="1:28" x14ac:dyDescent="0.25">
      <c r="A368"/>
      <c r="C368"/>
      <c r="G368"/>
      <c r="H368"/>
      <c r="I368"/>
      <c r="J368"/>
      <c r="V368"/>
      <c r="W368"/>
      <c r="Z368"/>
      <c r="AB368"/>
    </row>
    <row r="369" spans="1:28" x14ac:dyDescent="0.25">
      <c r="A369"/>
      <c r="C369"/>
      <c r="G369"/>
      <c r="H369"/>
      <c r="I369"/>
      <c r="J369"/>
      <c r="V369"/>
      <c r="W369"/>
      <c r="Z369"/>
      <c r="AB369"/>
    </row>
    <row r="370" spans="1:28" x14ac:dyDescent="0.25">
      <c r="A370"/>
      <c r="C370"/>
      <c r="G370"/>
      <c r="H370"/>
      <c r="I370"/>
      <c r="J370"/>
      <c r="V370"/>
      <c r="W370"/>
      <c r="Z370"/>
      <c r="AB370"/>
    </row>
    <row r="371" spans="1:28" x14ac:dyDescent="0.25">
      <c r="A371"/>
      <c r="C371"/>
      <c r="G371"/>
      <c r="H371"/>
      <c r="I371"/>
      <c r="J371"/>
      <c r="V371"/>
      <c r="W371"/>
      <c r="Z371"/>
      <c r="AB371"/>
    </row>
    <row r="372" spans="1:28" x14ac:dyDescent="0.25">
      <c r="A372"/>
      <c r="C372"/>
      <c r="G372"/>
      <c r="H372"/>
      <c r="I372"/>
      <c r="J372"/>
      <c r="V372"/>
      <c r="W372"/>
      <c r="Z372"/>
      <c r="AB372"/>
    </row>
    <row r="373" spans="1:28" x14ac:dyDescent="0.25">
      <c r="A373"/>
      <c r="C373"/>
      <c r="G373"/>
      <c r="H373"/>
      <c r="I373"/>
      <c r="J373"/>
      <c r="V373"/>
      <c r="W373"/>
      <c r="Z373"/>
      <c r="AB373"/>
    </row>
    <row r="374" spans="1:28" x14ac:dyDescent="0.25">
      <c r="A374"/>
      <c r="C374"/>
      <c r="G374"/>
      <c r="H374"/>
      <c r="I374"/>
      <c r="J374"/>
      <c r="V374"/>
      <c r="W374"/>
      <c r="Z374"/>
      <c r="AB374"/>
    </row>
    <row r="375" spans="1:28" x14ac:dyDescent="0.25">
      <c r="A375"/>
      <c r="C375"/>
      <c r="G375"/>
      <c r="H375"/>
      <c r="I375"/>
      <c r="J375"/>
      <c r="V375"/>
      <c r="W375"/>
      <c r="Z375"/>
      <c r="AB375"/>
    </row>
    <row r="376" spans="1:28" x14ac:dyDescent="0.25">
      <c r="A376"/>
      <c r="C376"/>
      <c r="G376"/>
      <c r="H376"/>
      <c r="I376"/>
      <c r="J376"/>
      <c r="V376"/>
      <c r="W376"/>
      <c r="Z376"/>
      <c r="AB376"/>
    </row>
    <row r="377" spans="1:28" x14ac:dyDescent="0.25">
      <c r="A377"/>
      <c r="C377"/>
      <c r="G377"/>
      <c r="H377"/>
      <c r="I377"/>
      <c r="J377"/>
      <c r="V377"/>
      <c r="W377"/>
      <c r="Z377"/>
      <c r="AB377"/>
    </row>
    <row r="378" spans="1:28" x14ac:dyDescent="0.25">
      <c r="A378"/>
      <c r="C378"/>
      <c r="G378"/>
      <c r="H378"/>
      <c r="I378"/>
      <c r="J378"/>
      <c r="V378"/>
      <c r="W378"/>
      <c r="Z378"/>
      <c r="AB378"/>
    </row>
    <row r="379" spans="1:28" x14ac:dyDescent="0.25">
      <c r="A379"/>
      <c r="C379"/>
      <c r="G379"/>
      <c r="H379"/>
      <c r="I379"/>
      <c r="J379"/>
      <c r="V379"/>
      <c r="W379"/>
      <c r="Z379"/>
      <c r="AB379"/>
    </row>
    <row r="380" spans="1:28" x14ac:dyDescent="0.25">
      <c r="A380"/>
      <c r="C380"/>
      <c r="G380"/>
      <c r="H380"/>
      <c r="I380"/>
      <c r="J380"/>
      <c r="V380"/>
      <c r="W380"/>
      <c r="Z380"/>
      <c r="AB380"/>
    </row>
    <row r="381" spans="1:28" x14ac:dyDescent="0.25">
      <c r="A381"/>
      <c r="C381"/>
      <c r="G381"/>
      <c r="H381"/>
      <c r="I381"/>
      <c r="J381"/>
      <c r="V381"/>
      <c r="W381"/>
      <c r="Z381"/>
      <c r="AB381"/>
    </row>
    <row r="382" spans="1:28" x14ac:dyDescent="0.25">
      <c r="A382"/>
      <c r="C382"/>
      <c r="G382"/>
      <c r="H382"/>
      <c r="I382"/>
      <c r="J382"/>
      <c r="V382"/>
      <c r="W382"/>
      <c r="Z382"/>
      <c r="AB382"/>
    </row>
    <row r="383" spans="1:28" x14ac:dyDescent="0.25">
      <c r="A383"/>
      <c r="C383"/>
      <c r="G383"/>
      <c r="H383"/>
      <c r="I383"/>
      <c r="J383"/>
      <c r="V383"/>
      <c r="W383"/>
      <c r="Z383"/>
      <c r="AB383"/>
    </row>
    <row r="384" spans="1:28" x14ac:dyDescent="0.25">
      <c r="A384"/>
      <c r="C384"/>
      <c r="G384"/>
      <c r="H384"/>
      <c r="I384"/>
      <c r="J384"/>
      <c r="V384"/>
      <c r="W384"/>
      <c r="Z384"/>
      <c r="AB384"/>
    </row>
    <row r="385" spans="1:28" x14ac:dyDescent="0.25">
      <c r="A385"/>
      <c r="C385"/>
      <c r="G385"/>
      <c r="H385"/>
      <c r="I385"/>
      <c r="J385"/>
      <c r="V385"/>
      <c r="W385"/>
      <c r="Z385"/>
      <c r="AB385"/>
    </row>
    <row r="386" spans="1:28" x14ac:dyDescent="0.25">
      <c r="A386"/>
      <c r="C386"/>
      <c r="G386"/>
      <c r="H386"/>
      <c r="I386"/>
      <c r="J386"/>
      <c r="V386"/>
      <c r="W386"/>
      <c r="Z386"/>
      <c r="AB386"/>
    </row>
    <row r="387" spans="1:28" x14ac:dyDescent="0.25">
      <c r="A387"/>
      <c r="C387"/>
      <c r="G387"/>
      <c r="H387"/>
      <c r="I387"/>
      <c r="J387"/>
      <c r="V387"/>
      <c r="W387"/>
      <c r="Z387"/>
      <c r="AB387"/>
    </row>
    <row r="388" spans="1:28" x14ac:dyDescent="0.25">
      <c r="A388"/>
      <c r="C388"/>
      <c r="G388"/>
      <c r="H388"/>
      <c r="I388"/>
      <c r="J388"/>
      <c r="V388"/>
      <c r="W388"/>
      <c r="Z388"/>
      <c r="AB388"/>
    </row>
    <row r="389" spans="1:28" x14ac:dyDescent="0.25">
      <c r="A389"/>
      <c r="C389"/>
      <c r="G389"/>
      <c r="H389"/>
      <c r="I389"/>
      <c r="J389"/>
      <c r="V389"/>
      <c r="W389"/>
      <c r="Z389"/>
      <c r="AB389"/>
    </row>
    <row r="390" spans="1:28" x14ac:dyDescent="0.25">
      <c r="A390"/>
      <c r="C390"/>
      <c r="G390"/>
      <c r="H390"/>
      <c r="I390"/>
      <c r="J390"/>
      <c r="V390"/>
      <c r="W390"/>
      <c r="Z390"/>
      <c r="AB390"/>
    </row>
    <row r="391" spans="1:28" x14ac:dyDescent="0.25">
      <c r="A391"/>
      <c r="C391"/>
      <c r="G391"/>
      <c r="H391"/>
      <c r="I391"/>
      <c r="J391"/>
      <c r="V391"/>
      <c r="W391"/>
      <c r="Z391"/>
      <c r="AB391"/>
    </row>
    <row r="392" spans="1:28" x14ac:dyDescent="0.25">
      <c r="A392"/>
      <c r="C392"/>
      <c r="G392"/>
      <c r="H392"/>
      <c r="I392"/>
      <c r="J392"/>
      <c r="V392"/>
      <c r="W392"/>
      <c r="Z392"/>
      <c r="AB392"/>
    </row>
    <row r="393" spans="1:28" x14ac:dyDescent="0.25">
      <c r="A393"/>
      <c r="C393"/>
      <c r="G393"/>
      <c r="H393"/>
      <c r="I393"/>
      <c r="J393"/>
      <c r="V393"/>
      <c r="W393"/>
      <c r="Z393"/>
      <c r="AB393"/>
    </row>
    <row r="394" spans="1:28" x14ac:dyDescent="0.25">
      <c r="A394"/>
      <c r="C394"/>
      <c r="G394"/>
      <c r="H394"/>
      <c r="I394"/>
      <c r="J394"/>
      <c r="V394"/>
      <c r="W394"/>
      <c r="Z394"/>
      <c r="AB394"/>
    </row>
    <row r="395" spans="1:28" x14ac:dyDescent="0.25">
      <c r="A395"/>
      <c r="C395"/>
      <c r="G395"/>
      <c r="H395"/>
      <c r="I395"/>
      <c r="J395"/>
      <c r="V395"/>
      <c r="W395"/>
      <c r="Z395"/>
      <c r="AB395"/>
    </row>
    <row r="396" spans="1:28" x14ac:dyDescent="0.25">
      <c r="A396"/>
      <c r="C396"/>
      <c r="G396"/>
      <c r="H396"/>
      <c r="I396"/>
      <c r="J396"/>
      <c r="V396"/>
      <c r="W396"/>
      <c r="Z396"/>
      <c r="AB396"/>
    </row>
    <row r="397" spans="1:28" x14ac:dyDescent="0.25">
      <c r="A397"/>
      <c r="C397"/>
      <c r="G397"/>
      <c r="H397"/>
      <c r="I397"/>
      <c r="J397"/>
      <c r="V397"/>
      <c r="W397"/>
      <c r="Z397"/>
      <c r="AB397"/>
    </row>
    <row r="398" spans="1:28" x14ac:dyDescent="0.25">
      <c r="A398"/>
      <c r="C398"/>
      <c r="G398"/>
      <c r="H398"/>
      <c r="I398"/>
      <c r="J398"/>
      <c r="V398"/>
      <c r="W398"/>
      <c r="Z398"/>
      <c r="AB398"/>
    </row>
    <row r="399" spans="1:28" x14ac:dyDescent="0.25">
      <c r="A399"/>
      <c r="C399"/>
      <c r="G399"/>
      <c r="H399"/>
      <c r="I399"/>
      <c r="J399"/>
      <c r="V399"/>
      <c r="W399"/>
      <c r="Z399"/>
      <c r="AB399"/>
    </row>
    <row r="400" spans="1:28" x14ac:dyDescent="0.25">
      <c r="A400"/>
      <c r="C400"/>
      <c r="G400"/>
      <c r="H400"/>
      <c r="I400"/>
      <c r="J400"/>
      <c r="V400"/>
      <c r="W400"/>
      <c r="Z400"/>
      <c r="AB400"/>
    </row>
    <row r="401" spans="1:28" x14ac:dyDescent="0.25">
      <c r="A401"/>
      <c r="C401"/>
      <c r="G401"/>
      <c r="H401"/>
      <c r="I401"/>
      <c r="J401"/>
      <c r="V401"/>
      <c r="W401"/>
      <c r="Z401"/>
      <c r="AB401"/>
    </row>
    <row r="402" spans="1:28" x14ac:dyDescent="0.25">
      <c r="A402"/>
      <c r="C402"/>
      <c r="G402"/>
      <c r="H402"/>
      <c r="I402"/>
      <c r="J402"/>
      <c r="V402"/>
      <c r="W402"/>
      <c r="Z402"/>
      <c r="AB402"/>
    </row>
    <row r="403" spans="1:28" x14ac:dyDescent="0.25">
      <c r="A403"/>
      <c r="C403"/>
      <c r="G403"/>
      <c r="H403"/>
      <c r="I403"/>
      <c r="J403"/>
      <c r="V403"/>
      <c r="W403"/>
      <c r="AB403"/>
    </row>
    <row r="404" spans="1:28" x14ac:dyDescent="0.25">
      <c r="A404"/>
      <c r="C404"/>
      <c r="G404"/>
      <c r="H404"/>
      <c r="I404"/>
      <c r="J404"/>
      <c r="V404"/>
      <c r="W404"/>
      <c r="AB404"/>
    </row>
    <row r="405" spans="1:28" x14ac:dyDescent="0.25">
      <c r="A405"/>
      <c r="C405"/>
      <c r="G405"/>
      <c r="H405"/>
      <c r="I405"/>
      <c r="J405"/>
      <c r="V405"/>
      <c r="W405"/>
      <c r="AB405"/>
    </row>
    <row r="406" spans="1:28" x14ac:dyDescent="0.25">
      <c r="A406"/>
      <c r="C406"/>
      <c r="G406"/>
      <c r="H406"/>
      <c r="I406"/>
      <c r="J406"/>
      <c r="V406"/>
      <c r="W406"/>
      <c r="AB406"/>
    </row>
    <row r="407" spans="1:28" x14ac:dyDescent="0.25">
      <c r="A407"/>
      <c r="C407"/>
      <c r="G407"/>
      <c r="H407"/>
      <c r="I407"/>
      <c r="J407"/>
      <c r="V407"/>
      <c r="W407"/>
      <c r="AB407"/>
    </row>
    <row r="408" spans="1:28" x14ac:dyDescent="0.25">
      <c r="A408"/>
      <c r="C408"/>
      <c r="G408"/>
      <c r="H408"/>
      <c r="I408"/>
      <c r="J408"/>
      <c r="V408"/>
      <c r="W408"/>
      <c r="AB408"/>
    </row>
    <row r="409" spans="1:28" x14ac:dyDescent="0.25">
      <c r="A409"/>
      <c r="C409"/>
      <c r="G409"/>
      <c r="H409"/>
      <c r="I409"/>
      <c r="J409"/>
      <c r="V409"/>
      <c r="W409"/>
      <c r="AB409"/>
    </row>
    <row r="410" spans="1:28" x14ac:dyDescent="0.25">
      <c r="A410"/>
      <c r="C410"/>
      <c r="G410"/>
      <c r="H410"/>
      <c r="I410"/>
      <c r="J410"/>
      <c r="V410"/>
      <c r="W410"/>
      <c r="AB410"/>
    </row>
    <row r="411" spans="1:28" x14ac:dyDescent="0.25">
      <c r="A411"/>
      <c r="C411"/>
      <c r="G411"/>
      <c r="H411"/>
      <c r="I411"/>
      <c r="J411"/>
      <c r="V411"/>
      <c r="W411"/>
      <c r="AB411"/>
    </row>
    <row r="412" spans="1:28" x14ac:dyDescent="0.25">
      <c r="A412"/>
      <c r="C412"/>
      <c r="G412"/>
      <c r="H412"/>
      <c r="I412"/>
      <c r="J412"/>
      <c r="V412"/>
      <c r="W412"/>
      <c r="AB412"/>
    </row>
    <row r="413" spans="1:28" x14ac:dyDescent="0.25">
      <c r="A413"/>
      <c r="C413"/>
      <c r="G413"/>
      <c r="H413"/>
      <c r="I413"/>
      <c r="J413"/>
      <c r="V413"/>
      <c r="W413"/>
      <c r="AB413"/>
    </row>
    <row r="414" spans="1:28" x14ac:dyDescent="0.25">
      <c r="A414"/>
      <c r="C414"/>
      <c r="G414"/>
      <c r="H414"/>
      <c r="I414"/>
      <c r="J414"/>
      <c r="V414"/>
      <c r="W414"/>
      <c r="AB414"/>
    </row>
    <row r="415" spans="1:28" x14ac:dyDescent="0.25">
      <c r="A415"/>
      <c r="C415"/>
      <c r="G415"/>
      <c r="H415"/>
      <c r="I415"/>
      <c r="J415"/>
      <c r="V415"/>
      <c r="W415"/>
      <c r="AB415"/>
    </row>
    <row r="416" spans="1:28" x14ac:dyDescent="0.25">
      <c r="A416"/>
      <c r="C416"/>
      <c r="G416"/>
      <c r="H416"/>
      <c r="I416"/>
      <c r="J416"/>
      <c r="V416"/>
      <c r="W416"/>
      <c r="AB416"/>
    </row>
    <row r="417" spans="1:28" x14ac:dyDescent="0.25">
      <c r="A417"/>
      <c r="C417"/>
      <c r="G417"/>
      <c r="H417"/>
      <c r="I417"/>
      <c r="J417"/>
      <c r="V417"/>
      <c r="W417"/>
      <c r="AB417"/>
    </row>
    <row r="418" spans="1:28" x14ac:dyDescent="0.25">
      <c r="A418"/>
      <c r="C418"/>
      <c r="G418"/>
      <c r="H418"/>
      <c r="I418"/>
      <c r="J418"/>
      <c r="V418"/>
      <c r="W418"/>
      <c r="AB418"/>
    </row>
    <row r="419" spans="1:28" x14ac:dyDescent="0.25">
      <c r="A419"/>
      <c r="C419"/>
      <c r="G419"/>
      <c r="H419"/>
      <c r="I419"/>
      <c r="J419"/>
      <c r="V419"/>
      <c r="W419"/>
      <c r="AB419"/>
    </row>
    <row r="420" spans="1:28" x14ac:dyDescent="0.25">
      <c r="A420"/>
      <c r="C420"/>
      <c r="G420"/>
      <c r="H420"/>
      <c r="I420"/>
      <c r="J420"/>
      <c r="V420"/>
      <c r="W420"/>
      <c r="AB420"/>
    </row>
    <row r="421" spans="1:28" x14ac:dyDescent="0.25">
      <c r="A421"/>
      <c r="C421"/>
      <c r="G421"/>
      <c r="H421"/>
      <c r="I421"/>
      <c r="J421"/>
      <c r="V421"/>
      <c r="W421"/>
      <c r="AB421"/>
    </row>
    <row r="422" spans="1:28" x14ac:dyDescent="0.25">
      <c r="A422"/>
      <c r="C422"/>
      <c r="G422"/>
      <c r="H422"/>
      <c r="I422"/>
      <c r="J422"/>
      <c r="V422"/>
      <c r="W422"/>
      <c r="AB422"/>
    </row>
    <row r="423" spans="1:28" x14ac:dyDescent="0.25">
      <c r="A423"/>
      <c r="C423"/>
      <c r="G423"/>
      <c r="H423"/>
      <c r="I423"/>
      <c r="J423"/>
      <c r="V423"/>
      <c r="W423"/>
      <c r="AB423"/>
    </row>
    <row r="424" spans="1:28" x14ac:dyDescent="0.25">
      <c r="A424"/>
      <c r="C424"/>
      <c r="G424"/>
      <c r="H424"/>
      <c r="I424"/>
      <c r="J424"/>
      <c r="V424"/>
      <c r="W424"/>
      <c r="AB424"/>
    </row>
    <row r="425" spans="1:28" x14ac:dyDescent="0.25">
      <c r="A425"/>
      <c r="C425"/>
      <c r="G425"/>
      <c r="H425"/>
      <c r="I425"/>
      <c r="J425"/>
      <c r="V425"/>
      <c r="W425"/>
      <c r="AB425"/>
    </row>
    <row r="426" spans="1:28" x14ac:dyDescent="0.25">
      <c r="A426"/>
      <c r="C426"/>
      <c r="G426"/>
      <c r="H426"/>
      <c r="I426"/>
      <c r="J426"/>
      <c r="V426"/>
      <c r="W426"/>
      <c r="AB426"/>
    </row>
    <row r="427" spans="1:28" x14ac:dyDescent="0.25">
      <c r="A427"/>
      <c r="C427"/>
      <c r="G427"/>
      <c r="H427"/>
      <c r="I427"/>
      <c r="J427"/>
      <c r="V427"/>
      <c r="W427"/>
      <c r="AB427"/>
    </row>
    <row r="428" spans="1:28" x14ac:dyDescent="0.25">
      <c r="A428"/>
      <c r="C428"/>
      <c r="G428"/>
      <c r="H428"/>
      <c r="I428"/>
      <c r="J428"/>
      <c r="V428"/>
      <c r="W428"/>
      <c r="AB428"/>
    </row>
    <row r="429" spans="1:28" x14ac:dyDescent="0.25">
      <c r="A429"/>
      <c r="C429"/>
      <c r="G429"/>
      <c r="H429"/>
      <c r="I429"/>
      <c r="J429"/>
      <c r="V429"/>
      <c r="W429"/>
      <c r="AB429"/>
    </row>
    <row r="430" spans="1:28" x14ac:dyDescent="0.25">
      <c r="A430"/>
      <c r="C430"/>
      <c r="G430"/>
      <c r="H430"/>
      <c r="I430"/>
      <c r="J430"/>
      <c r="V430"/>
      <c r="W430"/>
      <c r="AB430"/>
    </row>
    <row r="431" spans="1:28" x14ac:dyDescent="0.25">
      <c r="A431"/>
      <c r="C431"/>
      <c r="G431"/>
      <c r="H431"/>
      <c r="I431"/>
      <c r="J431"/>
      <c r="V431"/>
      <c r="W431"/>
      <c r="AB431"/>
    </row>
    <row r="432" spans="1:28" x14ac:dyDescent="0.25">
      <c r="A432"/>
      <c r="C432"/>
      <c r="G432"/>
      <c r="H432"/>
      <c r="I432"/>
      <c r="J432"/>
      <c r="V432"/>
      <c r="W432"/>
      <c r="AB432"/>
    </row>
    <row r="433" spans="1:28" x14ac:dyDescent="0.25">
      <c r="A433"/>
      <c r="C433"/>
      <c r="G433"/>
      <c r="H433"/>
      <c r="I433"/>
      <c r="J433"/>
      <c r="V433"/>
      <c r="W433"/>
      <c r="AB433"/>
    </row>
    <row r="434" spans="1:28" x14ac:dyDescent="0.25">
      <c r="A434"/>
      <c r="C434"/>
      <c r="G434"/>
      <c r="H434"/>
      <c r="I434"/>
      <c r="J434"/>
      <c r="V434"/>
      <c r="W434"/>
      <c r="AB434"/>
    </row>
    <row r="435" spans="1:28" x14ac:dyDescent="0.25">
      <c r="A435"/>
      <c r="C435"/>
      <c r="G435"/>
      <c r="H435"/>
      <c r="I435"/>
      <c r="J435"/>
      <c r="V435"/>
      <c r="W435"/>
      <c r="AB435"/>
    </row>
    <row r="436" spans="1:28" x14ac:dyDescent="0.25">
      <c r="A436"/>
      <c r="C436"/>
      <c r="G436"/>
      <c r="H436"/>
      <c r="I436"/>
      <c r="J436"/>
      <c r="V436"/>
      <c r="W436"/>
      <c r="AB436"/>
    </row>
    <row r="437" spans="1:28" x14ac:dyDescent="0.25">
      <c r="A437"/>
      <c r="C437"/>
      <c r="G437"/>
      <c r="H437"/>
      <c r="I437"/>
      <c r="J437"/>
      <c r="V437"/>
      <c r="W437"/>
      <c r="AB437"/>
    </row>
    <row r="438" spans="1:28" x14ac:dyDescent="0.25">
      <c r="A438"/>
      <c r="C438"/>
      <c r="G438"/>
      <c r="H438"/>
      <c r="I438"/>
      <c r="J438"/>
      <c r="V438"/>
      <c r="W438"/>
      <c r="AB438"/>
    </row>
    <row r="439" spans="1:28" x14ac:dyDescent="0.25">
      <c r="A439"/>
      <c r="C439"/>
      <c r="G439"/>
      <c r="H439"/>
      <c r="I439"/>
      <c r="J439"/>
      <c r="V439"/>
      <c r="W439"/>
      <c r="AB439"/>
    </row>
    <row r="440" spans="1:28" x14ac:dyDescent="0.25">
      <c r="A440"/>
      <c r="C440"/>
      <c r="G440"/>
      <c r="H440"/>
      <c r="I440"/>
      <c r="J440"/>
      <c r="V440"/>
      <c r="W440"/>
      <c r="AB440"/>
    </row>
    <row r="441" spans="1:28" x14ac:dyDescent="0.25">
      <c r="A441"/>
      <c r="C441"/>
      <c r="G441"/>
      <c r="H441"/>
      <c r="I441"/>
      <c r="J441"/>
      <c r="V441"/>
      <c r="W441"/>
      <c r="AB441"/>
    </row>
    <row r="442" spans="1:28" x14ac:dyDescent="0.25">
      <c r="A442"/>
      <c r="C442"/>
      <c r="G442"/>
      <c r="H442"/>
      <c r="I442"/>
      <c r="J442"/>
      <c r="V442"/>
      <c r="W442"/>
      <c r="AB442"/>
    </row>
    <row r="443" spans="1:28" x14ac:dyDescent="0.25">
      <c r="A443"/>
      <c r="C443"/>
      <c r="G443"/>
      <c r="H443"/>
      <c r="I443"/>
      <c r="J443"/>
      <c r="V443"/>
      <c r="W443"/>
      <c r="AB443"/>
    </row>
    <row r="444" spans="1:28" x14ac:dyDescent="0.25">
      <c r="A444"/>
      <c r="C444"/>
      <c r="G444"/>
      <c r="H444"/>
      <c r="I444"/>
      <c r="J444"/>
      <c r="V444"/>
      <c r="W444"/>
      <c r="AB444"/>
    </row>
    <row r="445" spans="1:28" x14ac:dyDescent="0.25">
      <c r="A445"/>
      <c r="C445"/>
      <c r="G445"/>
      <c r="H445"/>
      <c r="I445"/>
      <c r="J445"/>
      <c r="V445"/>
      <c r="W445"/>
      <c r="AB445"/>
    </row>
    <row r="446" spans="1:28" x14ac:dyDescent="0.25">
      <c r="A446"/>
      <c r="C446"/>
      <c r="G446"/>
      <c r="H446"/>
      <c r="I446"/>
      <c r="J446"/>
      <c r="V446"/>
      <c r="W446"/>
      <c r="AB446"/>
    </row>
    <row r="447" spans="1:28" x14ac:dyDescent="0.25">
      <c r="A447"/>
      <c r="C447"/>
      <c r="G447"/>
      <c r="H447"/>
      <c r="I447"/>
      <c r="J447"/>
      <c r="V447"/>
      <c r="W447"/>
      <c r="AB447"/>
    </row>
    <row r="448" spans="1:28" x14ac:dyDescent="0.25">
      <c r="A448"/>
      <c r="C448"/>
      <c r="G448"/>
      <c r="H448"/>
      <c r="I448"/>
      <c r="J448"/>
      <c r="V448"/>
      <c r="W448"/>
      <c r="AB448"/>
    </row>
    <row r="449" spans="1:28" x14ac:dyDescent="0.25">
      <c r="A449"/>
      <c r="C449"/>
      <c r="G449"/>
      <c r="H449"/>
      <c r="I449"/>
      <c r="J449"/>
      <c r="V449"/>
      <c r="W449"/>
      <c r="AB449"/>
    </row>
    <row r="450" spans="1:28" x14ac:dyDescent="0.25">
      <c r="A450"/>
      <c r="C450"/>
      <c r="G450"/>
      <c r="H450"/>
      <c r="I450"/>
      <c r="J450"/>
      <c r="V450"/>
      <c r="W450"/>
      <c r="AB450"/>
    </row>
    <row r="451" spans="1:28" x14ac:dyDescent="0.25">
      <c r="A451"/>
      <c r="C451"/>
      <c r="G451"/>
      <c r="H451"/>
      <c r="I451"/>
      <c r="J451"/>
      <c r="V451"/>
      <c r="W451"/>
      <c r="AB451"/>
    </row>
    <row r="452" spans="1:28" x14ac:dyDescent="0.25">
      <c r="A452"/>
      <c r="C452"/>
      <c r="G452"/>
      <c r="H452"/>
      <c r="I452"/>
      <c r="J452"/>
      <c r="V452"/>
      <c r="W452"/>
      <c r="AB452"/>
    </row>
    <row r="453" spans="1:28" x14ac:dyDescent="0.25">
      <c r="A453"/>
      <c r="C453"/>
      <c r="G453"/>
      <c r="H453"/>
      <c r="I453"/>
      <c r="J453"/>
      <c r="V453"/>
      <c r="W453"/>
      <c r="AB453"/>
    </row>
    <row r="454" spans="1:28" x14ac:dyDescent="0.25">
      <c r="A454"/>
      <c r="C454"/>
      <c r="G454"/>
      <c r="H454"/>
      <c r="I454"/>
      <c r="J454"/>
      <c r="V454"/>
      <c r="W454"/>
      <c r="AB454"/>
    </row>
    <row r="455" spans="1:28" x14ac:dyDescent="0.25">
      <c r="A455"/>
      <c r="C455"/>
      <c r="G455"/>
      <c r="H455"/>
      <c r="I455"/>
      <c r="J455"/>
      <c r="V455"/>
      <c r="W455"/>
      <c r="AB455"/>
    </row>
    <row r="456" spans="1:28" x14ac:dyDescent="0.25">
      <c r="A456"/>
      <c r="C456"/>
      <c r="G456"/>
      <c r="H456"/>
      <c r="I456"/>
      <c r="J456"/>
      <c r="V456"/>
      <c r="W456"/>
      <c r="AB456"/>
    </row>
    <row r="457" spans="1:28" x14ac:dyDescent="0.25">
      <c r="A457"/>
      <c r="C457"/>
      <c r="G457"/>
      <c r="H457"/>
      <c r="I457"/>
      <c r="J457"/>
      <c r="V457"/>
      <c r="W457"/>
      <c r="AB457"/>
    </row>
    <row r="458" spans="1:28" x14ac:dyDescent="0.25">
      <c r="A458"/>
      <c r="C458"/>
      <c r="G458"/>
      <c r="H458"/>
      <c r="I458"/>
      <c r="J458"/>
      <c r="V458"/>
      <c r="W458"/>
      <c r="AB458"/>
    </row>
    <row r="459" spans="1:28" x14ac:dyDescent="0.25">
      <c r="A459"/>
      <c r="C459"/>
      <c r="G459"/>
      <c r="H459"/>
      <c r="I459"/>
      <c r="J459"/>
      <c r="V459"/>
      <c r="W459"/>
      <c r="AB459"/>
    </row>
    <row r="460" spans="1:28" x14ac:dyDescent="0.25">
      <c r="A460"/>
      <c r="C460"/>
      <c r="G460"/>
      <c r="H460"/>
      <c r="I460"/>
      <c r="J460"/>
      <c r="V460"/>
      <c r="W460"/>
      <c r="AB460"/>
    </row>
    <row r="461" spans="1:28" x14ac:dyDescent="0.25">
      <c r="A461"/>
      <c r="C461"/>
      <c r="G461"/>
      <c r="H461"/>
      <c r="I461"/>
      <c r="J461"/>
      <c r="V461"/>
      <c r="W461"/>
      <c r="AB461"/>
    </row>
    <row r="462" spans="1:28" x14ac:dyDescent="0.25">
      <c r="A462"/>
      <c r="C462"/>
      <c r="G462"/>
      <c r="H462"/>
      <c r="I462"/>
      <c r="J462"/>
      <c r="V462"/>
      <c r="W462"/>
      <c r="AB462"/>
    </row>
    <row r="463" spans="1:28" x14ac:dyDescent="0.25">
      <c r="A463"/>
      <c r="C463"/>
      <c r="G463"/>
      <c r="H463"/>
      <c r="I463"/>
      <c r="J463"/>
      <c r="V463"/>
      <c r="W463"/>
      <c r="AB463"/>
    </row>
    <row r="464" spans="1:28" x14ac:dyDescent="0.25">
      <c r="A464"/>
      <c r="C464"/>
      <c r="G464"/>
      <c r="H464"/>
      <c r="I464"/>
      <c r="J464"/>
      <c r="V464"/>
      <c r="W464"/>
      <c r="AB464"/>
    </row>
    <row r="465" spans="1:28" x14ac:dyDescent="0.25">
      <c r="A465"/>
      <c r="C465"/>
      <c r="G465"/>
      <c r="H465"/>
      <c r="I465"/>
      <c r="J465"/>
      <c r="V465"/>
      <c r="W465"/>
      <c r="AB465"/>
    </row>
    <row r="466" spans="1:28" x14ac:dyDescent="0.25">
      <c r="A466"/>
      <c r="C466"/>
      <c r="G466"/>
      <c r="H466"/>
      <c r="I466"/>
      <c r="J466"/>
      <c r="V466"/>
      <c r="W466"/>
      <c r="AB466"/>
    </row>
    <row r="467" spans="1:28" x14ac:dyDescent="0.25">
      <c r="A467"/>
      <c r="C467"/>
      <c r="G467"/>
      <c r="H467"/>
      <c r="I467"/>
      <c r="J467"/>
      <c r="V467"/>
      <c r="W467"/>
      <c r="AB467"/>
    </row>
    <row r="468" spans="1:28" x14ac:dyDescent="0.25">
      <c r="A468"/>
      <c r="C468"/>
      <c r="G468"/>
      <c r="H468"/>
      <c r="I468"/>
      <c r="J468"/>
      <c r="V468"/>
      <c r="W468"/>
      <c r="AB468"/>
    </row>
    <row r="469" spans="1:28" x14ac:dyDescent="0.25">
      <c r="A469"/>
      <c r="C469"/>
      <c r="G469"/>
      <c r="H469"/>
      <c r="I469"/>
      <c r="J469"/>
      <c r="V469"/>
      <c r="W469"/>
      <c r="AB469"/>
    </row>
    <row r="470" spans="1:28" x14ac:dyDescent="0.25">
      <c r="A470"/>
      <c r="C470"/>
      <c r="G470"/>
      <c r="H470"/>
      <c r="I470"/>
      <c r="J470"/>
      <c r="V470"/>
      <c r="W470"/>
      <c r="AB470"/>
    </row>
    <row r="471" spans="1:28" x14ac:dyDescent="0.25">
      <c r="A471"/>
      <c r="C471"/>
      <c r="G471"/>
      <c r="H471"/>
      <c r="I471"/>
      <c r="J471"/>
      <c r="V471"/>
      <c r="W471"/>
      <c r="AB471"/>
    </row>
    <row r="472" spans="1:28" x14ac:dyDescent="0.25">
      <c r="A472"/>
      <c r="C472"/>
      <c r="G472"/>
      <c r="H472"/>
      <c r="I472"/>
      <c r="J472"/>
      <c r="V472"/>
      <c r="W472"/>
      <c r="AB472"/>
    </row>
    <row r="473" spans="1:28" x14ac:dyDescent="0.25">
      <c r="A473"/>
      <c r="C473"/>
      <c r="G473"/>
      <c r="H473"/>
      <c r="I473"/>
      <c r="J473"/>
      <c r="V473"/>
      <c r="W473"/>
      <c r="AB473"/>
    </row>
    <row r="474" spans="1:28" x14ac:dyDescent="0.25">
      <c r="A474"/>
      <c r="C474"/>
      <c r="G474"/>
      <c r="H474"/>
      <c r="I474"/>
      <c r="J474"/>
      <c r="V474"/>
      <c r="W474"/>
      <c r="AB474"/>
    </row>
    <row r="475" spans="1:28" x14ac:dyDescent="0.25">
      <c r="A475"/>
      <c r="C475"/>
      <c r="G475"/>
      <c r="H475"/>
      <c r="I475"/>
      <c r="J475"/>
      <c r="V475"/>
      <c r="W475"/>
      <c r="AB475"/>
    </row>
    <row r="476" spans="1:28" x14ac:dyDescent="0.25">
      <c r="A476"/>
      <c r="C476"/>
      <c r="G476"/>
      <c r="H476"/>
      <c r="I476"/>
      <c r="J476"/>
      <c r="V476"/>
      <c r="W476"/>
      <c r="AB476"/>
    </row>
    <row r="477" spans="1:28" x14ac:dyDescent="0.25">
      <c r="A477"/>
      <c r="C477"/>
      <c r="G477"/>
      <c r="H477"/>
      <c r="I477"/>
      <c r="J477"/>
      <c r="V477"/>
      <c r="W477"/>
      <c r="AB477"/>
    </row>
    <row r="478" spans="1:28" x14ac:dyDescent="0.25">
      <c r="A478"/>
      <c r="C478"/>
      <c r="G478"/>
      <c r="H478"/>
      <c r="I478"/>
      <c r="J478"/>
      <c r="V478"/>
      <c r="W478"/>
      <c r="AB478"/>
    </row>
    <row r="479" spans="1:28" x14ac:dyDescent="0.25">
      <c r="A479"/>
      <c r="C479"/>
      <c r="G479"/>
      <c r="H479"/>
      <c r="I479"/>
      <c r="J479"/>
      <c r="V479"/>
      <c r="W479"/>
      <c r="AB479"/>
    </row>
    <row r="480" spans="1:28" x14ac:dyDescent="0.25">
      <c r="A480"/>
      <c r="C480"/>
      <c r="G480"/>
      <c r="H480"/>
      <c r="I480"/>
      <c r="J480"/>
      <c r="V480"/>
      <c r="W480"/>
      <c r="AB480"/>
    </row>
    <row r="481" spans="1:28" x14ac:dyDescent="0.25">
      <c r="A481"/>
      <c r="C481"/>
      <c r="G481"/>
      <c r="H481"/>
      <c r="I481"/>
      <c r="J481"/>
      <c r="V481"/>
      <c r="W481"/>
      <c r="AB481"/>
    </row>
    <row r="482" spans="1:28" x14ac:dyDescent="0.25">
      <c r="A482"/>
      <c r="C482"/>
      <c r="G482"/>
      <c r="H482"/>
      <c r="I482"/>
      <c r="J482"/>
      <c r="V482"/>
      <c r="W482"/>
      <c r="AB482"/>
    </row>
    <row r="483" spans="1:28" x14ac:dyDescent="0.25">
      <c r="A483"/>
      <c r="C483"/>
      <c r="G483"/>
      <c r="H483"/>
      <c r="I483"/>
      <c r="J483"/>
      <c r="V483"/>
      <c r="W483"/>
      <c r="AB483"/>
    </row>
    <row r="484" spans="1:28" x14ac:dyDescent="0.25">
      <c r="A484"/>
      <c r="C484"/>
      <c r="G484"/>
      <c r="H484"/>
      <c r="I484"/>
      <c r="J484"/>
      <c r="V484"/>
      <c r="W484"/>
      <c r="AB484"/>
    </row>
    <row r="485" spans="1:28" x14ac:dyDescent="0.25">
      <c r="A485"/>
      <c r="C485"/>
      <c r="G485"/>
      <c r="H485"/>
      <c r="I485"/>
      <c r="J485"/>
      <c r="V485"/>
      <c r="W485"/>
      <c r="AB485"/>
    </row>
    <row r="486" spans="1:28" x14ac:dyDescent="0.25">
      <c r="A486"/>
      <c r="C486"/>
      <c r="G486"/>
      <c r="H486"/>
      <c r="I486"/>
      <c r="J486"/>
      <c r="V486"/>
      <c r="W486"/>
      <c r="AB486"/>
    </row>
    <row r="487" spans="1:28" x14ac:dyDescent="0.25">
      <c r="A487"/>
      <c r="C487"/>
      <c r="G487"/>
      <c r="H487"/>
      <c r="I487"/>
      <c r="J487"/>
      <c r="V487"/>
      <c r="W487"/>
      <c r="AB487"/>
    </row>
    <row r="488" spans="1:28" x14ac:dyDescent="0.25">
      <c r="A488"/>
      <c r="C488"/>
      <c r="G488"/>
      <c r="H488"/>
      <c r="I488"/>
      <c r="J488"/>
      <c r="V488"/>
      <c r="W488"/>
      <c r="AB488"/>
    </row>
    <row r="489" spans="1:28" x14ac:dyDescent="0.25">
      <c r="A489"/>
      <c r="C489"/>
      <c r="G489"/>
      <c r="H489"/>
      <c r="I489"/>
      <c r="J489"/>
      <c r="V489"/>
      <c r="W489"/>
      <c r="AB489"/>
    </row>
    <row r="490" spans="1:28" x14ac:dyDescent="0.25">
      <c r="A490"/>
      <c r="C490"/>
      <c r="G490"/>
      <c r="H490"/>
      <c r="I490"/>
      <c r="J490"/>
      <c r="V490"/>
      <c r="W490"/>
      <c r="AB490"/>
    </row>
    <row r="491" spans="1:28" x14ac:dyDescent="0.25">
      <c r="A491"/>
      <c r="C491"/>
      <c r="G491"/>
      <c r="H491"/>
      <c r="I491"/>
      <c r="J491"/>
      <c r="V491"/>
      <c r="W491"/>
      <c r="AB491"/>
    </row>
    <row r="492" spans="1:28" x14ac:dyDescent="0.25">
      <c r="A492"/>
      <c r="C492"/>
      <c r="G492"/>
      <c r="H492"/>
      <c r="I492"/>
      <c r="J492"/>
      <c r="V492"/>
      <c r="W492"/>
      <c r="AB492"/>
    </row>
    <row r="493" spans="1:28" x14ac:dyDescent="0.25">
      <c r="A493"/>
      <c r="C493"/>
      <c r="G493"/>
      <c r="H493"/>
      <c r="I493"/>
      <c r="J493"/>
      <c r="V493"/>
      <c r="W493"/>
      <c r="AB493"/>
    </row>
    <row r="494" spans="1:28" x14ac:dyDescent="0.25">
      <c r="A494"/>
      <c r="C494"/>
      <c r="G494"/>
      <c r="H494"/>
      <c r="I494"/>
      <c r="J494"/>
      <c r="V494"/>
      <c r="W494"/>
      <c r="AB494"/>
    </row>
    <row r="495" spans="1:28" x14ac:dyDescent="0.25">
      <c r="A495"/>
      <c r="C495"/>
      <c r="G495"/>
      <c r="H495"/>
      <c r="I495"/>
      <c r="J495"/>
      <c r="V495"/>
      <c r="W495"/>
      <c r="AB495"/>
    </row>
    <row r="496" spans="1:28" x14ac:dyDescent="0.25">
      <c r="A496"/>
      <c r="C496"/>
      <c r="G496"/>
      <c r="H496"/>
      <c r="I496"/>
      <c r="J496"/>
      <c r="V496"/>
      <c r="W496"/>
      <c r="AB496"/>
    </row>
    <row r="497" spans="1:28" x14ac:dyDescent="0.25">
      <c r="A497"/>
      <c r="C497"/>
      <c r="G497"/>
      <c r="H497"/>
      <c r="I497"/>
      <c r="J497"/>
      <c r="V497"/>
      <c r="W497"/>
      <c r="AB497"/>
    </row>
    <row r="498" spans="1:28" x14ac:dyDescent="0.25">
      <c r="A498"/>
      <c r="C498"/>
      <c r="G498"/>
      <c r="H498"/>
      <c r="I498"/>
      <c r="J498"/>
      <c r="V498"/>
      <c r="W498"/>
      <c r="AB498"/>
    </row>
    <row r="499" spans="1:28" x14ac:dyDescent="0.25">
      <c r="A499"/>
      <c r="C499"/>
      <c r="G499"/>
      <c r="H499"/>
      <c r="I499"/>
      <c r="J499"/>
      <c r="V499"/>
      <c r="W499"/>
      <c r="AB499"/>
    </row>
    <row r="500" spans="1:28" x14ac:dyDescent="0.25">
      <c r="A500"/>
      <c r="C500"/>
      <c r="G500"/>
      <c r="H500"/>
      <c r="I500"/>
      <c r="J500"/>
      <c r="V500"/>
      <c r="W500"/>
      <c r="AB500"/>
    </row>
    <row r="501" spans="1:28" x14ac:dyDescent="0.25">
      <c r="A501"/>
      <c r="C501"/>
      <c r="G501"/>
      <c r="H501"/>
      <c r="I501"/>
      <c r="J501"/>
      <c r="V501"/>
      <c r="W501"/>
      <c r="AB501"/>
    </row>
    <row r="502" spans="1:28" x14ac:dyDescent="0.25">
      <c r="A502"/>
      <c r="C502"/>
      <c r="G502"/>
      <c r="H502"/>
      <c r="I502"/>
      <c r="J502"/>
      <c r="V502"/>
      <c r="W502"/>
      <c r="AB502"/>
    </row>
    <row r="503" spans="1:28" x14ac:dyDescent="0.25">
      <c r="A503"/>
      <c r="C503"/>
      <c r="G503"/>
      <c r="H503"/>
      <c r="I503"/>
      <c r="J503"/>
      <c r="V503"/>
      <c r="W503"/>
      <c r="AB503"/>
    </row>
    <row r="504" spans="1:28" x14ac:dyDescent="0.25">
      <c r="A504"/>
      <c r="C504"/>
      <c r="G504"/>
      <c r="H504"/>
      <c r="I504"/>
      <c r="J504"/>
      <c r="V504"/>
      <c r="W504"/>
      <c r="AB504"/>
    </row>
    <row r="505" spans="1:28" x14ac:dyDescent="0.25">
      <c r="A505"/>
      <c r="C505"/>
      <c r="G505"/>
      <c r="H505"/>
      <c r="I505"/>
      <c r="J505"/>
      <c r="V505"/>
      <c r="W505"/>
      <c r="AB505"/>
    </row>
    <row r="506" spans="1:28" x14ac:dyDescent="0.25">
      <c r="V506"/>
      <c r="W506"/>
      <c r="AB506"/>
    </row>
    <row r="507" spans="1:28" x14ac:dyDescent="0.25">
      <c r="V507"/>
      <c r="W507"/>
      <c r="AB507"/>
    </row>
    <row r="508" spans="1:28" x14ac:dyDescent="0.25">
      <c r="V508"/>
      <c r="W508"/>
      <c r="AB508"/>
    </row>
    <row r="509" spans="1:28" x14ac:dyDescent="0.25">
      <c r="V509"/>
      <c r="W509"/>
      <c r="AB509"/>
    </row>
    <row r="510" spans="1:28" x14ac:dyDescent="0.25">
      <c r="V510"/>
      <c r="W510"/>
      <c r="AB510"/>
    </row>
    <row r="511" spans="1:28" x14ac:dyDescent="0.25">
      <c r="V511"/>
      <c r="W511"/>
      <c r="AB511"/>
    </row>
    <row r="512" spans="1:28" x14ac:dyDescent="0.25">
      <c r="V512"/>
      <c r="W512"/>
      <c r="AB512"/>
    </row>
    <row r="513" spans="22:28" x14ac:dyDescent="0.25">
      <c r="V513"/>
      <c r="W513"/>
      <c r="AB513"/>
    </row>
    <row r="514" spans="22:28" x14ac:dyDescent="0.25">
      <c r="V514"/>
      <c r="W514"/>
      <c r="AB514"/>
    </row>
    <row r="515" spans="22:28" x14ac:dyDescent="0.25">
      <c r="V515"/>
      <c r="W515"/>
      <c r="AB515"/>
    </row>
    <row r="516" spans="22:28" x14ac:dyDescent="0.25">
      <c r="V516"/>
      <c r="W516"/>
      <c r="AB516"/>
    </row>
    <row r="517" spans="22:28" x14ac:dyDescent="0.25">
      <c r="V517"/>
      <c r="W517"/>
      <c r="AB517"/>
    </row>
    <row r="518" spans="22:28" x14ac:dyDescent="0.25">
      <c r="V518"/>
      <c r="W518"/>
      <c r="AB518"/>
    </row>
    <row r="519" spans="22:28" x14ac:dyDescent="0.25">
      <c r="V519"/>
      <c r="W519"/>
      <c r="AB519"/>
    </row>
    <row r="520" spans="22:28" x14ac:dyDescent="0.25">
      <c r="V520"/>
      <c r="W520"/>
      <c r="AB520"/>
    </row>
    <row r="521" spans="22:28" x14ac:dyDescent="0.25">
      <c r="V521"/>
      <c r="W521"/>
      <c r="AB521"/>
    </row>
    <row r="522" spans="22:28" x14ac:dyDescent="0.25">
      <c r="V522"/>
      <c r="W522"/>
      <c r="AB522"/>
    </row>
    <row r="1048559" spans="7:7" x14ac:dyDescent="0.25">
      <c r="G1048559" s="9">
        <f>Q2</f>
        <v>7.7944372201807184</v>
      </c>
    </row>
  </sheetData>
  <conditionalFormatting sqref="D2:D209">
    <cfRule type="containsText" dxfId="20" priority="1" operator="containsText" text="LCS">
      <formula>NOT(ISERROR(SEARCH("LCS",D2)))</formula>
    </cfRule>
    <cfRule type="containsBlanks" dxfId="19" priority="2">
      <formula>LEN(TRIM(D2))=0</formula>
    </cfRule>
    <cfRule type="cellIs" dxfId="18" priority="3" operator="notBetween">
      <formula>$O$2-$R$2</formula>
      <formula>$O$2+$R$2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16" zoomScale="25" zoomScaleNormal="25" workbookViewId="0">
      <selection activeCell="AI108" sqref="AI10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083118am</vt:lpstr>
      <vt:lpstr>Chart</vt:lpstr>
    </vt:vector>
  </TitlesOfParts>
  <Company>Trinchero Family Estates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amottier</dc:creator>
  <cp:lastModifiedBy>mschriefer</cp:lastModifiedBy>
  <cp:lastPrinted>2016-01-12T19:23:29Z</cp:lastPrinted>
  <dcterms:created xsi:type="dcterms:W3CDTF">2013-08-12T15:32:05Z</dcterms:created>
  <dcterms:modified xsi:type="dcterms:W3CDTF">2018-12-06T18:12:48Z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643580486</vt:i4>
  </property>
  <property fmtid="{D5CDD505-2E9C-101B-9397-08002B2CF9AE}" pid="3" name="_NewReviewCycle">
    <vt:lpwstr/>
  </property>
  <property fmtid="{D5CDD505-2E9C-101B-9397-08002B2CF9AE}" pid="4" name="_EmailSubject">
    <vt:lpwstr>excel control chart template</vt:lpwstr>
  </property>
  <property fmtid="{D5CDD505-2E9C-101B-9397-08002B2CF9AE}" pid="5" name="_AuthorEmail">
    <vt:lpwstr>amottier@tfewines.com</vt:lpwstr>
  </property>
  <property fmtid="{D5CDD505-2E9C-101B-9397-08002B2CF9AE}" pid="6" name="_AuthorEmailDisplayName">
    <vt:lpwstr>Andre Mottier</vt:lpwstr>
  </property>
  <property fmtid="{D5CDD505-2E9C-101B-9397-08002B2CF9AE}" pid="7" name="_ReviewingToolsShownOnce">
    <vt:lpwstr/>
  </property>
</Properties>
</file>